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mmu\Downloads\"/>
    </mc:Choice>
  </mc:AlternateContent>
  <xr:revisionPtr revIDLastSave="0" documentId="8_{86550690-C279-4DDB-8D16-8A378F7D4F78}" xr6:coauthVersionLast="47" xr6:coauthVersionMax="47" xr10:uidLastSave="{00000000-0000-0000-0000-000000000000}"/>
  <bookViews>
    <workbookView xWindow="-110" yWindow="-110" windowWidth="19420" windowHeight="10300" tabRatio="796" activeTab="15" xr2:uid="{00000000-000D-0000-FFFF-FFFF00000000}"/>
  </bookViews>
  <sheets>
    <sheet name="MP F" sheetId="41" r:id="rId1"/>
    <sheet name="MP H" sheetId="42" r:id="rId2"/>
    <sheet name="PO F" sheetId="37" r:id="rId3"/>
    <sheet name="PO H" sheetId="43" r:id="rId4"/>
    <sheet name="PU F" sheetId="44" r:id="rId5"/>
    <sheet name="PU H" sheetId="45" r:id="rId6"/>
    <sheet name="BE F" sheetId="46" r:id="rId7"/>
    <sheet name="BE H" sheetId="47" r:id="rId8"/>
    <sheet name="MI F" sheetId="48" r:id="rId9"/>
    <sheet name="MI H" sheetId="49" r:id="rId10"/>
    <sheet name="CA F" sheetId="50" r:id="rId11"/>
    <sheet name="CA H" sheetId="51" r:id="rId12"/>
    <sheet name="JU F" sheetId="52" r:id="rId13"/>
    <sheet name="JU H" sheetId="53" r:id="rId14"/>
    <sheet name="Licenciés Jeunes 2023" sheetId="18" state="hidden" r:id="rId15"/>
    <sheet name="CLUBS" sheetId="10" r:id="rId16"/>
    <sheet name="Classement Clubs" sheetId="34" state="hidden" r:id="rId17"/>
    <sheet name="Paramètres" sheetId="17" state="hidden" r:id="rId18"/>
  </sheets>
  <definedNames>
    <definedName name="_xlnm._FilterDatabase" localSheetId="6" hidden="1">'BE F'!$A$4:$BR$4</definedName>
    <definedName name="_xlnm._FilterDatabase" localSheetId="7" hidden="1">'BE H'!$A$4:$BR$4</definedName>
    <definedName name="_xlnm._FilterDatabase" localSheetId="10" hidden="1">'CA F'!$A$4:$BR$4</definedName>
    <definedName name="_xlnm._FilterDatabase" localSheetId="11" hidden="1">'CA H'!$A$4:$BR$4</definedName>
    <definedName name="_xlnm._FilterDatabase" localSheetId="16" hidden="1">'Classement Clubs'!$A$1:$AK$1</definedName>
    <definedName name="_xlnm._FilterDatabase" localSheetId="15" hidden="1">CLUBS!$A$1:$BB$1</definedName>
    <definedName name="_xlnm._FilterDatabase" localSheetId="12" hidden="1">'JU F'!$A$4:$BR$4</definedName>
    <definedName name="_xlnm._FilterDatabase" localSheetId="13" hidden="1">'JU H'!$A$4:$BR$4</definedName>
    <definedName name="_xlnm._FilterDatabase" localSheetId="14" hidden="1">'Licenciés Jeunes 2023'!$A$1:$J$1943</definedName>
    <definedName name="_xlnm._FilterDatabase" localSheetId="8" hidden="1">'MI F'!$A$4:$BR$4</definedName>
    <definedName name="_xlnm._FilterDatabase" localSheetId="9" hidden="1">'MI H'!$A$4:$BR$4</definedName>
    <definedName name="_xlnm._FilterDatabase" localSheetId="0" hidden="1">'MP F'!$A$4:$BR$4</definedName>
    <definedName name="_xlnm._FilterDatabase" localSheetId="1" hidden="1">'MP H'!$A$4:$BR$4</definedName>
    <definedName name="_xlnm._FilterDatabase" localSheetId="2" hidden="1">'PO F'!$A$4:$BR$4</definedName>
    <definedName name="_xlnm._FilterDatabase" localSheetId="3" hidden="1">'PO H'!$A$4:$BR$4</definedName>
    <definedName name="_xlnm._FilterDatabase" localSheetId="4" hidden="1">'PU F'!$A$4:$BR$4</definedName>
    <definedName name="_xlnm._FilterDatabase" localSheetId="5" hidden="1">'PU H'!$A$4:$BR$4</definedName>
    <definedName name="F_licences">OFFSET(p_licence,0,0,COUNTA(Liste_licences),1)</definedName>
    <definedName name="liste_clubs">Paramètres!$H$3:$H$41</definedName>
    <definedName name="Liste_licences">'Licenciés Jeunes 2023'!$A:$A</definedName>
    <definedName name="N°_licence">'Licenciés Jeunes 2023'!$A$1:$A$367</definedName>
    <definedName name="Numéro_Licence">'Licenciés Jeunes 2023'!$A:$A</definedName>
    <definedName name="p_licence">'Licenciés Jeunes 2023'!#REF!</definedName>
    <definedName name="Type_epreuve">Paramètres!$Q$3:$Q$9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42" i="49" l="1"/>
  <c r="H42" i="49"/>
  <c r="J42" i="49"/>
  <c r="L42" i="49"/>
  <c r="N42" i="49"/>
  <c r="P42" i="49"/>
  <c r="R42" i="49"/>
  <c r="T42" i="49"/>
  <c r="V42" i="49"/>
  <c r="X42" i="49"/>
  <c r="Z42" i="49"/>
  <c r="AB42" i="49"/>
  <c r="AD42" i="49"/>
  <c r="AF42" i="49"/>
  <c r="AH42" i="49"/>
  <c r="AK42" i="49"/>
  <c r="H57" i="49"/>
  <c r="F57" i="49"/>
  <c r="AK57" i="49"/>
  <c r="B75" i="49"/>
  <c r="C75" i="49"/>
  <c r="D75" i="49"/>
  <c r="L75" i="49" s="1"/>
  <c r="F75" i="49"/>
  <c r="AK75" i="49"/>
  <c r="AL75" i="49"/>
  <c r="AM75" i="49" s="1"/>
  <c r="B76" i="49"/>
  <c r="C76" i="49"/>
  <c r="D76" i="49"/>
  <c r="H76" i="49" s="1"/>
  <c r="F76" i="49"/>
  <c r="AK76" i="49"/>
  <c r="AL76" i="49"/>
  <c r="AM76" i="49" s="1"/>
  <c r="B77" i="49"/>
  <c r="C77" i="49"/>
  <c r="D77" i="49"/>
  <c r="H77" i="49" s="1"/>
  <c r="F77" i="49"/>
  <c r="AK77" i="49"/>
  <c r="AL77" i="49"/>
  <c r="AM77" i="49" s="1"/>
  <c r="J31" i="44"/>
  <c r="J31" i="43"/>
  <c r="J32" i="43"/>
  <c r="AU39" i="10"/>
  <c r="AT39" i="10"/>
  <c r="AK7" i="53"/>
  <c r="AB76" i="49" l="1"/>
  <c r="Z76" i="49"/>
  <c r="L76" i="49"/>
  <c r="N76" i="49"/>
  <c r="AD76" i="49"/>
  <c r="X76" i="49"/>
  <c r="AF76" i="49"/>
  <c r="P76" i="49"/>
  <c r="V76" i="49"/>
  <c r="T76" i="49"/>
  <c r="AH76" i="49"/>
  <c r="R76" i="49"/>
  <c r="AB57" i="49"/>
  <c r="AD57" i="49"/>
  <c r="X75" i="49"/>
  <c r="R57" i="49"/>
  <c r="J76" i="49"/>
  <c r="V75" i="49"/>
  <c r="P57" i="49"/>
  <c r="T75" i="49"/>
  <c r="AH57" i="49"/>
  <c r="N57" i="49"/>
  <c r="V57" i="49"/>
  <c r="T57" i="49"/>
  <c r="H75" i="49"/>
  <c r="AF57" i="49"/>
  <c r="L57" i="49"/>
  <c r="R75" i="49"/>
  <c r="T77" i="49"/>
  <c r="Z75" i="49"/>
  <c r="J75" i="49"/>
  <c r="AI42" i="49"/>
  <c r="AF75" i="49"/>
  <c r="P75" i="49"/>
  <c r="Z57" i="49"/>
  <c r="J57" i="49"/>
  <c r="AH75" i="49"/>
  <c r="AD75" i="49"/>
  <c r="N75" i="49"/>
  <c r="X57" i="49"/>
  <c r="AB75" i="49"/>
  <c r="V77" i="49"/>
  <c r="N77" i="49"/>
  <c r="L77" i="49"/>
  <c r="AH77" i="49"/>
  <c r="AF77" i="49"/>
  <c r="AD77" i="49"/>
  <c r="Z77" i="49"/>
  <c r="J77" i="49"/>
  <c r="R77" i="49"/>
  <c r="P77" i="49"/>
  <c r="AB77" i="49"/>
  <c r="X77" i="49"/>
  <c r="M1" i="50"/>
  <c r="O1" i="50"/>
  <c r="Q1" i="50"/>
  <c r="S1" i="50"/>
  <c r="U1" i="50"/>
  <c r="W1" i="50"/>
  <c r="P24" i="53"/>
  <c r="R24" i="53"/>
  <c r="P7" i="53"/>
  <c r="R7" i="53"/>
  <c r="P25" i="53"/>
  <c r="R25" i="53"/>
  <c r="P26" i="53"/>
  <c r="R26" i="53"/>
  <c r="P27" i="53"/>
  <c r="R27" i="53"/>
  <c r="P10" i="53"/>
  <c r="R10" i="53"/>
  <c r="P20" i="53"/>
  <c r="R20" i="53"/>
  <c r="P14" i="53"/>
  <c r="R14" i="53"/>
  <c r="P28" i="53"/>
  <c r="R28" i="53"/>
  <c r="P18" i="53"/>
  <c r="R18" i="53"/>
  <c r="P29" i="53"/>
  <c r="R29" i="53"/>
  <c r="P16" i="53"/>
  <c r="R16" i="53"/>
  <c r="P8" i="53"/>
  <c r="R8" i="53"/>
  <c r="P30" i="53"/>
  <c r="R30" i="53"/>
  <c r="P22" i="53"/>
  <c r="R22" i="53"/>
  <c r="P31" i="53"/>
  <c r="R31" i="53"/>
  <c r="P32" i="53"/>
  <c r="R32" i="53"/>
  <c r="P33" i="53"/>
  <c r="R33" i="53"/>
  <c r="P17" i="53"/>
  <c r="R17" i="53"/>
  <c r="P34" i="53"/>
  <c r="R34" i="53"/>
  <c r="P35" i="53"/>
  <c r="R35" i="53"/>
  <c r="P9" i="53"/>
  <c r="R9" i="53"/>
  <c r="P6" i="53"/>
  <c r="R6" i="53"/>
  <c r="P36" i="53"/>
  <c r="R36" i="53"/>
  <c r="P13" i="53"/>
  <c r="R13" i="53"/>
  <c r="P11" i="53"/>
  <c r="R11" i="53"/>
  <c r="P21" i="53"/>
  <c r="R21" i="53"/>
  <c r="P37" i="53"/>
  <c r="R37" i="53"/>
  <c r="P38" i="53"/>
  <c r="R38" i="53"/>
  <c r="P39" i="53"/>
  <c r="R39" i="53"/>
  <c r="P5" i="53"/>
  <c r="R5" i="53"/>
  <c r="P12" i="53"/>
  <c r="R12" i="53"/>
  <c r="P40" i="53"/>
  <c r="R40" i="53"/>
  <c r="P41" i="53"/>
  <c r="R41" i="53"/>
  <c r="P19" i="53"/>
  <c r="R19" i="53"/>
  <c r="P42" i="53"/>
  <c r="R42" i="53"/>
  <c r="F18" i="41"/>
  <c r="F13" i="41"/>
  <c r="F9" i="41"/>
  <c r="F11" i="41"/>
  <c r="F12" i="41"/>
  <c r="F7" i="41"/>
  <c r="F19" i="41"/>
  <c r="F20" i="41"/>
  <c r="F21" i="41"/>
  <c r="F17" i="42"/>
  <c r="F21" i="42"/>
  <c r="B62" i="52"/>
  <c r="C62" i="52"/>
  <c r="D62" i="52"/>
  <c r="B63" i="52"/>
  <c r="C63" i="52"/>
  <c r="D63" i="52"/>
  <c r="B64" i="52"/>
  <c r="C64" i="52"/>
  <c r="D64" i="52"/>
  <c r="B65" i="52"/>
  <c r="C65" i="52"/>
  <c r="D65" i="52"/>
  <c r="B66" i="52"/>
  <c r="C66" i="52"/>
  <c r="D66" i="52"/>
  <c r="B67" i="52"/>
  <c r="C67" i="52"/>
  <c r="D67" i="52"/>
  <c r="B68" i="52"/>
  <c r="C68" i="52"/>
  <c r="D68" i="52"/>
  <c r="B69" i="52"/>
  <c r="C69" i="52"/>
  <c r="D69" i="52"/>
  <c r="B70" i="52"/>
  <c r="C70" i="52"/>
  <c r="D70" i="52"/>
  <c r="B71" i="52"/>
  <c r="C71" i="52"/>
  <c r="D71" i="52"/>
  <c r="D72" i="52"/>
  <c r="C72" i="52"/>
  <c r="B72" i="52"/>
  <c r="B60" i="51"/>
  <c r="C60" i="51"/>
  <c r="D60" i="51"/>
  <c r="B61" i="51"/>
  <c r="C61" i="51"/>
  <c r="D61" i="51"/>
  <c r="B62" i="51"/>
  <c r="C62" i="51"/>
  <c r="D62" i="51"/>
  <c r="B63" i="51"/>
  <c r="C63" i="51"/>
  <c r="D63" i="51"/>
  <c r="B64" i="51"/>
  <c r="C64" i="51"/>
  <c r="D64" i="51"/>
  <c r="B65" i="51"/>
  <c r="C65" i="51"/>
  <c r="D65" i="51"/>
  <c r="B66" i="51"/>
  <c r="C66" i="51"/>
  <c r="D66" i="51"/>
  <c r="B67" i="51"/>
  <c r="C67" i="51"/>
  <c r="D67" i="51"/>
  <c r="B68" i="51"/>
  <c r="C68" i="51"/>
  <c r="D68" i="51"/>
  <c r="B69" i="51"/>
  <c r="C69" i="51"/>
  <c r="D69" i="51"/>
  <c r="B70" i="51"/>
  <c r="C70" i="51"/>
  <c r="D70" i="51"/>
  <c r="B71" i="51"/>
  <c r="C71" i="51"/>
  <c r="D71" i="51"/>
  <c r="C54" i="50"/>
  <c r="D54" i="50"/>
  <c r="C55" i="50"/>
  <c r="D55" i="50"/>
  <c r="C56" i="50"/>
  <c r="D56" i="50"/>
  <c r="C57" i="50"/>
  <c r="D57" i="50"/>
  <c r="C58" i="50"/>
  <c r="D58" i="50"/>
  <c r="C59" i="50"/>
  <c r="D59" i="50"/>
  <c r="C60" i="50"/>
  <c r="D60" i="50"/>
  <c r="B61" i="50"/>
  <c r="C61" i="50"/>
  <c r="D61" i="50"/>
  <c r="B62" i="50"/>
  <c r="C62" i="50"/>
  <c r="D62" i="50"/>
  <c r="B63" i="50"/>
  <c r="C63" i="50"/>
  <c r="D63" i="50"/>
  <c r="B64" i="50"/>
  <c r="C64" i="50"/>
  <c r="D64" i="50"/>
  <c r="B65" i="50"/>
  <c r="C65" i="50"/>
  <c r="D65" i="50"/>
  <c r="B66" i="50"/>
  <c r="C66" i="50"/>
  <c r="D66" i="50"/>
  <c r="B67" i="50"/>
  <c r="C67" i="50"/>
  <c r="D67" i="50"/>
  <c r="B68" i="50"/>
  <c r="C68" i="50"/>
  <c r="D68" i="50"/>
  <c r="B69" i="50"/>
  <c r="C69" i="50"/>
  <c r="D69" i="50"/>
  <c r="B70" i="50"/>
  <c r="C70" i="50"/>
  <c r="D70" i="50"/>
  <c r="B71" i="50"/>
  <c r="C71" i="50"/>
  <c r="D71" i="50"/>
  <c r="B47" i="48"/>
  <c r="C47" i="48"/>
  <c r="D47" i="48"/>
  <c r="B48" i="48"/>
  <c r="C48" i="48"/>
  <c r="D48" i="48"/>
  <c r="B49" i="48"/>
  <c r="C49" i="48"/>
  <c r="D49" i="48"/>
  <c r="B50" i="48"/>
  <c r="C50" i="48"/>
  <c r="D50" i="48"/>
  <c r="B51" i="48"/>
  <c r="C51" i="48"/>
  <c r="D51" i="48"/>
  <c r="B52" i="48"/>
  <c r="C52" i="48"/>
  <c r="D52" i="48"/>
  <c r="B53" i="48"/>
  <c r="C53" i="48"/>
  <c r="D53" i="48"/>
  <c r="B54" i="48"/>
  <c r="C54" i="48"/>
  <c r="D54" i="48"/>
  <c r="B55" i="48"/>
  <c r="C55" i="48"/>
  <c r="D55" i="48"/>
  <c r="B56" i="48"/>
  <c r="C56" i="48"/>
  <c r="D56" i="48"/>
  <c r="B57" i="48"/>
  <c r="C57" i="48"/>
  <c r="D57" i="48"/>
  <c r="B58" i="48"/>
  <c r="C58" i="48"/>
  <c r="D58" i="48"/>
  <c r="B59" i="48"/>
  <c r="C59" i="48"/>
  <c r="D59" i="48"/>
  <c r="B60" i="48"/>
  <c r="C60" i="48"/>
  <c r="D60" i="48"/>
  <c r="B61" i="48"/>
  <c r="C61" i="48"/>
  <c r="D61" i="48"/>
  <c r="B62" i="48"/>
  <c r="C62" i="48"/>
  <c r="D62" i="48"/>
  <c r="B63" i="48"/>
  <c r="C63" i="48"/>
  <c r="D63" i="48"/>
  <c r="B64" i="48"/>
  <c r="C64" i="48"/>
  <c r="D64" i="48"/>
  <c r="B65" i="48"/>
  <c r="C65" i="48"/>
  <c r="D65" i="48"/>
  <c r="B66" i="48"/>
  <c r="C66" i="48"/>
  <c r="D66" i="48"/>
  <c r="B67" i="48"/>
  <c r="C67" i="48"/>
  <c r="D67" i="48"/>
  <c r="B68" i="48"/>
  <c r="C68" i="48"/>
  <c r="D68" i="48"/>
  <c r="B69" i="48"/>
  <c r="C69" i="48"/>
  <c r="D69" i="48"/>
  <c r="B70" i="48"/>
  <c r="C70" i="48"/>
  <c r="D70" i="48"/>
  <c r="B71" i="48"/>
  <c r="C71" i="48"/>
  <c r="D71" i="48"/>
  <c r="B91" i="47"/>
  <c r="C91" i="47"/>
  <c r="D91" i="47"/>
  <c r="AK91" i="47"/>
  <c r="B92" i="47"/>
  <c r="C92" i="47"/>
  <c r="D92" i="47"/>
  <c r="AK92" i="47"/>
  <c r="B93" i="47"/>
  <c r="C93" i="47"/>
  <c r="D93" i="47"/>
  <c r="AK93" i="47"/>
  <c r="B94" i="47"/>
  <c r="C94" i="47"/>
  <c r="D94" i="47"/>
  <c r="AK94" i="47"/>
  <c r="B95" i="47"/>
  <c r="C95" i="47"/>
  <c r="D95" i="47"/>
  <c r="AK95" i="47"/>
  <c r="B96" i="47"/>
  <c r="C96" i="47"/>
  <c r="D96" i="47"/>
  <c r="AK96" i="47"/>
  <c r="B97" i="47"/>
  <c r="C97" i="47"/>
  <c r="D97" i="47"/>
  <c r="AK97" i="47"/>
  <c r="B98" i="47"/>
  <c r="C98" i="47"/>
  <c r="D98" i="47"/>
  <c r="AK98" i="47"/>
  <c r="B99" i="47"/>
  <c r="C99" i="47"/>
  <c r="D99" i="47"/>
  <c r="AK99" i="47"/>
  <c r="B100" i="47"/>
  <c r="C100" i="47"/>
  <c r="D100" i="47"/>
  <c r="AK100" i="47"/>
  <c r="B101" i="47"/>
  <c r="C101" i="47"/>
  <c r="D101" i="47"/>
  <c r="AK101" i="47"/>
  <c r="B102" i="47"/>
  <c r="C102" i="47"/>
  <c r="D102" i="47"/>
  <c r="AK102" i="47"/>
  <c r="B103" i="47"/>
  <c r="C103" i="47"/>
  <c r="D103" i="47"/>
  <c r="AK103" i="47"/>
  <c r="B104" i="47"/>
  <c r="C104" i="47"/>
  <c r="D104" i="47"/>
  <c r="AK104" i="47"/>
  <c r="B105" i="47"/>
  <c r="C105" i="47"/>
  <c r="D105" i="47"/>
  <c r="AK105" i="47"/>
  <c r="B106" i="47"/>
  <c r="C106" i="47"/>
  <c r="D106" i="47"/>
  <c r="AK106" i="47"/>
  <c r="B107" i="47"/>
  <c r="C107" i="47"/>
  <c r="D107" i="47"/>
  <c r="AK107" i="47"/>
  <c r="B108" i="47"/>
  <c r="C108" i="47"/>
  <c r="D108" i="47"/>
  <c r="AK108" i="47"/>
  <c r="B109" i="47"/>
  <c r="C109" i="47"/>
  <c r="D109" i="47"/>
  <c r="AK109" i="47"/>
  <c r="B110" i="47"/>
  <c r="C110" i="47"/>
  <c r="D110" i="47"/>
  <c r="AK110" i="47"/>
  <c r="B111" i="47"/>
  <c r="C111" i="47"/>
  <c r="D111" i="47"/>
  <c r="AK111" i="47"/>
  <c r="B112" i="47"/>
  <c r="C112" i="47"/>
  <c r="D112" i="47"/>
  <c r="AK112" i="47"/>
  <c r="B113" i="47"/>
  <c r="C113" i="47"/>
  <c r="D113" i="47"/>
  <c r="AK113" i="47"/>
  <c r="B114" i="47"/>
  <c r="C114" i="47"/>
  <c r="D114" i="47"/>
  <c r="AK114" i="47"/>
  <c r="B115" i="47"/>
  <c r="C115" i="47"/>
  <c r="D115" i="47"/>
  <c r="AK115" i="47"/>
  <c r="B116" i="47"/>
  <c r="C116" i="47"/>
  <c r="D116" i="47"/>
  <c r="AK116" i="47"/>
  <c r="B117" i="47"/>
  <c r="C117" i="47"/>
  <c r="D117" i="47"/>
  <c r="AK117" i="47"/>
  <c r="B118" i="47"/>
  <c r="C118" i="47"/>
  <c r="D118" i="47"/>
  <c r="AK118" i="47"/>
  <c r="B119" i="47"/>
  <c r="C119" i="47"/>
  <c r="D119" i="47"/>
  <c r="AK119" i="47"/>
  <c r="B120" i="47"/>
  <c r="C120" i="47"/>
  <c r="D120" i="47"/>
  <c r="AK120" i="47"/>
  <c r="B121" i="47"/>
  <c r="C121" i="47"/>
  <c r="D121" i="47"/>
  <c r="AK121" i="47"/>
  <c r="B122" i="47"/>
  <c r="C122" i="47"/>
  <c r="D122" i="47"/>
  <c r="AK122" i="47"/>
  <c r="B123" i="47"/>
  <c r="C123" i="47"/>
  <c r="D123" i="47"/>
  <c r="AK123" i="47"/>
  <c r="B124" i="47"/>
  <c r="C124" i="47"/>
  <c r="D124" i="47"/>
  <c r="AK124" i="47"/>
  <c r="B125" i="47"/>
  <c r="C125" i="47"/>
  <c r="D125" i="47"/>
  <c r="AK125" i="47"/>
  <c r="B126" i="47"/>
  <c r="C126" i="47"/>
  <c r="D126" i="47"/>
  <c r="AK126" i="47"/>
  <c r="B127" i="47"/>
  <c r="C127" i="47"/>
  <c r="D127" i="47"/>
  <c r="AK127" i="47"/>
  <c r="B128" i="47"/>
  <c r="C128" i="47"/>
  <c r="D128" i="47"/>
  <c r="AK128" i="47"/>
  <c r="B129" i="47"/>
  <c r="C129" i="47"/>
  <c r="D129" i="47"/>
  <c r="AK129" i="47"/>
  <c r="B130" i="47"/>
  <c r="C130" i="47"/>
  <c r="D130" i="47"/>
  <c r="AK130" i="47"/>
  <c r="B131" i="47"/>
  <c r="C131" i="47"/>
  <c r="D131" i="47"/>
  <c r="AK131" i="47"/>
  <c r="B132" i="47"/>
  <c r="C132" i="47"/>
  <c r="D132" i="47"/>
  <c r="AK132" i="47"/>
  <c r="B133" i="47"/>
  <c r="C133" i="47"/>
  <c r="D133" i="47"/>
  <c r="AK133" i="47"/>
  <c r="B134" i="47"/>
  <c r="C134" i="47"/>
  <c r="D134" i="47"/>
  <c r="AK134" i="47"/>
  <c r="B135" i="47"/>
  <c r="C135" i="47"/>
  <c r="D135" i="47"/>
  <c r="AK135" i="47"/>
  <c r="B136" i="47"/>
  <c r="C136" i="47"/>
  <c r="D136" i="47"/>
  <c r="AK136" i="47"/>
  <c r="B137" i="47"/>
  <c r="C137" i="47"/>
  <c r="D137" i="47"/>
  <c r="AK137" i="47"/>
  <c r="B138" i="47"/>
  <c r="C138" i="47"/>
  <c r="D138" i="47"/>
  <c r="AK138" i="47"/>
  <c r="B81" i="47"/>
  <c r="C81" i="47"/>
  <c r="D81" i="47"/>
  <c r="B73" i="46"/>
  <c r="C73" i="46"/>
  <c r="D73" i="46"/>
  <c r="AK73" i="46"/>
  <c r="B74" i="46"/>
  <c r="C74" i="46"/>
  <c r="D74" i="46"/>
  <c r="AK74" i="46"/>
  <c r="B75" i="46"/>
  <c r="C75" i="46"/>
  <c r="D75" i="46"/>
  <c r="AK75" i="46"/>
  <c r="B76" i="46"/>
  <c r="C76" i="46"/>
  <c r="D76" i="46"/>
  <c r="AK76" i="46"/>
  <c r="B77" i="46"/>
  <c r="C77" i="46"/>
  <c r="D77" i="46"/>
  <c r="AK77" i="46"/>
  <c r="B78" i="46"/>
  <c r="C78" i="46"/>
  <c r="D78" i="46"/>
  <c r="AK78" i="46"/>
  <c r="B79" i="46"/>
  <c r="C79" i="46"/>
  <c r="D79" i="46"/>
  <c r="AK79" i="46"/>
  <c r="B80" i="46"/>
  <c r="C80" i="46"/>
  <c r="D80" i="46"/>
  <c r="AK80" i="46"/>
  <c r="B81" i="46"/>
  <c r="C81" i="46"/>
  <c r="D81" i="46"/>
  <c r="AK81" i="46"/>
  <c r="B82" i="46"/>
  <c r="C82" i="46"/>
  <c r="D82" i="46"/>
  <c r="AK82" i="46"/>
  <c r="B83" i="46"/>
  <c r="C83" i="46"/>
  <c r="D83" i="46"/>
  <c r="AK83" i="46"/>
  <c r="B84" i="46"/>
  <c r="C84" i="46"/>
  <c r="D84" i="46"/>
  <c r="AK84" i="46"/>
  <c r="B85" i="46"/>
  <c r="C85" i="46"/>
  <c r="D85" i="46"/>
  <c r="AK85" i="46"/>
  <c r="B86" i="46"/>
  <c r="C86" i="46"/>
  <c r="D86" i="46"/>
  <c r="AK86" i="46"/>
  <c r="B87" i="46"/>
  <c r="C87" i="46"/>
  <c r="D87" i="46"/>
  <c r="AK87" i="46"/>
  <c r="B88" i="46"/>
  <c r="C88" i="46"/>
  <c r="D88" i="46"/>
  <c r="AK88" i="46"/>
  <c r="B89" i="46"/>
  <c r="C89" i="46"/>
  <c r="D89" i="46"/>
  <c r="AK89" i="46"/>
  <c r="B90" i="46"/>
  <c r="C90" i="46"/>
  <c r="D90" i="46"/>
  <c r="AK90" i="46"/>
  <c r="B91" i="46"/>
  <c r="C91" i="46"/>
  <c r="D91" i="46"/>
  <c r="AK91" i="46"/>
  <c r="B92" i="46"/>
  <c r="C92" i="46"/>
  <c r="D92" i="46"/>
  <c r="AK92" i="46"/>
  <c r="B93" i="46"/>
  <c r="C93" i="46"/>
  <c r="D93" i="46"/>
  <c r="AK93" i="46"/>
  <c r="B94" i="46"/>
  <c r="C94" i="46"/>
  <c r="D94" i="46"/>
  <c r="AK94" i="46"/>
  <c r="B95" i="46"/>
  <c r="C95" i="46"/>
  <c r="D95" i="46"/>
  <c r="AK95" i="46"/>
  <c r="B96" i="46"/>
  <c r="C96" i="46"/>
  <c r="D96" i="46"/>
  <c r="AK96" i="46"/>
  <c r="B97" i="46"/>
  <c r="C97" i="46"/>
  <c r="D97" i="46"/>
  <c r="AK97" i="46"/>
  <c r="B98" i="46"/>
  <c r="C98" i="46"/>
  <c r="D98" i="46"/>
  <c r="AK98" i="46"/>
  <c r="B99" i="46"/>
  <c r="C99" i="46"/>
  <c r="D99" i="46"/>
  <c r="AK99" i="46"/>
  <c r="B100" i="46"/>
  <c r="C100" i="46"/>
  <c r="D100" i="46"/>
  <c r="AK100" i="46"/>
  <c r="B101" i="46"/>
  <c r="C101" i="46"/>
  <c r="D101" i="46"/>
  <c r="AK101" i="46"/>
  <c r="B102" i="46"/>
  <c r="C102" i="46"/>
  <c r="D102" i="46"/>
  <c r="AK102" i="46"/>
  <c r="B103" i="46"/>
  <c r="C103" i="46"/>
  <c r="D103" i="46"/>
  <c r="AK103" i="46"/>
  <c r="B104" i="46"/>
  <c r="C104" i="46"/>
  <c r="D104" i="46"/>
  <c r="AK104" i="46"/>
  <c r="B105" i="46"/>
  <c r="C105" i="46"/>
  <c r="D105" i="46"/>
  <c r="AK105" i="46"/>
  <c r="B106" i="46"/>
  <c r="C106" i="46"/>
  <c r="D106" i="46"/>
  <c r="AK106" i="46"/>
  <c r="B107" i="46"/>
  <c r="C107" i="46"/>
  <c r="D107" i="46"/>
  <c r="AK107" i="46"/>
  <c r="B108" i="46"/>
  <c r="C108" i="46"/>
  <c r="D108" i="46"/>
  <c r="AK108" i="46"/>
  <c r="B109" i="46"/>
  <c r="C109" i="46"/>
  <c r="D109" i="46"/>
  <c r="AK109" i="46"/>
  <c r="B110" i="46"/>
  <c r="C110" i="46"/>
  <c r="D110" i="46"/>
  <c r="AK110" i="46"/>
  <c r="B111" i="46"/>
  <c r="C111" i="46"/>
  <c r="D111" i="46"/>
  <c r="AK111" i="46"/>
  <c r="B112" i="46"/>
  <c r="C112" i="46"/>
  <c r="D112" i="46"/>
  <c r="AK112" i="46"/>
  <c r="B113" i="46"/>
  <c r="C113" i="46"/>
  <c r="D113" i="46"/>
  <c r="AK113" i="46"/>
  <c r="B114" i="46"/>
  <c r="C114" i="46"/>
  <c r="D114" i="46"/>
  <c r="AK114" i="46"/>
  <c r="B115" i="46"/>
  <c r="C115" i="46"/>
  <c r="D115" i="46"/>
  <c r="AK115" i="46"/>
  <c r="B116" i="46"/>
  <c r="C116" i="46"/>
  <c r="D116" i="46"/>
  <c r="AK116" i="46"/>
  <c r="B117" i="46"/>
  <c r="C117" i="46"/>
  <c r="D117" i="46"/>
  <c r="AK117" i="46"/>
  <c r="B118" i="46"/>
  <c r="C118" i="46"/>
  <c r="D118" i="46"/>
  <c r="AK118" i="46"/>
  <c r="B119" i="46"/>
  <c r="C119" i="46"/>
  <c r="D119" i="46"/>
  <c r="AK119" i="46"/>
  <c r="B120" i="46"/>
  <c r="C120" i="46"/>
  <c r="D120" i="46"/>
  <c r="AK120" i="46"/>
  <c r="B121" i="46"/>
  <c r="C121" i="46"/>
  <c r="D121" i="46"/>
  <c r="AK121" i="46"/>
  <c r="B122" i="46"/>
  <c r="C122" i="46"/>
  <c r="D122" i="46"/>
  <c r="AK122" i="46"/>
  <c r="B123" i="46"/>
  <c r="C123" i="46"/>
  <c r="D123" i="46"/>
  <c r="AK123" i="46"/>
  <c r="B124" i="46"/>
  <c r="C124" i="46"/>
  <c r="D124" i="46"/>
  <c r="AK124" i="46"/>
  <c r="B125" i="46"/>
  <c r="C125" i="46"/>
  <c r="D125" i="46"/>
  <c r="AK125" i="46"/>
  <c r="B126" i="46"/>
  <c r="C126" i="46"/>
  <c r="D126" i="46"/>
  <c r="AK126" i="46"/>
  <c r="B127" i="46"/>
  <c r="C127" i="46"/>
  <c r="D127" i="46"/>
  <c r="AK127" i="46"/>
  <c r="B128" i="46"/>
  <c r="C128" i="46"/>
  <c r="D128" i="46"/>
  <c r="AK128" i="46"/>
  <c r="B129" i="46"/>
  <c r="C129" i="46"/>
  <c r="D129" i="46"/>
  <c r="AK129" i="46"/>
  <c r="B130" i="46"/>
  <c r="C130" i="46"/>
  <c r="D130" i="46"/>
  <c r="AK130" i="46"/>
  <c r="B131" i="46"/>
  <c r="C131" i="46"/>
  <c r="D131" i="46"/>
  <c r="AK131" i="46"/>
  <c r="B132" i="46"/>
  <c r="C132" i="46"/>
  <c r="D132" i="46"/>
  <c r="AK132" i="46"/>
  <c r="B133" i="46"/>
  <c r="C133" i="46"/>
  <c r="D133" i="46"/>
  <c r="AK133" i="46"/>
  <c r="B134" i="46"/>
  <c r="C134" i="46"/>
  <c r="D134" i="46"/>
  <c r="AK134" i="46"/>
  <c r="B135" i="46"/>
  <c r="C135" i="46"/>
  <c r="D135" i="46"/>
  <c r="AK135" i="46"/>
  <c r="B136" i="46"/>
  <c r="C136" i="46"/>
  <c r="D136" i="46"/>
  <c r="AK136" i="46"/>
  <c r="B137" i="46"/>
  <c r="C137" i="46"/>
  <c r="D137" i="46"/>
  <c r="AK137" i="46"/>
  <c r="B138" i="46"/>
  <c r="C138" i="46"/>
  <c r="D138" i="46"/>
  <c r="AK138" i="46"/>
  <c r="B139" i="46"/>
  <c r="C139" i="46"/>
  <c r="D139" i="46"/>
  <c r="AK139" i="46"/>
  <c r="B140" i="46"/>
  <c r="C140" i="46"/>
  <c r="D140" i="46"/>
  <c r="AK140" i="46"/>
  <c r="B141" i="46"/>
  <c r="C141" i="46"/>
  <c r="D141" i="46"/>
  <c r="AK141" i="46"/>
  <c r="B142" i="46"/>
  <c r="C142" i="46"/>
  <c r="D142" i="46"/>
  <c r="AK142" i="46"/>
  <c r="B143" i="46"/>
  <c r="C143" i="46"/>
  <c r="D143" i="46"/>
  <c r="AK143" i="46"/>
  <c r="B144" i="46"/>
  <c r="C144" i="46"/>
  <c r="D144" i="46"/>
  <c r="AK144" i="46"/>
  <c r="B145" i="46"/>
  <c r="C145" i="46"/>
  <c r="D145" i="46"/>
  <c r="AK145" i="46"/>
  <c r="B146" i="46"/>
  <c r="C146" i="46"/>
  <c r="D146" i="46"/>
  <c r="AK146" i="46"/>
  <c r="B147" i="46"/>
  <c r="C147" i="46"/>
  <c r="D147" i="46"/>
  <c r="AK147" i="46"/>
  <c r="B148" i="46"/>
  <c r="C148" i="46"/>
  <c r="D148" i="46"/>
  <c r="AK148" i="46"/>
  <c r="B51" i="46"/>
  <c r="C51" i="46"/>
  <c r="D51" i="46"/>
  <c r="B52" i="46"/>
  <c r="C52" i="46"/>
  <c r="D52" i="46"/>
  <c r="B53" i="46"/>
  <c r="C53" i="46"/>
  <c r="D53" i="46"/>
  <c r="B54" i="46"/>
  <c r="C54" i="46"/>
  <c r="D54" i="46"/>
  <c r="B55" i="46"/>
  <c r="C55" i="46"/>
  <c r="D55" i="46"/>
  <c r="B56" i="46"/>
  <c r="C56" i="46"/>
  <c r="D56" i="46"/>
  <c r="B57" i="46"/>
  <c r="C57" i="46"/>
  <c r="D57" i="46"/>
  <c r="B58" i="46"/>
  <c r="C58" i="46"/>
  <c r="D58" i="46"/>
  <c r="B59" i="46"/>
  <c r="C59" i="46"/>
  <c r="D59" i="46"/>
  <c r="B60" i="46"/>
  <c r="C60" i="46"/>
  <c r="D60" i="46"/>
  <c r="B61" i="46"/>
  <c r="C61" i="46"/>
  <c r="D61" i="46"/>
  <c r="B62" i="46"/>
  <c r="C62" i="46"/>
  <c r="D62" i="46"/>
  <c r="B63" i="46"/>
  <c r="C63" i="46"/>
  <c r="D63" i="46"/>
  <c r="B64" i="46"/>
  <c r="C64" i="46"/>
  <c r="D64" i="46"/>
  <c r="B65" i="46"/>
  <c r="C65" i="46"/>
  <c r="D65" i="46"/>
  <c r="AK78" i="45"/>
  <c r="AK10" i="45"/>
  <c r="AK9" i="45"/>
  <c r="AK42" i="45"/>
  <c r="AK43" i="45"/>
  <c r="AK47" i="45"/>
  <c r="AK79" i="45"/>
  <c r="AK80" i="45"/>
  <c r="AK81" i="45"/>
  <c r="AK82" i="45"/>
  <c r="AK83" i="45"/>
  <c r="AK84" i="45"/>
  <c r="AK85" i="45"/>
  <c r="AK86" i="45"/>
  <c r="AK87" i="45"/>
  <c r="AK88" i="45"/>
  <c r="AK89" i="45"/>
  <c r="AK90" i="45"/>
  <c r="AK91" i="45"/>
  <c r="AK92" i="45"/>
  <c r="AK93" i="45"/>
  <c r="AK94" i="45"/>
  <c r="AK95" i="45"/>
  <c r="AK96" i="45"/>
  <c r="AK97" i="45"/>
  <c r="AK98" i="45"/>
  <c r="AK99" i="45"/>
  <c r="B100" i="45"/>
  <c r="C100" i="45"/>
  <c r="D100" i="45"/>
  <c r="AK100" i="45"/>
  <c r="B101" i="45"/>
  <c r="C101" i="45"/>
  <c r="D101" i="45"/>
  <c r="AK101" i="45"/>
  <c r="B71" i="44"/>
  <c r="C71" i="44"/>
  <c r="D71" i="44"/>
  <c r="B72" i="44"/>
  <c r="C72" i="44"/>
  <c r="D72" i="44"/>
  <c r="B49" i="44"/>
  <c r="C49" i="44"/>
  <c r="D49" i="44"/>
  <c r="B50" i="44"/>
  <c r="C50" i="44"/>
  <c r="D50" i="44"/>
  <c r="B51" i="44"/>
  <c r="C51" i="44"/>
  <c r="D51" i="44"/>
  <c r="B52" i="44"/>
  <c r="C52" i="44"/>
  <c r="D52" i="44"/>
  <c r="B53" i="44"/>
  <c r="C53" i="44"/>
  <c r="D53" i="44"/>
  <c r="B54" i="44"/>
  <c r="C54" i="44"/>
  <c r="D54" i="44"/>
  <c r="B55" i="44"/>
  <c r="C55" i="44"/>
  <c r="D55" i="44"/>
  <c r="B56" i="44"/>
  <c r="C56" i="44"/>
  <c r="D56" i="44"/>
  <c r="B57" i="44"/>
  <c r="C57" i="44"/>
  <c r="D57" i="44"/>
  <c r="B58" i="44"/>
  <c r="C58" i="44"/>
  <c r="D58" i="44"/>
  <c r="B59" i="44"/>
  <c r="C59" i="44"/>
  <c r="D59" i="44"/>
  <c r="B60" i="44"/>
  <c r="C60" i="44"/>
  <c r="D60" i="44"/>
  <c r="B61" i="44"/>
  <c r="C61" i="44"/>
  <c r="D61" i="44"/>
  <c r="B62" i="44"/>
  <c r="C62" i="44"/>
  <c r="D62" i="44"/>
  <c r="B63" i="44"/>
  <c r="C63" i="44"/>
  <c r="D63" i="44"/>
  <c r="B64" i="44"/>
  <c r="C64" i="44"/>
  <c r="D64" i="44"/>
  <c r="B65" i="44"/>
  <c r="C65" i="44"/>
  <c r="D65" i="44"/>
  <c r="B66" i="44"/>
  <c r="C66" i="44"/>
  <c r="D66" i="44"/>
  <c r="B67" i="44"/>
  <c r="C67" i="44"/>
  <c r="D67" i="44"/>
  <c r="B68" i="44"/>
  <c r="C68" i="44"/>
  <c r="D68" i="44"/>
  <c r="B69" i="44"/>
  <c r="C69" i="44"/>
  <c r="D69" i="44"/>
  <c r="B70" i="44"/>
  <c r="C70" i="44"/>
  <c r="D70" i="44"/>
  <c r="B72" i="43"/>
  <c r="C72" i="43"/>
  <c r="D72" i="43"/>
  <c r="B45" i="43"/>
  <c r="C45" i="43"/>
  <c r="D45" i="43"/>
  <c r="B46" i="43"/>
  <c r="C46" i="43"/>
  <c r="D46" i="43"/>
  <c r="B47" i="43"/>
  <c r="C47" i="43"/>
  <c r="D47" i="43"/>
  <c r="B48" i="43"/>
  <c r="C48" i="43"/>
  <c r="D48" i="43"/>
  <c r="B49" i="43"/>
  <c r="C49" i="43"/>
  <c r="D49" i="43"/>
  <c r="B50" i="43"/>
  <c r="C50" i="43"/>
  <c r="D50" i="43"/>
  <c r="B51" i="43"/>
  <c r="C51" i="43"/>
  <c r="D51" i="43"/>
  <c r="B52" i="43"/>
  <c r="C52" i="43"/>
  <c r="D52" i="43"/>
  <c r="B53" i="43"/>
  <c r="C53" i="43"/>
  <c r="D53" i="43"/>
  <c r="B54" i="43"/>
  <c r="C54" i="43"/>
  <c r="D54" i="43"/>
  <c r="B55" i="43"/>
  <c r="C55" i="43"/>
  <c r="D55" i="43"/>
  <c r="B56" i="43"/>
  <c r="C56" i="43"/>
  <c r="D56" i="43"/>
  <c r="B57" i="43"/>
  <c r="C57" i="43"/>
  <c r="D57" i="43"/>
  <c r="B58" i="43"/>
  <c r="C58" i="43"/>
  <c r="D58" i="43"/>
  <c r="B59" i="43"/>
  <c r="C59" i="43"/>
  <c r="D59" i="43"/>
  <c r="B60" i="43"/>
  <c r="C60" i="43"/>
  <c r="D60" i="43"/>
  <c r="B61" i="43"/>
  <c r="C61" i="43"/>
  <c r="D61" i="43"/>
  <c r="B62" i="43"/>
  <c r="C62" i="43"/>
  <c r="D62" i="43"/>
  <c r="B63" i="43"/>
  <c r="C63" i="43"/>
  <c r="D63" i="43"/>
  <c r="B64" i="43"/>
  <c r="C64" i="43"/>
  <c r="D64" i="43"/>
  <c r="B65" i="43"/>
  <c r="C65" i="43"/>
  <c r="D65" i="43"/>
  <c r="B66" i="43"/>
  <c r="C66" i="43"/>
  <c r="D66" i="43"/>
  <c r="B67" i="43"/>
  <c r="C67" i="43"/>
  <c r="D67" i="43"/>
  <c r="B68" i="43"/>
  <c r="C68" i="43"/>
  <c r="D68" i="43"/>
  <c r="B69" i="43"/>
  <c r="C69" i="43"/>
  <c r="D69" i="43"/>
  <c r="B70" i="43"/>
  <c r="C70" i="43"/>
  <c r="D70" i="43"/>
  <c r="B71" i="43"/>
  <c r="C71" i="43"/>
  <c r="D71" i="43"/>
  <c r="AI76" i="49" l="1"/>
  <c r="AJ76" i="49" s="1"/>
  <c r="AI75" i="49"/>
  <c r="AJ75" i="49" s="1"/>
  <c r="AI57" i="49"/>
  <c r="AJ57" i="49" s="1"/>
  <c r="AI77" i="49"/>
  <c r="AJ77" i="49" s="1"/>
  <c r="AJ38" i="34"/>
  <c r="AK38" i="34" s="1"/>
  <c r="AJ37" i="34"/>
  <c r="AK37" i="34" s="1"/>
  <c r="AJ36" i="34"/>
  <c r="AJ35" i="34"/>
  <c r="AJ34" i="34"/>
  <c r="AJ33" i="34"/>
  <c r="AK33" i="34" s="1"/>
  <c r="AJ32" i="34"/>
  <c r="AK32" i="34" s="1"/>
  <c r="AJ31" i="34"/>
  <c r="AJ30" i="34"/>
  <c r="AJ29" i="34"/>
  <c r="AJ28" i="34"/>
  <c r="AJ27" i="34"/>
  <c r="AJ26" i="34"/>
  <c r="AJ25" i="34"/>
  <c r="AJ24" i="34"/>
  <c r="AJ7" i="34"/>
  <c r="AJ3" i="34"/>
  <c r="AJ23" i="34"/>
  <c r="AJ4" i="34"/>
  <c r="AJ6" i="34"/>
  <c r="AJ2" i="34"/>
  <c r="AJ12" i="34"/>
  <c r="AJ22" i="34"/>
  <c r="AJ9" i="34"/>
  <c r="AJ5" i="34"/>
  <c r="AJ21" i="34"/>
  <c r="AJ20" i="34"/>
  <c r="AJ19" i="34"/>
  <c r="AJ18" i="34"/>
  <c r="AJ17" i="34"/>
  <c r="AJ8" i="34"/>
  <c r="AJ10" i="34"/>
  <c r="AJ16" i="34"/>
  <c r="AJ15" i="34"/>
  <c r="AJ14" i="34"/>
  <c r="AJ13" i="34"/>
  <c r="AJ11" i="34"/>
  <c r="AF1" i="34"/>
  <c r="AE1" i="34"/>
  <c r="AD1" i="34"/>
  <c r="AC1" i="34"/>
  <c r="AB1" i="34"/>
  <c r="AA1" i="34"/>
  <c r="Z1" i="34"/>
  <c r="Y1" i="34"/>
  <c r="X1" i="34"/>
  <c r="W1" i="34"/>
  <c r="V1" i="34"/>
  <c r="U1" i="34"/>
  <c r="T1" i="34"/>
  <c r="S1" i="34"/>
  <c r="R1" i="34"/>
  <c r="Q1" i="34"/>
  <c r="P1" i="34"/>
  <c r="O1" i="34"/>
  <c r="N1" i="34"/>
  <c r="M1" i="34"/>
  <c r="L1" i="34"/>
  <c r="K1" i="34"/>
  <c r="J1" i="34"/>
  <c r="I1" i="34"/>
  <c r="H1" i="34"/>
  <c r="G1" i="34"/>
  <c r="F1" i="34"/>
  <c r="E1" i="34"/>
  <c r="D1" i="34"/>
  <c r="C1" i="34"/>
  <c r="AK80" i="47" l="1"/>
  <c r="AK32" i="47"/>
  <c r="AK56" i="47"/>
  <c r="AK18" i="47"/>
  <c r="AK41" i="47"/>
  <c r="AK33" i="47"/>
  <c r="AK58" i="47"/>
  <c r="AK55" i="47"/>
  <c r="AK81" i="47"/>
  <c r="B82" i="47"/>
  <c r="C82" i="47"/>
  <c r="D82" i="47"/>
  <c r="AK82" i="47"/>
  <c r="B83" i="47"/>
  <c r="C83" i="47"/>
  <c r="D83" i="47"/>
  <c r="AK83" i="47"/>
  <c r="B84" i="47"/>
  <c r="C84" i="47"/>
  <c r="D84" i="47"/>
  <c r="AK84" i="47"/>
  <c r="B85" i="47"/>
  <c r="C85" i="47"/>
  <c r="D85" i="47"/>
  <c r="AK85" i="47"/>
  <c r="B86" i="47"/>
  <c r="C86" i="47"/>
  <c r="D86" i="47"/>
  <c r="AK86" i="47"/>
  <c r="B87" i="47"/>
  <c r="C87" i="47"/>
  <c r="D87" i="47"/>
  <c r="AK87" i="47"/>
  <c r="B88" i="47"/>
  <c r="C88" i="47"/>
  <c r="D88" i="47"/>
  <c r="AK88" i="47"/>
  <c r="B89" i="47"/>
  <c r="C89" i="47"/>
  <c r="D89" i="47"/>
  <c r="AK89" i="47"/>
  <c r="B90" i="47"/>
  <c r="C90" i="47"/>
  <c r="D90" i="47"/>
  <c r="AK90" i="47"/>
  <c r="B22" i="41"/>
  <c r="C22" i="41"/>
  <c r="D22" i="41"/>
  <c r="AG1" i="53"/>
  <c r="AG3" i="53" s="1"/>
  <c r="AE1" i="53"/>
  <c r="AE2" i="53" s="1"/>
  <c r="AC1" i="53"/>
  <c r="AC2" i="53" s="1"/>
  <c r="AA1" i="53"/>
  <c r="AA2" i="53" s="1"/>
  <c r="Y1" i="53"/>
  <c r="Y3" i="53" s="1"/>
  <c r="W1" i="53"/>
  <c r="W2" i="53" s="1"/>
  <c r="U1" i="53"/>
  <c r="U2" i="53" s="1"/>
  <c r="S1" i="53"/>
  <c r="S2" i="53" s="1"/>
  <c r="Q1" i="53"/>
  <c r="Q3" i="53" s="1"/>
  <c r="O1" i="53"/>
  <c r="O2" i="53" s="1"/>
  <c r="M1" i="53"/>
  <c r="M2" i="53" s="1"/>
  <c r="K1" i="53"/>
  <c r="K2" i="53" s="1"/>
  <c r="I1" i="53"/>
  <c r="I3" i="53" s="1"/>
  <c r="G1" i="53"/>
  <c r="G2" i="53" s="1"/>
  <c r="E1" i="53"/>
  <c r="E2" i="53" s="1"/>
  <c r="AG1" i="52"/>
  <c r="AG3" i="52" s="1"/>
  <c r="AE1" i="52"/>
  <c r="AE2" i="52" s="1"/>
  <c r="AC1" i="52"/>
  <c r="AC2" i="52" s="1"/>
  <c r="AA1" i="52"/>
  <c r="AA2" i="52" s="1"/>
  <c r="Y1" i="52"/>
  <c r="Y3" i="52" s="1"/>
  <c r="W1" i="52"/>
  <c r="W2" i="52" s="1"/>
  <c r="U1" i="52"/>
  <c r="U2" i="52" s="1"/>
  <c r="S1" i="52"/>
  <c r="S2" i="52" s="1"/>
  <c r="Q1" i="52"/>
  <c r="Q3" i="52" s="1"/>
  <c r="O1" i="52"/>
  <c r="O2" i="52" s="1"/>
  <c r="M1" i="52"/>
  <c r="M2" i="52" s="1"/>
  <c r="K1" i="52"/>
  <c r="K2" i="52" s="1"/>
  <c r="I1" i="52"/>
  <c r="I3" i="52" s="1"/>
  <c r="G1" i="52"/>
  <c r="G2" i="52" s="1"/>
  <c r="E1" i="52"/>
  <c r="E2" i="52" s="1"/>
  <c r="AG1" i="51"/>
  <c r="AG3" i="51" s="1"/>
  <c r="AE1" i="51"/>
  <c r="AE2" i="51" s="1"/>
  <c r="AC1" i="51"/>
  <c r="AC2" i="51" s="1"/>
  <c r="AA1" i="51"/>
  <c r="AA3" i="51" s="1"/>
  <c r="Y1" i="51"/>
  <c r="Y3" i="51" s="1"/>
  <c r="W1" i="51"/>
  <c r="W2" i="51" s="1"/>
  <c r="U1" i="51"/>
  <c r="U2" i="51" s="1"/>
  <c r="S1" i="51"/>
  <c r="S3" i="51" s="1"/>
  <c r="Q1" i="51"/>
  <c r="Q3" i="51" s="1"/>
  <c r="O1" i="51"/>
  <c r="O2" i="51" s="1"/>
  <c r="M1" i="51"/>
  <c r="M2" i="51" s="1"/>
  <c r="K1" i="51"/>
  <c r="K3" i="51" s="1"/>
  <c r="I1" i="51"/>
  <c r="I3" i="51" s="1"/>
  <c r="G1" i="51"/>
  <c r="G2" i="51" s="1"/>
  <c r="E1" i="51"/>
  <c r="E2" i="51" s="1"/>
  <c r="AG1" i="50"/>
  <c r="AG3" i="50" s="1"/>
  <c r="AE1" i="50"/>
  <c r="AE2" i="50" s="1"/>
  <c r="AC1" i="50"/>
  <c r="AC2" i="50" s="1"/>
  <c r="AA1" i="50"/>
  <c r="AA2" i="50" s="1"/>
  <c r="Y1" i="50"/>
  <c r="Y3" i="50" s="1"/>
  <c r="W2" i="50"/>
  <c r="U2" i="50"/>
  <c r="S2" i="50"/>
  <c r="Q3" i="50"/>
  <c r="O2" i="50"/>
  <c r="M2" i="50"/>
  <c r="K1" i="50"/>
  <c r="K2" i="50" s="1"/>
  <c r="I1" i="50"/>
  <c r="I3" i="50" s="1"/>
  <c r="G1" i="50"/>
  <c r="G2" i="50" s="1"/>
  <c r="E1" i="50"/>
  <c r="E2" i="50" s="1"/>
  <c r="AG1" i="49"/>
  <c r="AG2" i="49" s="1"/>
  <c r="AE1" i="49"/>
  <c r="AE3" i="49" s="1"/>
  <c r="AC1" i="49"/>
  <c r="AC2" i="49" s="1"/>
  <c r="AA1" i="49"/>
  <c r="AA2" i="49" s="1"/>
  <c r="Y1" i="49"/>
  <c r="Y2" i="49" s="1"/>
  <c r="W1" i="49"/>
  <c r="W2" i="49" s="1"/>
  <c r="U1" i="49"/>
  <c r="U2" i="49" s="1"/>
  <c r="S1" i="49"/>
  <c r="S2" i="49" s="1"/>
  <c r="Q1" i="49"/>
  <c r="Q2" i="49" s="1"/>
  <c r="O1" i="49"/>
  <c r="O3" i="49" s="1"/>
  <c r="M1" i="49"/>
  <c r="M2" i="49" s="1"/>
  <c r="K1" i="49"/>
  <c r="K2" i="49" s="1"/>
  <c r="I1" i="49"/>
  <c r="I2" i="49" s="1"/>
  <c r="G1" i="49"/>
  <c r="G3" i="49" s="1"/>
  <c r="E1" i="49"/>
  <c r="E2" i="49" s="1"/>
  <c r="AG1" i="48"/>
  <c r="AG3" i="48" s="1"/>
  <c r="AE1" i="48"/>
  <c r="AE2" i="48" s="1"/>
  <c r="AC1" i="48"/>
  <c r="AC2" i="48" s="1"/>
  <c r="AA1" i="48"/>
  <c r="AA2" i="48" s="1"/>
  <c r="Y1" i="48"/>
  <c r="Y3" i="48" s="1"/>
  <c r="W1" i="48"/>
  <c r="W2" i="48" s="1"/>
  <c r="U1" i="48"/>
  <c r="U2" i="48" s="1"/>
  <c r="S1" i="48"/>
  <c r="S2" i="48" s="1"/>
  <c r="Q1" i="48"/>
  <c r="Q3" i="48" s="1"/>
  <c r="O1" i="48"/>
  <c r="O2" i="48" s="1"/>
  <c r="M1" i="48"/>
  <c r="M2" i="48" s="1"/>
  <c r="K1" i="48"/>
  <c r="K2" i="48" s="1"/>
  <c r="I1" i="48"/>
  <c r="I3" i="48" s="1"/>
  <c r="G1" i="48"/>
  <c r="G2" i="48" s="1"/>
  <c r="E1" i="48"/>
  <c r="E2" i="48" s="1"/>
  <c r="AG1" i="47"/>
  <c r="AG3" i="47" s="1"/>
  <c r="AE1" i="47"/>
  <c r="AE2" i="47" s="1"/>
  <c r="AC1" i="47"/>
  <c r="AC2" i="47" s="1"/>
  <c r="AA1" i="47"/>
  <c r="AA2" i="47" s="1"/>
  <c r="Y1" i="47"/>
  <c r="Y3" i="47" s="1"/>
  <c r="W1" i="47"/>
  <c r="W2" i="47" s="1"/>
  <c r="U1" i="47"/>
  <c r="U2" i="47" s="1"/>
  <c r="S1" i="47"/>
  <c r="S2" i="47" s="1"/>
  <c r="Q1" i="47"/>
  <c r="Q3" i="47" s="1"/>
  <c r="O1" i="47"/>
  <c r="O2" i="47" s="1"/>
  <c r="M1" i="47"/>
  <c r="M2" i="47" s="1"/>
  <c r="K1" i="47"/>
  <c r="K2" i="47" s="1"/>
  <c r="I1" i="47"/>
  <c r="I3" i="47" s="1"/>
  <c r="G1" i="47"/>
  <c r="G2" i="47" s="1"/>
  <c r="E1" i="47"/>
  <c r="E2" i="47" s="1"/>
  <c r="AG1" i="46"/>
  <c r="AG3" i="46" s="1"/>
  <c r="AE1" i="46"/>
  <c r="AE2" i="46" s="1"/>
  <c r="AC1" i="46"/>
  <c r="AC2" i="46" s="1"/>
  <c r="AA1" i="46"/>
  <c r="AA2" i="46" s="1"/>
  <c r="Y1" i="46"/>
  <c r="Y3" i="46" s="1"/>
  <c r="W1" i="46"/>
  <c r="W2" i="46" s="1"/>
  <c r="U1" i="46"/>
  <c r="U3" i="46" s="1"/>
  <c r="S1" i="46"/>
  <c r="S2" i="46" s="1"/>
  <c r="Q1" i="46"/>
  <c r="Q3" i="46" s="1"/>
  <c r="O1" i="46"/>
  <c r="O2" i="46" s="1"/>
  <c r="M1" i="46"/>
  <c r="M2" i="46" s="1"/>
  <c r="K1" i="46"/>
  <c r="K2" i="46" s="1"/>
  <c r="I1" i="46"/>
  <c r="I3" i="46" s="1"/>
  <c r="G1" i="46"/>
  <c r="G2" i="46" s="1"/>
  <c r="E1" i="46"/>
  <c r="E3" i="46" s="1"/>
  <c r="AG1" i="45"/>
  <c r="AG3" i="45" s="1"/>
  <c r="AE1" i="45"/>
  <c r="AE2" i="45" s="1"/>
  <c r="AC1" i="45"/>
  <c r="AC2" i="45" s="1"/>
  <c r="AA1" i="45"/>
  <c r="AA2" i="45" s="1"/>
  <c r="Y1" i="45"/>
  <c r="Y3" i="45" s="1"/>
  <c r="W1" i="45"/>
  <c r="W2" i="45" s="1"/>
  <c r="U1" i="45"/>
  <c r="U2" i="45" s="1"/>
  <c r="S1" i="45"/>
  <c r="S2" i="45" s="1"/>
  <c r="Q1" i="45"/>
  <c r="Q3" i="45" s="1"/>
  <c r="O1" i="45"/>
  <c r="O2" i="45" s="1"/>
  <c r="M1" i="45"/>
  <c r="M2" i="45" s="1"/>
  <c r="K1" i="45"/>
  <c r="K2" i="45" s="1"/>
  <c r="I1" i="45"/>
  <c r="I3" i="45" s="1"/>
  <c r="G1" i="45"/>
  <c r="G2" i="45" s="1"/>
  <c r="E1" i="45"/>
  <c r="E2" i="45" s="1"/>
  <c r="AG1" i="44"/>
  <c r="AG3" i="44" s="1"/>
  <c r="AE1" i="44"/>
  <c r="AE2" i="44" s="1"/>
  <c r="AC1" i="44"/>
  <c r="AC2" i="44" s="1"/>
  <c r="AA1" i="44"/>
  <c r="AA2" i="44" s="1"/>
  <c r="Y1" i="44"/>
  <c r="Y3" i="44" s="1"/>
  <c r="W1" i="44"/>
  <c r="W2" i="44" s="1"/>
  <c r="U1" i="44"/>
  <c r="U2" i="44" s="1"/>
  <c r="S1" i="44"/>
  <c r="S2" i="44" s="1"/>
  <c r="Q1" i="44"/>
  <c r="Q3" i="44" s="1"/>
  <c r="O1" i="44"/>
  <c r="O2" i="44" s="1"/>
  <c r="M1" i="44"/>
  <c r="M2" i="44" s="1"/>
  <c r="K1" i="44"/>
  <c r="K2" i="44" s="1"/>
  <c r="I1" i="44"/>
  <c r="I3" i="44" s="1"/>
  <c r="G1" i="44"/>
  <c r="G2" i="44" s="1"/>
  <c r="E1" i="44"/>
  <c r="E2" i="44" s="1"/>
  <c r="AG1" i="37"/>
  <c r="AG3" i="37" s="1"/>
  <c r="AE1" i="37"/>
  <c r="AE2" i="37" s="1"/>
  <c r="AC1" i="37"/>
  <c r="AC2" i="37" s="1"/>
  <c r="AA1" i="37"/>
  <c r="AA2" i="37" s="1"/>
  <c r="Y1" i="37"/>
  <c r="Y3" i="37" s="1"/>
  <c r="W1" i="37"/>
  <c r="W2" i="37" s="1"/>
  <c r="U1" i="37"/>
  <c r="U2" i="37" s="1"/>
  <c r="S1" i="37"/>
  <c r="S2" i="37" s="1"/>
  <c r="Q1" i="37"/>
  <c r="Q3" i="37" s="1"/>
  <c r="O1" i="37"/>
  <c r="O2" i="37" s="1"/>
  <c r="M1" i="37"/>
  <c r="M2" i="37" s="1"/>
  <c r="K1" i="37"/>
  <c r="K2" i="37" s="1"/>
  <c r="I1" i="37"/>
  <c r="I3" i="37" s="1"/>
  <c r="G1" i="37"/>
  <c r="G2" i="37" s="1"/>
  <c r="E1" i="37"/>
  <c r="E2" i="37" s="1"/>
  <c r="AG1" i="42"/>
  <c r="AG3" i="42" s="1"/>
  <c r="AE1" i="42"/>
  <c r="AE2" i="42" s="1"/>
  <c r="AC1" i="42"/>
  <c r="AC2" i="42" s="1"/>
  <c r="AA1" i="42"/>
  <c r="AA2" i="42" s="1"/>
  <c r="Y1" i="42"/>
  <c r="Y3" i="42" s="1"/>
  <c r="W1" i="42"/>
  <c r="W2" i="42" s="1"/>
  <c r="U1" i="42"/>
  <c r="U2" i="42" s="1"/>
  <c r="S1" i="42"/>
  <c r="S2" i="42" s="1"/>
  <c r="Q1" i="42"/>
  <c r="Q3" i="42" s="1"/>
  <c r="O1" i="42"/>
  <c r="O2" i="42" s="1"/>
  <c r="M1" i="42"/>
  <c r="M2" i="42" s="1"/>
  <c r="K1" i="42"/>
  <c r="K2" i="42" s="1"/>
  <c r="I1" i="42"/>
  <c r="I3" i="42" s="1"/>
  <c r="G1" i="42"/>
  <c r="G2" i="42" s="1"/>
  <c r="E1" i="42"/>
  <c r="E2" i="42" s="1"/>
  <c r="AG1" i="41"/>
  <c r="AG3" i="41" s="1"/>
  <c r="AE1" i="41"/>
  <c r="AE2" i="41" s="1"/>
  <c r="AC1" i="41"/>
  <c r="AC2" i="41" s="1"/>
  <c r="AA1" i="41"/>
  <c r="AA2" i="41" s="1"/>
  <c r="Y1" i="41"/>
  <c r="Y3" i="41" s="1"/>
  <c r="W1" i="41"/>
  <c r="W2" i="41" s="1"/>
  <c r="U1" i="41"/>
  <c r="U2" i="41" s="1"/>
  <c r="S1" i="41"/>
  <c r="S2" i="41" s="1"/>
  <c r="Q1" i="41"/>
  <c r="Q3" i="41" s="1"/>
  <c r="O1" i="41"/>
  <c r="O2" i="41" s="1"/>
  <c r="M1" i="41"/>
  <c r="M2" i="41" s="1"/>
  <c r="K1" i="41"/>
  <c r="K2" i="41" s="1"/>
  <c r="I1" i="41"/>
  <c r="I3" i="41" s="1"/>
  <c r="G1" i="41"/>
  <c r="G2" i="41" s="1"/>
  <c r="E1" i="41"/>
  <c r="E2" i="41" s="1"/>
  <c r="AT6" i="10"/>
  <c r="AT7" i="10"/>
  <c r="AT8" i="10"/>
  <c r="AT10" i="10"/>
  <c r="AT15" i="10"/>
  <c r="AT17" i="10"/>
  <c r="AT20" i="10"/>
  <c r="AT21" i="10"/>
  <c r="AT22" i="10"/>
  <c r="AT27" i="10"/>
  <c r="AT28" i="10"/>
  <c r="AT35" i="10"/>
  <c r="AT36" i="10"/>
  <c r="AT37" i="10"/>
  <c r="AV37" i="10" s="1"/>
  <c r="AT38" i="10"/>
  <c r="AV38" i="10" s="1"/>
  <c r="AL2" i="53"/>
  <c r="AM4" i="53" s="1"/>
  <c r="AK72" i="53"/>
  <c r="D72" i="53"/>
  <c r="C72" i="53"/>
  <c r="B72" i="53"/>
  <c r="AK71" i="53"/>
  <c r="D71" i="53"/>
  <c r="C71" i="53"/>
  <c r="B71" i="53"/>
  <c r="AK70" i="53"/>
  <c r="D70" i="53"/>
  <c r="C70" i="53"/>
  <c r="B70" i="53"/>
  <c r="AK69" i="53"/>
  <c r="D69" i="53"/>
  <c r="C69" i="53"/>
  <c r="B69" i="53"/>
  <c r="AK68" i="53"/>
  <c r="D68" i="53"/>
  <c r="C68" i="53"/>
  <c r="B68" i="53"/>
  <c r="AK67" i="53"/>
  <c r="D67" i="53"/>
  <c r="C67" i="53"/>
  <c r="B67" i="53"/>
  <c r="AK66" i="53"/>
  <c r="D66" i="53"/>
  <c r="C66" i="53"/>
  <c r="B66" i="53"/>
  <c r="AK65" i="53"/>
  <c r="D65" i="53"/>
  <c r="C65" i="53"/>
  <c r="B65" i="53"/>
  <c r="AK64" i="53"/>
  <c r="D64" i="53"/>
  <c r="C64" i="53"/>
  <c r="B64" i="53"/>
  <c r="AK63" i="53"/>
  <c r="D63" i="53"/>
  <c r="C63" i="53"/>
  <c r="B63" i="53"/>
  <c r="AK62" i="53"/>
  <c r="D62" i="53"/>
  <c r="C62" i="53"/>
  <c r="B62" i="53"/>
  <c r="AK61" i="53"/>
  <c r="D61" i="53"/>
  <c r="C61" i="53"/>
  <c r="B61" i="53"/>
  <c r="AK60" i="53"/>
  <c r="D60" i="53"/>
  <c r="C60" i="53"/>
  <c r="B60" i="53"/>
  <c r="AK59" i="53"/>
  <c r="D59" i="53"/>
  <c r="C59" i="53"/>
  <c r="B59" i="53"/>
  <c r="AK58" i="53"/>
  <c r="D58" i="53"/>
  <c r="C58" i="53"/>
  <c r="B58" i="53"/>
  <c r="AK57" i="53"/>
  <c r="D57" i="53"/>
  <c r="C57" i="53"/>
  <c r="B57" i="53"/>
  <c r="AK56" i="53"/>
  <c r="D56" i="53"/>
  <c r="C56" i="53"/>
  <c r="B56" i="53"/>
  <c r="AK55" i="53"/>
  <c r="D55" i="53"/>
  <c r="C55" i="53"/>
  <c r="B55" i="53"/>
  <c r="AK54" i="53"/>
  <c r="D54" i="53"/>
  <c r="C54" i="53"/>
  <c r="B54" i="53"/>
  <c r="AK53" i="53"/>
  <c r="D53" i="53"/>
  <c r="C53" i="53"/>
  <c r="B53" i="53"/>
  <c r="AK52" i="53"/>
  <c r="D52" i="53"/>
  <c r="C52" i="53"/>
  <c r="B52" i="53"/>
  <c r="AK51" i="53"/>
  <c r="D51" i="53"/>
  <c r="C51" i="53"/>
  <c r="B51" i="53"/>
  <c r="AK50" i="53"/>
  <c r="D50" i="53"/>
  <c r="C50" i="53"/>
  <c r="B50" i="53"/>
  <c r="AK49" i="53"/>
  <c r="D49" i="53"/>
  <c r="C49" i="53"/>
  <c r="B49" i="53"/>
  <c r="AK48" i="53"/>
  <c r="D48" i="53"/>
  <c r="C48" i="53"/>
  <c r="B48" i="53"/>
  <c r="AK47" i="53"/>
  <c r="D47" i="53"/>
  <c r="C47" i="53"/>
  <c r="B47" i="53"/>
  <c r="AK46" i="53"/>
  <c r="D46" i="53"/>
  <c r="C46" i="53"/>
  <c r="B46" i="53"/>
  <c r="AK10" i="53"/>
  <c r="AK45" i="53"/>
  <c r="D45" i="53"/>
  <c r="C45" i="53"/>
  <c r="B45" i="53"/>
  <c r="AK44" i="53"/>
  <c r="D44" i="53"/>
  <c r="C44" i="53"/>
  <c r="B44" i="53"/>
  <c r="AK43" i="53"/>
  <c r="D43" i="53"/>
  <c r="C43" i="53"/>
  <c r="B43" i="53"/>
  <c r="AK15" i="53"/>
  <c r="AK23" i="53"/>
  <c r="AK42" i="53"/>
  <c r="AK19" i="53"/>
  <c r="AK41" i="53"/>
  <c r="AK40" i="53"/>
  <c r="AK12" i="53"/>
  <c r="AK5" i="53"/>
  <c r="AK39" i="53"/>
  <c r="AK38" i="53"/>
  <c r="AK37" i="53"/>
  <c r="AK21" i="53"/>
  <c r="AK27" i="53"/>
  <c r="AK11" i="53"/>
  <c r="AK26" i="53"/>
  <c r="AK13" i="53"/>
  <c r="AK36" i="53"/>
  <c r="AK25" i="53"/>
  <c r="AK6" i="53"/>
  <c r="AK9" i="53"/>
  <c r="AK35" i="53"/>
  <c r="AK34" i="53"/>
  <c r="AK24" i="53"/>
  <c r="AK17" i="53"/>
  <c r="AK33" i="53"/>
  <c r="AK32" i="53"/>
  <c r="AK31" i="53"/>
  <c r="AK22" i="53"/>
  <c r="AK30" i="53"/>
  <c r="AK8" i="53"/>
  <c r="AK16" i="53"/>
  <c r="AK29" i="53"/>
  <c r="AK18" i="53"/>
  <c r="AK28" i="53"/>
  <c r="AK14" i="53"/>
  <c r="AK20" i="53"/>
  <c r="AL2" i="52"/>
  <c r="AM4" i="52" s="1"/>
  <c r="AK72" i="52"/>
  <c r="AK71" i="52"/>
  <c r="AK70" i="52"/>
  <c r="AK69" i="52"/>
  <c r="AK68" i="52"/>
  <c r="AK67" i="52"/>
  <c r="AK66" i="52"/>
  <c r="AK65" i="52"/>
  <c r="AK64" i="52"/>
  <c r="AK63" i="52"/>
  <c r="AK62" i="52"/>
  <c r="AK61" i="52"/>
  <c r="AK60" i="52"/>
  <c r="AK59" i="52"/>
  <c r="AK58" i="52"/>
  <c r="AK57" i="52"/>
  <c r="AK56" i="52"/>
  <c r="AK55" i="52"/>
  <c r="AK54" i="52"/>
  <c r="AK53" i="52"/>
  <c r="AK52" i="52"/>
  <c r="AK51" i="52"/>
  <c r="AK50" i="52"/>
  <c r="AK49" i="52"/>
  <c r="AK48" i="52"/>
  <c r="AK47" i="52"/>
  <c r="AK46" i="52"/>
  <c r="AK45" i="52"/>
  <c r="AK44" i="52"/>
  <c r="AK43" i="52"/>
  <c r="AK42" i="52"/>
  <c r="AK41" i="52"/>
  <c r="AK40" i="52"/>
  <c r="AK39" i="52"/>
  <c r="AK38" i="52"/>
  <c r="AK37" i="52"/>
  <c r="AK36" i="52"/>
  <c r="AK35" i="52"/>
  <c r="AK34" i="52"/>
  <c r="AK10" i="52"/>
  <c r="AK6" i="52"/>
  <c r="AK19" i="52"/>
  <c r="AK33" i="52"/>
  <c r="AK32" i="52"/>
  <c r="AK11" i="52"/>
  <c r="AK31" i="52"/>
  <c r="AK18" i="52"/>
  <c r="AK30" i="52"/>
  <c r="AK29" i="52"/>
  <c r="AK8" i="52"/>
  <c r="AK20" i="52"/>
  <c r="AK28" i="52"/>
  <c r="AK27" i="52"/>
  <c r="AK15" i="52"/>
  <c r="AK26" i="52"/>
  <c r="AK25" i="52"/>
  <c r="AK17" i="52"/>
  <c r="AK24" i="52"/>
  <c r="AK21" i="52"/>
  <c r="AK12" i="52"/>
  <c r="AK14" i="52"/>
  <c r="AK23" i="52"/>
  <c r="AK9" i="52"/>
  <c r="AK7" i="52"/>
  <c r="AK13" i="52"/>
  <c r="AK5" i="52"/>
  <c r="AK22" i="52"/>
  <c r="AK16" i="52"/>
  <c r="AL2" i="51"/>
  <c r="AK72" i="51"/>
  <c r="D72" i="51"/>
  <c r="C72" i="51"/>
  <c r="B72" i="51"/>
  <c r="AK71" i="51"/>
  <c r="AK70" i="51"/>
  <c r="AK69" i="51"/>
  <c r="AK68" i="51"/>
  <c r="AK67" i="51"/>
  <c r="AK66" i="51"/>
  <c r="AK65" i="51"/>
  <c r="AK64" i="51"/>
  <c r="AK63" i="51"/>
  <c r="AK62" i="51"/>
  <c r="AK61" i="51"/>
  <c r="AK60" i="51"/>
  <c r="AK24" i="51"/>
  <c r="AK15" i="51"/>
  <c r="AK16" i="51"/>
  <c r="AK17" i="51"/>
  <c r="AK38" i="51"/>
  <c r="AK45" i="51"/>
  <c r="AK12" i="51"/>
  <c r="AK11" i="51"/>
  <c r="AK30" i="51"/>
  <c r="AK39" i="51"/>
  <c r="AK6" i="51"/>
  <c r="AK37" i="51"/>
  <c r="AK7" i="51"/>
  <c r="AK59" i="51"/>
  <c r="AK5" i="51"/>
  <c r="AK27" i="51"/>
  <c r="AK33" i="51"/>
  <c r="AK44" i="51"/>
  <c r="AK52" i="51"/>
  <c r="AK36" i="51"/>
  <c r="AK46" i="51"/>
  <c r="AK34" i="51"/>
  <c r="AK40" i="51"/>
  <c r="AK22" i="51"/>
  <c r="AK10" i="51"/>
  <c r="AK26" i="51"/>
  <c r="AK9" i="51"/>
  <c r="AK25" i="51"/>
  <c r="AK13" i="51"/>
  <c r="AK31" i="51"/>
  <c r="AK47" i="51"/>
  <c r="AK21" i="51"/>
  <c r="AK28" i="51"/>
  <c r="AK48" i="51"/>
  <c r="AK58" i="51"/>
  <c r="AK42" i="51"/>
  <c r="AK23" i="51"/>
  <c r="AK57" i="51"/>
  <c r="AK56" i="51"/>
  <c r="AK35" i="51"/>
  <c r="AK14" i="51"/>
  <c r="AK41" i="51"/>
  <c r="AK51" i="51"/>
  <c r="AK29" i="51"/>
  <c r="AK49" i="51"/>
  <c r="AK55" i="51"/>
  <c r="AK18" i="51"/>
  <c r="AK32" i="51"/>
  <c r="AK53" i="51"/>
  <c r="AK19" i="51"/>
  <c r="AK20" i="51"/>
  <c r="AK8" i="51"/>
  <c r="AK43" i="51"/>
  <c r="AK50" i="51"/>
  <c r="AK54" i="51"/>
  <c r="AL2" i="50"/>
  <c r="AK72" i="50"/>
  <c r="D72" i="50"/>
  <c r="C72" i="50"/>
  <c r="B72" i="50"/>
  <c r="AK71" i="50"/>
  <c r="AK70" i="50"/>
  <c r="AK69" i="50"/>
  <c r="AK68" i="50"/>
  <c r="AK67" i="50"/>
  <c r="AK66" i="50"/>
  <c r="AK65" i="50"/>
  <c r="AK64" i="50"/>
  <c r="AK63" i="50"/>
  <c r="AK62" i="50"/>
  <c r="AK61" i="50"/>
  <c r="AK60" i="50"/>
  <c r="AK59" i="50"/>
  <c r="AK58" i="50"/>
  <c r="AK57" i="50"/>
  <c r="AK56" i="50"/>
  <c r="AK55" i="50"/>
  <c r="AK54" i="50"/>
  <c r="AK27" i="50"/>
  <c r="AK36" i="50"/>
  <c r="AK32" i="50"/>
  <c r="AK31" i="50"/>
  <c r="AK8" i="50"/>
  <c r="AK13" i="50"/>
  <c r="AK7" i="50"/>
  <c r="AK53" i="50"/>
  <c r="AK52" i="50"/>
  <c r="AK28" i="50"/>
  <c r="AK18" i="50"/>
  <c r="AK14" i="50"/>
  <c r="AK33" i="50"/>
  <c r="AK21" i="50"/>
  <c r="AK15" i="50"/>
  <c r="AK10" i="50"/>
  <c r="AK51" i="50"/>
  <c r="AK9" i="50"/>
  <c r="AK35" i="50"/>
  <c r="AK16" i="50"/>
  <c r="AK39" i="50"/>
  <c r="AK19" i="50"/>
  <c r="AK38" i="50"/>
  <c r="AK50" i="50"/>
  <c r="AK17" i="50"/>
  <c r="AK49" i="50"/>
  <c r="AK5" i="50"/>
  <c r="AK26" i="50"/>
  <c r="AK22" i="50"/>
  <c r="AK30" i="50"/>
  <c r="AK48" i="50"/>
  <c r="AK25" i="50"/>
  <c r="AK11" i="50"/>
  <c r="AK47" i="50"/>
  <c r="AK23" i="50"/>
  <c r="AK29" i="50"/>
  <c r="AK46" i="50"/>
  <c r="AK45" i="50"/>
  <c r="AK20" i="50"/>
  <c r="AK44" i="50"/>
  <c r="AK12" i="50"/>
  <c r="AK24" i="50"/>
  <c r="AK43" i="50"/>
  <c r="AK42" i="50"/>
  <c r="AK34" i="50"/>
  <c r="AK6" i="50"/>
  <c r="AK37" i="50"/>
  <c r="AK40" i="50"/>
  <c r="AK41" i="50"/>
  <c r="AL2" i="49"/>
  <c r="AM4" i="49" s="1"/>
  <c r="AK56" i="49"/>
  <c r="AK55" i="49"/>
  <c r="AK44" i="49"/>
  <c r="AK74" i="49"/>
  <c r="AK73" i="49"/>
  <c r="AK31" i="49"/>
  <c r="AK72" i="49"/>
  <c r="AK43" i="49"/>
  <c r="AK53" i="49"/>
  <c r="AK16" i="49"/>
  <c r="AK13" i="49"/>
  <c r="AK61" i="49"/>
  <c r="AK37" i="49"/>
  <c r="AK7" i="49"/>
  <c r="AK25" i="49"/>
  <c r="AK12" i="49"/>
  <c r="AK54" i="49"/>
  <c r="AK19" i="49"/>
  <c r="AK71" i="49"/>
  <c r="AK26" i="49"/>
  <c r="AK10" i="49"/>
  <c r="AK9" i="49"/>
  <c r="AK49" i="49"/>
  <c r="AK35" i="49"/>
  <c r="AK14" i="49"/>
  <c r="AK39" i="49"/>
  <c r="AK28" i="49"/>
  <c r="AK70" i="49"/>
  <c r="AK34" i="49"/>
  <c r="AK48" i="49"/>
  <c r="AK50" i="49"/>
  <c r="AK32" i="49"/>
  <c r="AK21" i="49"/>
  <c r="AK60" i="49"/>
  <c r="AK30" i="49"/>
  <c r="AK47" i="49"/>
  <c r="AK40" i="49"/>
  <c r="AK69" i="49"/>
  <c r="AK5" i="49"/>
  <c r="AK20" i="49"/>
  <c r="AK8" i="49"/>
  <c r="AK68" i="49"/>
  <c r="AK23" i="49"/>
  <c r="AK24" i="49"/>
  <c r="AK62" i="49"/>
  <c r="AK67" i="49"/>
  <c r="AK66" i="49"/>
  <c r="AK18" i="49"/>
  <c r="AK51" i="49"/>
  <c r="AK65" i="49"/>
  <c r="AK52" i="49"/>
  <c r="AK38" i="49"/>
  <c r="AK45" i="49"/>
  <c r="AK41" i="49"/>
  <c r="AK64" i="49"/>
  <c r="AK17" i="49"/>
  <c r="AK58" i="49"/>
  <c r="AK46" i="49"/>
  <c r="AK27" i="49"/>
  <c r="AK59" i="49"/>
  <c r="AK11" i="49"/>
  <c r="AK33" i="49"/>
  <c r="AK6" i="49"/>
  <c r="AK29" i="49"/>
  <c r="AK15" i="49"/>
  <c r="AK22" i="49"/>
  <c r="AK36" i="49"/>
  <c r="AK63" i="49"/>
  <c r="AL2" i="48"/>
  <c r="AK72" i="48"/>
  <c r="D72" i="48"/>
  <c r="C72" i="48"/>
  <c r="B72" i="48"/>
  <c r="AK71" i="48"/>
  <c r="AK70" i="48"/>
  <c r="AK69" i="48"/>
  <c r="AK68" i="48"/>
  <c r="AK67" i="48"/>
  <c r="AK66" i="48"/>
  <c r="AK65" i="48"/>
  <c r="AK64" i="48"/>
  <c r="AK63" i="48"/>
  <c r="AK62" i="48"/>
  <c r="AK61" i="48"/>
  <c r="AK60" i="48"/>
  <c r="AK59" i="48"/>
  <c r="AK58" i="48"/>
  <c r="AK57" i="48"/>
  <c r="AK56" i="48"/>
  <c r="AK55" i="48"/>
  <c r="AK54" i="48"/>
  <c r="AK53" i="48"/>
  <c r="AK52" i="48"/>
  <c r="AK51" i="48"/>
  <c r="AK50" i="48"/>
  <c r="AK49" i="48"/>
  <c r="AK31" i="48"/>
  <c r="AK48" i="48"/>
  <c r="AK47" i="48"/>
  <c r="AK34" i="48"/>
  <c r="AK17" i="48"/>
  <c r="AK22" i="48"/>
  <c r="AK10" i="48"/>
  <c r="AK46" i="48"/>
  <c r="AK21" i="48"/>
  <c r="AK26" i="48"/>
  <c r="AK5" i="48"/>
  <c r="AK24" i="48"/>
  <c r="AK35" i="48"/>
  <c r="AK18" i="48"/>
  <c r="AK45" i="48"/>
  <c r="AK41" i="48"/>
  <c r="AK15" i="48"/>
  <c r="AK28" i="48"/>
  <c r="AK30" i="48"/>
  <c r="AK8" i="48"/>
  <c r="AK25" i="48"/>
  <c r="AK16" i="48"/>
  <c r="AK38" i="48"/>
  <c r="AK27" i="48"/>
  <c r="AK44" i="48"/>
  <c r="AK13" i="48"/>
  <c r="AK7" i="48"/>
  <c r="AK32" i="48"/>
  <c r="AK36" i="48"/>
  <c r="AK29" i="48"/>
  <c r="AK39" i="48"/>
  <c r="AK37" i="48"/>
  <c r="AK33" i="48"/>
  <c r="AK14" i="48"/>
  <c r="AK19" i="48"/>
  <c r="AK43" i="48"/>
  <c r="AK11" i="48"/>
  <c r="AK40" i="48"/>
  <c r="AK23" i="48"/>
  <c r="AK20" i="48"/>
  <c r="AK42" i="48"/>
  <c r="AK6" i="48"/>
  <c r="AK9" i="48"/>
  <c r="AK12" i="48"/>
  <c r="AL2" i="47"/>
  <c r="AK70" i="47"/>
  <c r="AK17" i="47"/>
  <c r="AK54" i="47"/>
  <c r="AK11" i="47"/>
  <c r="AK10" i="47"/>
  <c r="AK36" i="47"/>
  <c r="AK34" i="47"/>
  <c r="AK79" i="47"/>
  <c r="AK21" i="47"/>
  <c r="AK27" i="47"/>
  <c r="AK12" i="47"/>
  <c r="AK78" i="47"/>
  <c r="AK64" i="47"/>
  <c r="AK8" i="47"/>
  <c r="AK48" i="47"/>
  <c r="AK45" i="47"/>
  <c r="AK49" i="47"/>
  <c r="AK39" i="47"/>
  <c r="AK28" i="47"/>
  <c r="AK31" i="47"/>
  <c r="AK13" i="47"/>
  <c r="AK24" i="47"/>
  <c r="AK65" i="47"/>
  <c r="AK77" i="47"/>
  <c r="AK69" i="47"/>
  <c r="AK43" i="47"/>
  <c r="AK59" i="47"/>
  <c r="AK71" i="47"/>
  <c r="AK76" i="47"/>
  <c r="AK22" i="47"/>
  <c r="AK9" i="47"/>
  <c r="AK25" i="47"/>
  <c r="AK38" i="47"/>
  <c r="AK16" i="47"/>
  <c r="AK75" i="47"/>
  <c r="AK74" i="47"/>
  <c r="AK40" i="47"/>
  <c r="AK47" i="47"/>
  <c r="AK30" i="47"/>
  <c r="AK61" i="47"/>
  <c r="AK51" i="47"/>
  <c r="AK35" i="47"/>
  <c r="AK6" i="47"/>
  <c r="AK20" i="47"/>
  <c r="AK19" i="47"/>
  <c r="AK73" i="47"/>
  <c r="AK14" i="47"/>
  <c r="AK52" i="47"/>
  <c r="AK72" i="47"/>
  <c r="AK53" i="47"/>
  <c r="AK5" i="47"/>
  <c r="AK46" i="47"/>
  <c r="AK62" i="47"/>
  <c r="AK29" i="47"/>
  <c r="AK7" i="47"/>
  <c r="AK23" i="47"/>
  <c r="AK50" i="47"/>
  <c r="AK15" i="47"/>
  <c r="AK60" i="47"/>
  <c r="AK42" i="47"/>
  <c r="AK67" i="47"/>
  <c r="AK63" i="47"/>
  <c r="AK57" i="47"/>
  <c r="AK26" i="47"/>
  <c r="AK44" i="47"/>
  <c r="AK68" i="47"/>
  <c r="AK37" i="47"/>
  <c r="AK66" i="47"/>
  <c r="AL2" i="46"/>
  <c r="AK72" i="46"/>
  <c r="D72" i="46"/>
  <c r="C72" i="46"/>
  <c r="B72" i="46"/>
  <c r="AK71" i="46"/>
  <c r="D71" i="46"/>
  <c r="C71" i="46"/>
  <c r="B71" i="46"/>
  <c r="AK70" i="46"/>
  <c r="D70" i="46"/>
  <c r="C70" i="46"/>
  <c r="B70" i="46"/>
  <c r="AK69" i="46"/>
  <c r="D69" i="46"/>
  <c r="C69" i="46"/>
  <c r="B69" i="46"/>
  <c r="AK68" i="46"/>
  <c r="D68" i="46"/>
  <c r="C68" i="46"/>
  <c r="B68" i="46"/>
  <c r="AK67" i="46"/>
  <c r="D67" i="46"/>
  <c r="C67" i="46"/>
  <c r="B67" i="46"/>
  <c r="AK66" i="46"/>
  <c r="D66" i="46"/>
  <c r="C66" i="46"/>
  <c r="B66" i="46"/>
  <c r="AK65" i="46"/>
  <c r="AK64" i="46"/>
  <c r="AK63" i="46"/>
  <c r="AK62" i="46"/>
  <c r="AK61" i="46"/>
  <c r="AK60" i="46"/>
  <c r="AK59" i="46"/>
  <c r="AK58" i="46"/>
  <c r="AK57" i="46"/>
  <c r="AK56" i="46"/>
  <c r="AK55" i="46"/>
  <c r="AK54" i="46"/>
  <c r="AK53" i="46"/>
  <c r="AK52" i="46"/>
  <c r="AK51" i="46"/>
  <c r="AK39" i="46"/>
  <c r="AK32" i="46"/>
  <c r="AK31" i="46"/>
  <c r="AK28" i="46"/>
  <c r="AK6" i="46"/>
  <c r="AK19" i="46"/>
  <c r="AK11" i="46"/>
  <c r="AK12" i="46"/>
  <c r="AK40" i="46"/>
  <c r="AK50" i="46"/>
  <c r="AK49" i="46"/>
  <c r="AK16" i="46"/>
  <c r="AK18" i="46"/>
  <c r="AK21" i="46"/>
  <c r="AK9" i="46"/>
  <c r="AK48" i="46"/>
  <c r="AK36" i="46"/>
  <c r="AK20" i="46"/>
  <c r="AK37" i="46"/>
  <c r="AK35" i="46"/>
  <c r="AK38" i="46"/>
  <c r="AK10" i="46"/>
  <c r="AK42" i="46"/>
  <c r="AK23" i="46"/>
  <c r="AK27" i="46"/>
  <c r="AK47" i="46"/>
  <c r="AK26" i="46"/>
  <c r="AK29" i="46"/>
  <c r="AK5" i="46"/>
  <c r="AK14" i="46"/>
  <c r="AK13" i="46"/>
  <c r="AK25" i="46"/>
  <c r="AK24" i="46"/>
  <c r="AK46" i="46"/>
  <c r="AK34" i="46"/>
  <c r="AK17" i="46"/>
  <c r="AK22" i="46"/>
  <c r="AK41" i="46"/>
  <c r="AK45" i="46"/>
  <c r="AK33" i="46"/>
  <c r="AK8" i="46"/>
  <c r="AK44" i="46"/>
  <c r="AK43" i="46"/>
  <c r="AK30" i="46"/>
  <c r="AK15" i="46"/>
  <c r="AK7" i="46"/>
  <c r="AL2" i="45"/>
  <c r="AK41" i="45"/>
  <c r="AK13" i="45"/>
  <c r="AK77" i="45"/>
  <c r="AK76" i="45"/>
  <c r="AK75" i="45"/>
  <c r="AK74" i="45"/>
  <c r="AK73" i="45"/>
  <c r="AK72" i="45"/>
  <c r="AK71" i="45"/>
  <c r="AK70" i="45"/>
  <c r="AK69" i="45"/>
  <c r="AK38" i="45"/>
  <c r="AK24" i="45"/>
  <c r="AK68" i="45"/>
  <c r="AK14" i="45"/>
  <c r="AK67" i="45"/>
  <c r="AK7" i="45"/>
  <c r="AK5" i="45"/>
  <c r="AK37" i="45"/>
  <c r="AK21" i="45"/>
  <c r="AK18" i="45"/>
  <c r="AK44" i="45"/>
  <c r="AK66" i="45"/>
  <c r="AK45" i="45"/>
  <c r="AK65" i="45"/>
  <c r="AK64" i="45"/>
  <c r="AK28" i="45"/>
  <c r="AK49" i="45"/>
  <c r="AK63" i="45"/>
  <c r="AK39" i="45"/>
  <c r="AK23" i="45"/>
  <c r="AK6" i="45"/>
  <c r="AK19" i="45"/>
  <c r="AK62" i="45"/>
  <c r="AK31" i="45"/>
  <c r="AK61" i="45"/>
  <c r="AK60" i="45"/>
  <c r="AK59" i="45"/>
  <c r="AK46" i="45"/>
  <c r="AK58" i="45"/>
  <c r="AK34" i="45"/>
  <c r="AK30" i="45"/>
  <c r="AK8" i="45"/>
  <c r="AK29" i="45"/>
  <c r="AK12" i="45"/>
  <c r="AK35" i="45"/>
  <c r="AK27" i="45"/>
  <c r="AK26" i="45"/>
  <c r="AK11" i="45"/>
  <c r="AK16" i="45"/>
  <c r="AK22" i="45"/>
  <c r="AK25" i="45"/>
  <c r="AK57" i="45"/>
  <c r="AK56" i="45"/>
  <c r="AK55" i="45"/>
  <c r="AK20" i="45"/>
  <c r="AK33" i="45"/>
  <c r="AK48" i="45"/>
  <c r="AK54" i="45"/>
  <c r="AK36" i="45"/>
  <c r="AK53" i="45"/>
  <c r="AK52" i="45"/>
  <c r="AK15" i="45"/>
  <c r="AK51" i="45"/>
  <c r="AK32" i="45"/>
  <c r="AK40" i="45"/>
  <c r="AK17" i="45"/>
  <c r="AK50" i="45"/>
  <c r="AL2" i="44"/>
  <c r="AK72" i="44"/>
  <c r="AK71" i="44"/>
  <c r="AK70" i="44"/>
  <c r="AK69" i="44"/>
  <c r="AK68" i="44"/>
  <c r="AK67" i="44"/>
  <c r="AK66" i="44"/>
  <c r="AK65" i="44"/>
  <c r="AK64" i="44"/>
  <c r="AK63" i="44"/>
  <c r="AK62" i="44"/>
  <c r="AK61" i="44"/>
  <c r="AK60" i="44"/>
  <c r="AK59" i="44"/>
  <c r="AK58" i="44"/>
  <c r="AK57" i="44"/>
  <c r="AK56" i="44"/>
  <c r="AK55" i="44"/>
  <c r="AK20" i="44"/>
  <c r="AK54" i="44"/>
  <c r="AK53" i="44"/>
  <c r="AK52" i="44"/>
  <c r="AK51" i="44"/>
  <c r="AK50" i="44"/>
  <c r="AK49" i="44"/>
  <c r="AK31" i="44"/>
  <c r="AK43" i="44"/>
  <c r="AK42" i="44"/>
  <c r="AK47" i="44"/>
  <c r="AK24" i="44"/>
  <c r="AK28" i="44"/>
  <c r="AK18" i="44"/>
  <c r="AK19" i="44"/>
  <c r="AK44" i="44"/>
  <c r="AK30" i="44"/>
  <c r="AK27" i="44"/>
  <c r="AK40" i="44"/>
  <c r="AK12" i="44"/>
  <c r="AK14" i="44"/>
  <c r="AK32" i="44"/>
  <c r="AK45" i="44"/>
  <c r="AK48" i="44"/>
  <c r="AK38" i="44"/>
  <c r="AK6" i="44"/>
  <c r="AK13" i="44"/>
  <c r="AK46" i="44"/>
  <c r="AK15" i="44"/>
  <c r="AK26" i="44"/>
  <c r="AK29" i="44"/>
  <c r="AK23" i="44"/>
  <c r="AK10" i="44"/>
  <c r="AK21" i="44"/>
  <c r="AK35" i="44"/>
  <c r="AK17" i="44"/>
  <c r="AK22" i="44"/>
  <c r="AK25" i="44"/>
  <c r="AK5" i="44"/>
  <c r="AK16" i="44"/>
  <c r="AK11" i="44"/>
  <c r="AK33" i="44"/>
  <c r="AK37" i="44"/>
  <c r="AK8" i="44"/>
  <c r="AK41" i="44"/>
  <c r="AK36" i="44"/>
  <c r="AK7" i="44"/>
  <c r="AK34" i="44"/>
  <c r="AK9" i="44"/>
  <c r="AK39" i="44"/>
  <c r="AL2" i="43"/>
  <c r="AK72" i="43"/>
  <c r="AK71" i="43"/>
  <c r="AK70" i="43"/>
  <c r="AK69" i="43"/>
  <c r="AK68" i="43"/>
  <c r="AK67" i="43"/>
  <c r="AK66" i="43"/>
  <c r="AK65" i="43"/>
  <c r="AK64" i="43"/>
  <c r="AK63" i="43"/>
  <c r="AK62" i="43"/>
  <c r="AK61" i="43"/>
  <c r="AK60" i="43"/>
  <c r="AK59" i="43"/>
  <c r="AK58" i="43"/>
  <c r="AK57" i="43"/>
  <c r="AK56" i="43"/>
  <c r="AK55" i="43"/>
  <c r="AK54" i="43"/>
  <c r="AK53" i="43"/>
  <c r="AK52" i="43"/>
  <c r="AK51" i="43"/>
  <c r="AK50" i="43"/>
  <c r="AK49" i="43"/>
  <c r="AK21" i="43"/>
  <c r="AK44" i="43"/>
  <c r="AK27" i="43"/>
  <c r="AK48" i="43"/>
  <c r="AK47" i="43"/>
  <c r="AK46" i="43"/>
  <c r="AK28" i="43"/>
  <c r="AK15" i="43"/>
  <c r="AK39" i="43"/>
  <c r="AK20" i="43"/>
  <c r="AK11" i="43"/>
  <c r="AK42" i="43"/>
  <c r="AK41" i="43"/>
  <c r="AK18" i="43"/>
  <c r="AK45" i="43"/>
  <c r="AK26" i="43"/>
  <c r="AK22" i="43"/>
  <c r="AK16" i="43"/>
  <c r="AK5" i="43"/>
  <c r="AK30" i="43"/>
  <c r="AK36" i="43"/>
  <c r="AK35" i="43"/>
  <c r="AK38" i="43"/>
  <c r="AK6" i="43"/>
  <c r="AK37" i="43"/>
  <c r="AK8" i="43"/>
  <c r="AK17" i="43"/>
  <c r="AK29" i="43"/>
  <c r="AK10" i="43"/>
  <c r="AK24" i="43"/>
  <c r="AK14" i="43"/>
  <c r="AK23" i="43"/>
  <c r="AK43" i="43"/>
  <c r="AK13" i="43"/>
  <c r="AK9" i="43"/>
  <c r="AK25" i="43"/>
  <c r="AK31" i="43"/>
  <c r="AK34" i="43"/>
  <c r="AK40" i="43"/>
  <c r="AK33" i="43"/>
  <c r="AK7" i="43"/>
  <c r="AK19" i="43"/>
  <c r="AK12" i="43"/>
  <c r="AK32" i="43"/>
  <c r="AG1" i="43"/>
  <c r="AG3" i="43" s="1"/>
  <c r="AE1" i="43"/>
  <c r="AE3" i="43" s="1"/>
  <c r="AC1" i="43"/>
  <c r="AC3" i="43" s="1"/>
  <c r="AA1" i="43"/>
  <c r="AA3" i="43" s="1"/>
  <c r="Y1" i="43"/>
  <c r="Y3" i="43" s="1"/>
  <c r="W1" i="43"/>
  <c r="W3" i="43" s="1"/>
  <c r="U1" i="43"/>
  <c r="U3" i="43" s="1"/>
  <c r="S1" i="43"/>
  <c r="S3" i="43" s="1"/>
  <c r="Q1" i="43"/>
  <c r="Q3" i="43" s="1"/>
  <c r="O1" i="43"/>
  <c r="O3" i="43" s="1"/>
  <c r="M1" i="43"/>
  <c r="M3" i="43" s="1"/>
  <c r="K1" i="43"/>
  <c r="K3" i="43" s="1"/>
  <c r="I1" i="43"/>
  <c r="I3" i="43" s="1"/>
  <c r="G1" i="43"/>
  <c r="G3" i="43" s="1"/>
  <c r="E1" i="43"/>
  <c r="AL2" i="42"/>
  <c r="AK72" i="42"/>
  <c r="D72" i="42"/>
  <c r="C72" i="42"/>
  <c r="B72" i="42"/>
  <c r="AK71" i="42"/>
  <c r="D71" i="42"/>
  <c r="C71" i="42"/>
  <c r="B71" i="42"/>
  <c r="AK70" i="42"/>
  <c r="D70" i="42"/>
  <c r="C70" i="42"/>
  <c r="B70" i="42"/>
  <c r="AK69" i="42"/>
  <c r="D69" i="42"/>
  <c r="C69" i="42"/>
  <c r="B69" i="42"/>
  <c r="AK68" i="42"/>
  <c r="D68" i="42"/>
  <c r="C68" i="42"/>
  <c r="B68" i="42"/>
  <c r="AK67" i="42"/>
  <c r="D67" i="42"/>
  <c r="C67" i="42"/>
  <c r="B67" i="42"/>
  <c r="AK66" i="42"/>
  <c r="D66" i="42"/>
  <c r="C66" i="42"/>
  <c r="B66" i="42"/>
  <c r="AK65" i="42"/>
  <c r="D65" i="42"/>
  <c r="C65" i="42"/>
  <c r="B65" i="42"/>
  <c r="AK64" i="42"/>
  <c r="D64" i="42"/>
  <c r="C64" i="42"/>
  <c r="B64" i="42"/>
  <c r="AK63" i="42"/>
  <c r="D63" i="42"/>
  <c r="C63" i="42"/>
  <c r="B63" i="42"/>
  <c r="AK62" i="42"/>
  <c r="D62" i="42"/>
  <c r="C62" i="42"/>
  <c r="B62" i="42"/>
  <c r="AK61" i="42"/>
  <c r="D61" i="42"/>
  <c r="C61" i="42"/>
  <c r="B61" i="42"/>
  <c r="AK60" i="42"/>
  <c r="D60" i="42"/>
  <c r="C60" i="42"/>
  <c r="B60" i="42"/>
  <c r="AK59" i="42"/>
  <c r="D59" i="42"/>
  <c r="C59" i="42"/>
  <c r="B59" i="42"/>
  <c r="AK58" i="42"/>
  <c r="D58" i="42"/>
  <c r="C58" i="42"/>
  <c r="B58" i="42"/>
  <c r="AK57" i="42"/>
  <c r="D57" i="42"/>
  <c r="C57" i="42"/>
  <c r="B57" i="42"/>
  <c r="AK56" i="42"/>
  <c r="D56" i="42"/>
  <c r="C56" i="42"/>
  <c r="B56" i="42"/>
  <c r="AK55" i="42"/>
  <c r="D55" i="42"/>
  <c r="C55" i="42"/>
  <c r="B55" i="42"/>
  <c r="AK54" i="42"/>
  <c r="D54" i="42"/>
  <c r="C54" i="42"/>
  <c r="B54" i="42"/>
  <c r="AK53" i="42"/>
  <c r="D53" i="42"/>
  <c r="C53" i="42"/>
  <c r="B53" i="42"/>
  <c r="AK52" i="42"/>
  <c r="D52" i="42"/>
  <c r="C52" i="42"/>
  <c r="B52" i="42"/>
  <c r="AK51" i="42"/>
  <c r="D51" i="42"/>
  <c r="C51" i="42"/>
  <c r="B51" i="42"/>
  <c r="AK50" i="42"/>
  <c r="D50" i="42"/>
  <c r="C50" i="42"/>
  <c r="B50" i="42"/>
  <c r="AK49" i="42"/>
  <c r="D49" i="42"/>
  <c r="C49" i="42"/>
  <c r="B49" i="42"/>
  <c r="AK48" i="42"/>
  <c r="D48" i="42"/>
  <c r="C48" i="42"/>
  <c r="B48" i="42"/>
  <c r="AK47" i="42"/>
  <c r="D47" i="42"/>
  <c r="C47" i="42"/>
  <c r="B47" i="42"/>
  <c r="AK46" i="42"/>
  <c r="D46" i="42"/>
  <c r="C46" i="42"/>
  <c r="B46" i="42"/>
  <c r="AK45" i="42"/>
  <c r="D45" i="42"/>
  <c r="C45" i="42"/>
  <c r="B45" i="42"/>
  <c r="AK44" i="42"/>
  <c r="D44" i="42"/>
  <c r="C44" i="42"/>
  <c r="B44" i="42"/>
  <c r="AK43" i="42"/>
  <c r="D43" i="42"/>
  <c r="C43" i="42"/>
  <c r="B43" i="42"/>
  <c r="AK42" i="42"/>
  <c r="D42" i="42"/>
  <c r="C42" i="42"/>
  <c r="B42" i="42"/>
  <c r="AK41" i="42"/>
  <c r="D41" i="42"/>
  <c r="C41" i="42"/>
  <c r="B41" i="42"/>
  <c r="AK40" i="42"/>
  <c r="D40" i="42"/>
  <c r="C40" i="42"/>
  <c r="B40" i="42"/>
  <c r="AK39" i="42"/>
  <c r="D39" i="42"/>
  <c r="C39" i="42"/>
  <c r="B39" i="42"/>
  <c r="AK38" i="42"/>
  <c r="D38" i="42"/>
  <c r="C38" i="42"/>
  <c r="B38" i="42"/>
  <c r="AK37" i="42"/>
  <c r="D37" i="42"/>
  <c r="C37" i="42"/>
  <c r="B37" i="42"/>
  <c r="AK36" i="42"/>
  <c r="D36" i="42"/>
  <c r="C36" i="42"/>
  <c r="B36" i="42"/>
  <c r="AK35" i="42"/>
  <c r="D35" i="42"/>
  <c r="C35" i="42"/>
  <c r="B35" i="42"/>
  <c r="AK34" i="42"/>
  <c r="D34" i="42"/>
  <c r="C34" i="42"/>
  <c r="B34" i="42"/>
  <c r="AK33" i="42"/>
  <c r="D33" i="42"/>
  <c r="C33" i="42"/>
  <c r="B33" i="42"/>
  <c r="AK32" i="42"/>
  <c r="D32" i="42"/>
  <c r="C32" i="42"/>
  <c r="B32" i="42"/>
  <c r="AK31" i="42"/>
  <c r="D31" i="42"/>
  <c r="C31" i="42"/>
  <c r="B31" i="42"/>
  <c r="AK30" i="42"/>
  <c r="AK13" i="42"/>
  <c r="AK20" i="42"/>
  <c r="AK19" i="42"/>
  <c r="AK7" i="42"/>
  <c r="AK5" i="42"/>
  <c r="AK29" i="42"/>
  <c r="AK28" i="42"/>
  <c r="AK27" i="42"/>
  <c r="AK26" i="42"/>
  <c r="AK8" i="42"/>
  <c r="AK18" i="42"/>
  <c r="AK21" i="42"/>
  <c r="AK25" i="42"/>
  <c r="AK10" i="42"/>
  <c r="AK11" i="42"/>
  <c r="AK24" i="42"/>
  <c r="AK14" i="42"/>
  <c r="AK17" i="42"/>
  <c r="AK23" i="42"/>
  <c r="AK22" i="42"/>
  <c r="AK16" i="42"/>
  <c r="AK6" i="42"/>
  <c r="AK15" i="42"/>
  <c r="AK9" i="42"/>
  <c r="AK12" i="42"/>
  <c r="AL2" i="41"/>
  <c r="AM4" i="41" s="1"/>
  <c r="AK72" i="41"/>
  <c r="D72" i="41"/>
  <c r="C72" i="41"/>
  <c r="B72" i="41"/>
  <c r="AK71" i="41"/>
  <c r="D71" i="41"/>
  <c r="C71" i="41"/>
  <c r="B71" i="41"/>
  <c r="AK70" i="41"/>
  <c r="D70" i="41"/>
  <c r="C70" i="41"/>
  <c r="B70" i="41"/>
  <c r="AK69" i="41"/>
  <c r="D69" i="41"/>
  <c r="C69" i="41"/>
  <c r="B69" i="41"/>
  <c r="AK68" i="41"/>
  <c r="D68" i="41"/>
  <c r="C68" i="41"/>
  <c r="B68" i="41"/>
  <c r="AK67" i="41"/>
  <c r="D67" i="41"/>
  <c r="C67" i="41"/>
  <c r="B67" i="41"/>
  <c r="AK66" i="41"/>
  <c r="D66" i="41"/>
  <c r="C66" i="41"/>
  <c r="B66" i="41"/>
  <c r="AK65" i="41"/>
  <c r="D65" i="41"/>
  <c r="C65" i="41"/>
  <c r="B65" i="41"/>
  <c r="AK64" i="41"/>
  <c r="D64" i="41"/>
  <c r="C64" i="41"/>
  <c r="B64" i="41"/>
  <c r="AK63" i="41"/>
  <c r="D63" i="41"/>
  <c r="C63" i="41"/>
  <c r="B63" i="41"/>
  <c r="AK62" i="41"/>
  <c r="D62" i="41"/>
  <c r="C62" i="41"/>
  <c r="B62" i="41"/>
  <c r="AK61" i="41"/>
  <c r="D61" i="41"/>
  <c r="C61" i="41"/>
  <c r="B61" i="41"/>
  <c r="AK60" i="41"/>
  <c r="D60" i="41"/>
  <c r="C60" i="41"/>
  <c r="B60" i="41"/>
  <c r="AK59" i="41"/>
  <c r="D59" i="41"/>
  <c r="C59" i="41"/>
  <c r="B59" i="41"/>
  <c r="AK58" i="41"/>
  <c r="D58" i="41"/>
  <c r="C58" i="41"/>
  <c r="B58" i="41"/>
  <c r="AK57" i="41"/>
  <c r="D57" i="41"/>
  <c r="C57" i="41"/>
  <c r="B57" i="41"/>
  <c r="AK56" i="41"/>
  <c r="D56" i="41"/>
  <c r="C56" i="41"/>
  <c r="B56" i="41"/>
  <c r="AK55" i="41"/>
  <c r="D55" i="41"/>
  <c r="C55" i="41"/>
  <c r="B55" i="41"/>
  <c r="AK54" i="41"/>
  <c r="D54" i="41"/>
  <c r="C54" i="41"/>
  <c r="B54" i="41"/>
  <c r="AK53" i="41"/>
  <c r="D53" i="41"/>
  <c r="C53" i="41"/>
  <c r="B53" i="41"/>
  <c r="AK52" i="41"/>
  <c r="D52" i="41"/>
  <c r="C52" i="41"/>
  <c r="B52" i="41"/>
  <c r="AK51" i="41"/>
  <c r="D51" i="41"/>
  <c r="C51" i="41"/>
  <c r="B51" i="41"/>
  <c r="AK50" i="41"/>
  <c r="D50" i="41"/>
  <c r="C50" i="41"/>
  <c r="B50" i="41"/>
  <c r="AK49" i="41"/>
  <c r="D49" i="41"/>
  <c r="C49" i="41"/>
  <c r="B49" i="41"/>
  <c r="AK48" i="41"/>
  <c r="D48" i="41"/>
  <c r="C48" i="41"/>
  <c r="B48" i="41"/>
  <c r="AK47" i="41"/>
  <c r="D47" i="41"/>
  <c r="C47" i="41"/>
  <c r="B47" i="41"/>
  <c r="AK46" i="41"/>
  <c r="D46" i="41"/>
  <c r="C46" i="41"/>
  <c r="B46" i="41"/>
  <c r="AK45" i="41"/>
  <c r="D45" i="41"/>
  <c r="C45" i="41"/>
  <c r="B45" i="41"/>
  <c r="AK44" i="41"/>
  <c r="D44" i="41"/>
  <c r="C44" i="41"/>
  <c r="B44" i="41"/>
  <c r="AK43" i="41"/>
  <c r="D43" i="41"/>
  <c r="C43" i="41"/>
  <c r="B43" i="41"/>
  <c r="AK42" i="41"/>
  <c r="D42" i="41"/>
  <c r="C42" i="41"/>
  <c r="B42" i="41"/>
  <c r="AK41" i="41"/>
  <c r="D41" i="41"/>
  <c r="C41" i="41"/>
  <c r="B41" i="41"/>
  <c r="AK40" i="41"/>
  <c r="D40" i="41"/>
  <c r="C40" i="41"/>
  <c r="B40" i="41"/>
  <c r="AK39" i="41"/>
  <c r="D39" i="41"/>
  <c r="C39" i="41"/>
  <c r="B39" i="41"/>
  <c r="AK38" i="41"/>
  <c r="D38" i="41"/>
  <c r="C38" i="41"/>
  <c r="B38" i="41"/>
  <c r="AK37" i="41"/>
  <c r="D37" i="41"/>
  <c r="C37" i="41"/>
  <c r="B37" i="41"/>
  <c r="AK36" i="41"/>
  <c r="D36" i="41"/>
  <c r="C36" i="41"/>
  <c r="B36" i="41"/>
  <c r="AK35" i="41"/>
  <c r="D35" i="41"/>
  <c r="C35" i="41"/>
  <c r="B35" i="41"/>
  <c r="AK34" i="41"/>
  <c r="D34" i="41"/>
  <c r="C34" i="41"/>
  <c r="B34" i="41"/>
  <c r="AK33" i="41"/>
  <c r="D33" i="41"/>
  <c r="C33" i="41"/>
  <c r="B33" i="41"/>
  <c r="AK32" i="41"/>
  <c r="D32" i="41"/>
  <c r="C32" i="41"/>
  <c r="B32" i="41"/>
  <c r="AK31" i="41"/>
  <c r="D31" i="41"/>
  <c r="C31" i="41"/>
  <c r="B31" i="41"/>
  <c r="AK30" i="41"/>
  <c r="D30" i="41"/>
  <c r="C30" i="41"/>
  <c r="B30" i="41"/>
  <c r="AK29" i="41"/>
  <c r="D29" i="41"/>
  <c r="C29" i="41"/>
  <c r="B29" i="41"/>
  <c r="AK28" i="41"/>
  <c r="D28" i="41"/>
  <c r="C28" i="41"/>
  <c r="B28" i="41"/>
  <c r="AK27" i="41"/>
  <c r="D27" i="41"/>
  <c r="C27" i="41"/>
  <c r="B27" i="41"/>
  <c r="AK26" i="41"/>
  <c r="D26" i="41"/>
  <c r="C26" i="41"/>
  <c r="B26" i="41"/>
  <c r="AK25" i="41"/>
  <c r="D25" i="41"/>
  <c r="C25" i="41"/>
  <c r="B25" i="41"/>
  <c r="AK24" i="41"/>
  <c r="D24" i="41"/>
  <c r="C24" i="41"/>
  <c r="B24" i="41"/>
  <c r="AK23" i="41"/>
  <c r="D23" i="41"/>
  <c r="C23" i="41"/>
  <c r="B23" i="41"/>
  <c r="AK22" i="41"/>
  <c r="AK16" i="41"/>
  <c r="AK17" i="41"/>
  <c r="AK21" i="41"/>
  <c r="AK20" i="41"/>
  <c r="AK18" i="41"/>
  <c r="AK5" i="41"/>
  <c r="AK8" i="41"/>
  <c r="AK19" i="41"/>
  <c r="AK7" i="41"/>
  <c r="AK9" i="41"/>
  <c r="AK13" i="41"/>
  <c r="AK11" i="41"/>
  <c r="AK15" i="41"/>
  <c r="AK14" i="41"/>
  <c r="AK10" i="41"/>
  <c r="AK6" i="41"/>
  <c r="AK12" i="41"/>
  <c r="B46" i="37"/>
  <c r="C46" i="37"/>
  <c r="D46" i="37"/>
  <c r="B47" i="37"/>
  <c r="C47" i="37"/>
  <c r="D47" i="37"/>
  <c r="B48" i="37"/>
  <c r="C48" i="37"/>
  <c r="D48" i="37"/>
  <c r="B49" i="37"/>
  <c r="C49" i="37"/>
  <c r="D49" i="37"/>
  <c r="B50" i="37"/>
  <c r="C50" i="37"/>
  <c r="D50" i="37"/>
  <c r="AK29" i="37"/>
  <c r="AK26" i="37"/>
  <c r="AK15" i="37"/>
  <c r="AK8" i="37"/>
  <c r="AK19" i="37"/>
  <c r="AK32" i="37"/>
  <c r="AK17" i="37"/>
  <c r="AK36" i="37"/>
  <c r="AK37" i="37"/>
  <c r="AK12" i="37"/>
  <c r="AK13" i="37"/>
  <c r="AK5" i="37"/>
  <c r="AK24" i="37"/>
  <c r="AK10" i="37"/>
  <c r="AK25" i="37"/>
  <c r="AK33" i="37"/>
  <c r="AK30" i="37"/>
  <c r="AK16" i="37"/>
  <c r="AK35" i="37"/>
  <c r="AK34" i="37"/>
  <c r="AK18" i="37"/>
  <c r="AK31" i="37"/>
  <c r="AK38" i="37"/>
  <c r="AK39" i="37"/>
  <c r="AK22" i="37"/>
  <c r="AK40" i="37"/>
  <c r="AK11" i="37"/>
  <c r="AK14" i="37"/>
  <c r="AK41" i="37"/>
  <c r="AK42" i="37"/>
  <c r="AK6" i="37"/>
  <c r="AK43" i="37"/>
  <c r="AK44" i="37"/>
  <c r="AK23" i="37"/>
  <c r="AK45" i="37"/>
  <c r="AK9" i="37"/>
  <c r="AK20" i="37"/>
  <c r="AK21" i="37"/>
  <c r="AK27" i="37"/>
  <c r="AK28" i="37"/>
  <c r="AK46" i="37"/>
  <c r="AK47" i="37"/>
  <c r="AK48" i="37"/>
  <c r="AK49" i="37"/>
  <c r="AK50" i="37"/>
  <c r="AK51" i="37"/>
  <c r="AK52" i="37"/>
  <c r="AK53" i="37"/>
  <c r="AK54" i="37"/>
  <c r="AK55" i="37"/>
  <c r="AK56" i="37"/>
  <c r="AK57" i="37"/>
  <c r="AK58" i="37"/>
  <c r="AK59" i="37"/>
  <c r="AK60" i="37"/>
  <c r="AK61" i="37"/>
  <c r="AK62" i="37"/>
  <c r="AK63" i="37"/>
  <c r="AK64" i="37"/>
  <c r="AK65" i="37"/>
  <c r="AK66" i="37"/>
  <c r="AK67" i="37"/>
  <c r="AK68" i="37"/>
  <c r="AK69" i="37"/>
  <c r="AK70" i="37"/>
  <c r="AK71" i="37"/>
  <c r="AK72" i="37"/>
  <c r="AP1" i="10"/>
  <c r="AN1" i="10"/>
  <c r="AL1" i="10"/>
  <c r="AJ1" i="10"/>
  <c r="AH1" i="10"/>
  <c r="AF1" i="10"/>
  <c r="AC1" i="10"/>
  <c r="Z1" i="10"/>
  <c r="W1" i="10"/>
  <c r="T1" i="10"/>
  <c r="Q1" i="10"/>
  <c r="N1" i="10"/>
  <c r="K1" i="10"/>
  <c r="H1" i="10"/>
  <c r="AO1" i="10"/>
  <c r="AM1" i="10"/>
  <c r="AK1" i="10"/>
  <c r="AI1" i="10"/>
  <c r="AG1" i="10"/>
  <c r="AD1" i="10"/>
  <c r="AA1" i="10"/>
  <c r="X1" i="10"/>
  <c r="U1" i="10"/>
  <c r="R1" i="10"/>
  <c r="O1" i="10"/>
  <c r="L1" i="10"/>
  <c r="I1" i="10"/>
  <c r="F1" i="10"/>
  <c r="E1" i="10"/>
  <c r="C1" i="10"/>
  <c r="AL2" i="37"/>
  <c r="AK7" i="37"/>
  <c r="D72" i="37"/>
  <c r="C72" i="37"/>
  <c r="B72" i="37"/>
  <c r="D71" i="37"/>
  <c r="C71" i="37"/>
  <c r="B71" i="37"/>
  <c r="D70" i="37"/>
  <c r="C70" i="37"/>
  <c r="B70" i="37"/>
  <c r="D69" i="37"/>
  <c r="C69" i="37"/>
  <c r="B69" i="37"/>
  <c r="D68" i="37"/>
  <c r="C68" i="37"/>
  <c r="B68" i="37"/>
  <c r="D67" i="37"/>
  <c r="C67" i="37"/>
  <c r="B67" i="37"/>
  <c r="D66" i="37"/>
  <c r="C66" i="37"/>
  <c r="B66" i="37"/>
  <c r="D65" i="37"/>
  <c r="C65" i="37"/>
  <c r="B65" i="37"/>
  <c r="D64" i="37"/>
  <c r="C64" i="37"/>
  <c r="B64" i="37"/>
  <c r="D63" i="37"/>
  <c r="C63" i="37"/>
  <c r="B63" i="37"/>
  <c r="D62" i="37"/>
  <c r="C62" i="37"/>
  <c r="B62" i="37"/>
  <c r="D61" i="37"/>
  <c r="C61" i="37"/>
  <c r="B61" i="37"/>
  <c r="D60" i="37"/>
  <c r="C60" i="37"/>
  <c r="B60" i="37"/>
  <c r="D59" i="37"/>
  <c r="C59" i="37"/>
  <c r="B59" i="37"/>
  <c r="D58" i="37"/>
  <c r="C58" i="37"/>
  <c r="B58" i="37"/>
  <c r="D57" i="37"/>
  <c r="C57" i="37"/>
  <c r="B57" i="37"/>
  <c r="D56" i="37"/>
  <c r="C56" i="37"/>
  <c r="B56" i="37"/>
  <c r="D55" i="37"/>
  <c r="C55" i="37"/>
  <c r="B55" i="37"/>
  <c r="D54" i="37"/>
  <c r="C54" i="37"/>
  <c r="B54" i="37"/>
  <c r="D53" i="37"/>
  <c r="C53" i="37"/>
  <c r="B53" i="37"/>
  <c r="D52" i="37"/>
  <c r="C52" i="37"/>
  <c r="B52" i="37"/>
  <c r="D51" i="37"/>
  <c r="C51" i="37"/>
  <c r="B51" i="37"/>
  <c r="AF6" i="10" l="1"/>
  <c r="T21" i="10"/>
  <c r="E7" i="10"/>
  <c r="W21" i="10"/>
  <c r="H7" i="10"/>
  <c r="Z20" i="10"/>
  <c r="K6" i="10"/>
  <c r="AC17" i="10"/>
  <c r="Q38" i="10"/>
  <c r="AF15" i="10"/>
  <c r="T35" i="10"/>
  <c r="E17" i="10"/>
  <c r="W35" i="10"/>
  <c r="H15" i="10"/>
  <c r="W15" i="10"/>
  <c r="K36" i="10"/>
  <c r="Z10" i="10"/>
  <c r="AF22" i="10"/>
  <c r="Q8" i="10"/>
  <c r="E28" i="10"/>
  <c r="T6" i="10"/>
  <c r="H22" i="10"/>
  <c r="W6" i="10"/>
  <c r="K22" i="10"/>
  <c r="AC38" i="10"/>
  <c r="N21" i="10"/>
  <c r="AF36" i="10"/>
  <c r="Q20" i="10"/>
  <c r="T15" i="10"/>
  <c r="H36" i="10"/>
  <c r="W36" i="10"/>
  <c r="H17" i="10"/>
  <c r="Z35" i="10"/>
  <c r="K17" i="10"/>
  <c r="H20" i="10"/>
  <c r="AC8" i="10"/>
  <c r="Q28" i="10"/>
  <c r="AF7" i="10"/>
  <c r="T22" i="10"/>
  <c r="E8" i="10"/>
  <c r="W22" i="10"/>
  <c r="H8" i="10"/>
  <c r="Z21" i="10"/>
  <c r="K7" i="10"/>
  <c r="AC20" i="10"/>
  <c r="N6" i="10"/>
  <c r="AF17" i="10"/>
  <c r="T36" i="10"/>
  <c r="E20" i="10"/>
  <c r="T17" i="10"/>
  <c r="H38" i="10"/>
  <c r="W17" i="10"/>
  <c r="K38" i="10"/>
  <c r="N35" i="10"/>
  <c r="AC28" i="10"/>
  <c r="N15" i="10"/>
  <c r="AF27" i="10"/>
  <c r="Q10" i="10"/>
  <c r="E38" i="10"/>
  <c r="T7" i="10"/>
  <c r="H27" i="10"/>
  <c r="W7" i="10"/>
  <c r="K27" i="10"/>
  <c r="Z6" i="10"/>
  <c r="N22" i="10"/>
  <c r="AF38" i="10"/>
  <c r="Q21" i="10"/>
  <c r="AF20" i="10"/>
  <c r="Q6" i="10"/>
  <c r="E21" i="10"/>
  <c r="W38" i="10"/>
  <c r="E22" i="10"/>
  <c r="Z15" i="10"/>
  <c r="N36" i="10"/>
  <c r="AC10" i="10"/>
  <c r="Q35" i="10"/>
  <c r="AF8" i="10"/>
  <c r="T27" i="10"/>
  <c r="E10" i="10"/>
  <c r="W27" i="10"/>
  <c r="Z22" i="10"/>
  <c r="K8" i="10"/>
  <c r="AC21" i="10"/>
  <c r="N7" i="10"/>
  <c r="AC6" i="10"/>
  <c r="Q22" i="10"/>
  <c r="C2" i="10"/>
  <c r="D2" i="10" s="1"/>
  <c r="T20" i="10"/>
  <c r="E6" i="10"/>
  <c r="Z36" i="10"/>
  <c r="K20" i="10"/>
  <c r="AC35" i="10"/>
  <c r="N17" i="10"/>
  <c r="AF28" i="10"/>
  <c r="Q15" i="10"/>
  <c r="E35" i="10"/>
  <c r="T8" i="10"/>
  <c r="H28" i="10"/>
  <c r="W8" i="10"/>
  <c r="K28" i="10"/>
  <c r="Z7" i="10"/>
  <c r="N27" i="10"/>
  <c r="AC22" i="10"/>
  <c r="N8" i="10"/>
  <c r="AF21" i="10"/>
  <c r="Q7" i="10"/>
  <c r="W20" i="10"/>
  <c r="H6" i="10"/>
  <c r="Z17" i="10"/>
  <c r="N38" i="10"/>
  <c r="AC15" i="10"/>
  <c r="Q36" i="10"/>
  <c r="AF10" i="10"/>
  <c r="T28" i="10"/>
  <c r="E15" i="10"/>
  <c r="W28" i="10"/>
  <c r="H10" i="10"/>
  <c r="Z27" i="10"/>
  <c r="K10" i="10"/>
  <c r="Z8" i="10"/>
  <c r="N28" i="10"/>
  <c r="AC7" i="10"/>
  <c r="Q27" i="10"/>
  <c r="E27" i="10"/>
  <c r="T38" i="10"/>
  <c r="H21" i="10"/>
  <c r="Z38" i="10"/>
  <c r="K21" i="10"/>
  <c r="AC36" i="10"/>
  <c r="N20" i="10"/>
  <c r="AF35" i="10"/>
  <c r="Q17" i="10"/>
  <c r="E36" i="10"/>
  <c r="T10" i="10"/>
  <c r="H35" i="10"/>
  <c r="W10" i="10"/>
  <c r="K35" i="10"/>
  <c r="Z28" i="10"/>
  <c r="K15" i="10"/>
  <c r="AC27" i="10"/>
  <c r="N10" i="10"/>
  <c r="F27" i="47"/>
  <c r="F64" i="47"/>
  <c r="F23" i="47"/>
  <c r="F52" i="47"/>
  <c r="F49" i="47"/>
  <c r="F42" i="47"/>
  <c r="F59" i="47"/>
  <c r="F51" i="47"/>
  <c r="F46" i="47"/>
  <c r="F60" i="47"/>
  <c r="F62" i="47"/>
  <c r="F61" i="47"/>
  <c r="F63" i="47"/>
  <c r="F65" i="47"/>
  <c r="F46" i="45"/>
  <c r="F33" i="45"/>
  <c r="F14" i="45"/>
  <c r="F47" i="45"/>
  <c r="F41" i="45"/>
  <c r="F31" i="45"/>
  <c r="F42" i="45"/>
  <c r="F13" i="45"/>
  <c r="F40" i="45"/>
  <c r="F43" i="45"/>
  <c r="F44" i="45"/>
  <c r="F39" i="45"/>
  <c r="F45" i="45"/>
  <c r="F24" i="53"/>
  <c r="F7" i="53"/>
  <c r="F25" i="53"/>
  <c r="F26" i="53"/>
  <c r="F33" i="44"/>
  <c r="F34" i="44"/>
  <c r="F14" i="44"/>
  <c r="F35" i="44"/>
  <c r="F19" i="44"/>
  <c r="F36" i="44"/>
  <c r="AB32" i="47"/>
  <c r="AB132" i="47"/>
  <c r="AB106" i="47"/>
  <c r="AB108" i="47"/>
  <c r="AB92" i="47"/>
  <c r="AB109" i="47"/>
  <c r="AB93" i="47"/>
  <c r="AB97" i="47"/>
  <c r="AB117" i="47"/>
  <c r="AB138" i="47"/>
  <c r="AB115" i="47"/>
  <c r="AB99" i="47"/>
  <c r="AB124" i="47"/>
  <c r="AB103" i="47"/>
  <c r="AB121" i="47"/>
  <c r="AB105" i="47"/>
  <c r="AB112" i="47"/>
  <c r="AB122" i="47"/>
  <c r="AB134" i="47"/>
  <c r="AB110" i="47"/>
  <c r="AB94" i="47"/>
  <c r="AB128" i="47"/>
  <c r="AB135" i="47"/>
  <c r="AB120" i="47"/>
  <c r="AB133" i="47"/>
  <c r="AB137" i="47"/>
  <c r="AB98" i="47"/>
  <c r="AB100" i="47"/>
  <c r="AB101" i="47"/>
  <c r="AB95" i="47"/>
  <c r="AB104" i="47"/>
  <c r="AB119" i="47"/>
  <c r="AB114" i="47"/>
  <c r="AB123" i="47"/>
  <c r="AB107" i="47"/>
  <c r="AB91" i="47"/>
  <c r="AB116" i="47"/>
  <c r="AB125" i="47"/>
  <c r="AB111" i="47"/>
  <c r="AB129" i="47"/>
  <c r="AB113" i="47"/>
  <c r="AB118" i="47"/>
  <c r="AB136" i="47"/>
  <c r="AB126" i="47"/>
  <c r="AB102" i="47"/>
  <c r="AB130" i="47"/>
  <c r="AB131" i="47"/>
  <c r="AB127" i="47"/>
  <c r="AB96" i="47"/>
  <c r="F7" i="52"/>
  <c r="F20" i="52"/>
  <c r="F21" i="52"/>
  <c r="F12" i="52"/>
  <c r="AL95" i="47"/>
  <c r="AM95" i="47" s="1"/>
  <c r="AL103" i="47"/>
  <c r="AM103" i="47" s="1"/>
  <c r="AL111" i="47"/>
  <c r="AM111" i="47" s="1"/>
  <c r="AL119" i="47"/>
  <c r="AM119" i="47" s="1"/>
  <c r="AL127" i="47"/>
  <c r="AM127" i="47" s="1"/>
  <c r="AL135" i="47"/>
  <c r="AM135" i="47" s="1"/>
  <c r="AL92" i="47"/>
  <c r="AM92" i="47" s="1"/>
  <c r="AL100" i="47"/>
  <c r="AM100" i="47" s="1"/>
  <c r="AL108" i="47"/>
  <c r="AM108" i="47" s="1"/>
  <c r="AL116" i="47"/>
  <c r="AM116" i="47" s="1"/>
  <c r="AL124" i="47"/>
  <c r="AM124" i="47" s="1"/>
  <c r="AL132" i="47"/>
  <c r="AM132" i="47" s="1"/>
  <c r="AL94" i="47"/>
  <c r="AM94" i="47" s="1"/>
  <c r="AL102" i="47"/>
  <c r="AM102" i="47" s="1"/>
  <c r="AL110" i="47"/>
  <c r="AM110" i="47" s="1"/>
  <c r="AL118" i="47"/>
  <c r="AM118" i="47" s="1"/>
  <c r="AL126" i="47"/>
  <c r="AM126" i="47" s="1"/>
  <c r="AL134" i="47"/>
  <c r="AM134" i="47" s="1"/>
  <c r="AL96" i="47"/>
  <c r="AM96" i="47" s="1"/>
  <c r="AL104" i="47"/>
  <c r="AM104" i="47" s="1"/>
  <c r="AL112" i="47"/>
  <c r="AM112" i="47" s="1"/>
  <c r="AL120" i="47"/>
  <c r="AM120" i="47" s="1"/>
  <c r="AL105" i="47"/>
  <c r="AM105" i="47" s="1"/>
  <c r="AL113" i="47"/>
  <c r="AM113" i="47" s="1"/>
  <c r="AL91" i="47"/>
  <c r="AM91" i="47" s="1"/>
  <c r="AL99" i="47"/>
  <c r="AM99" i="47" s="1"/>
  <c r="AL107" i="47"/>
  <c r="AM107" i="47" s="1"/>
  <c r="AL115" i="47"/>
  <c r="AM115" i="47" s="1"/>
  <c r="AL123" i="47"/>
  <c r="AM123" i="47" s="1"/>
  <c r="AL131" i="47"/>
  <c r="AM131" i="47" s="1"/>
  <c r="AL128" i="47"/>
  <c r="AM128" i="47" s="1"/>
  <c r="AL136" i="47"/>
  <c r="AM136" i="47" s="1"/>
  <c r="AL97" i="47"/>
  <c r="AM97" i="47" s="1"/>
  <c r="AL121" i="47"/>
  <c r="AM121" i="47" s="1"/>
  <c r="AL129" i="47"/>
  <c r="AM129" i="47" s="1"/>
  <c r="AL137" i="47"/>
  <c r="AM137" i="47" s="1"/>
  <c r="AL93" i="47"/>
  <c r="AM93" i="47" s="1"/>
  <c r="AL101" i="47"/>
  <c r="AM101" i="47" s="1"/>
  <c r="AL109" i="47"/>
  <c r="AM109" i="47" s="1"/>
  <c r="AL117" i="47"/>
  <c r="AM117" i="47" s="1"/>
  <c r="AL125" i="47"/>
  <c r="AM125" i="47" s="1"/>
  <c r="AL133" i="47"/>
  <c r="AM133" i="47" s="1"/>
  <c r="AL98" i="47"/>
  <c r="AM98" i="47" s="1"/>
  <c r="AL106" i="47"/>
  <c r="AM106" i="47" s="1"/>
  <c r="AL114" i="47"/>
  <c r="AM114" i="47" s="1"/>
  <c r="AL122" i="47"/>
  <c r="AM122" i="47" s="1"/>
  <c r="AL130" i="47"/>
  <c r="AM130" i="47" s="1"/>
  <c r="AL138" i="47"/>
  <c r="AM138" i="47" s="1"/>
  <c r="F24" i="37"/>
  <c r="F29" i="37"/>
  <c r="F30" i="37"/>
  <c r="AB111" i="46"/>
  <c r="AB141" i="46"/>
  <c r="AB146" i="46"/>
  <c r="AB122" i="46"/>
  <c r="AB143" i="46"/>
  <c r="AB126" i="46"/>
  <c r="AB139" i="46"/>
  <c r="AB96" i="46"/>
  <c r="AB81" i="46"/>
  <c r="AB90" i="46"/>
  <c r="AB74" i="46"/>
  <c r="AB93" i="46"/>
  <c r="AB94" i="46"/>
  <c r="AB120" i="46"/>
  <c r="AB98" i="46"/>
  <c r="AB88" i="46"/>
  <c r="AB145" i="46"/>
  <c r="AB117" i="46"/>
  <c r="AB112" i="46"/>
  <c r="AB142" i="46"/>
  <c r="AB137" i="46"/>
  <c r="AB115" i="46"/>
  <c r="AB84" i="46"/>
  <c r="AB95" i="46"/>
  <c r="AB133" i="46"/>
  <c r="AB119" i="46"/>
  <c r="AB127" i="46"/>
  <c r="AB116" i="46"/>
  <c r="AB108" i="46"/>
  <c r="AB140" i="46"/>
  <c r="AB113" i="46"/>
  <c r="AB109" i="46"/>
  <c r="AB91" i="46"/>
  <c r="AB75" i="46"/>
  <c r="AB85" i="46"/>
  <c r="AB87" i="46"/>
  <c r="AB138" i="46"/>
  <c r="AB130" i="46"/>
  <c r="AB128" i="46"/>
  <c r="AB135" i="46"/>
  <c r="AB134" i="46"/>
  <c r="AB105" i="46"/>
  <c r="AB131" i="46"/>
  <c r="AB97" i="46"/>
  <c r="AB89" i="46"/>
  <c r="AB73" i="46"/>
  <c r="AB82" i="46"/>
  <c r="AB86" i="46"/>
  <c r="AB79" i="46"/>
  <c r="AB136" i="46"/>
  <c r="AB118" i="46"/>
  <c r="AB125" i="46"/>
  <c r="AB132" i="46"/>
  <c r="AB100" i="46"/>
  <c r="AB104" i="46"/>
  <c r="AB123" i="46"/>
  <c r="AB114" i="46"/>
  <c r="AB102" i="46"/>
  <c r="AB80" i="46"/>
  <c r="AB110" i="46"/>
  <c r="AB103" i="46"/>
  <c r="AB101" i="46"/>
  <c r="AB144" i="46"/>
  <c r="AB129" i="46"/>
  <c r="AB106" i="46"/>
  <c r="AB92" i="46"/>
  <c r="AB76" i="46"/>
  <c r="AB77" i="46"/>
  <c r="AB148" i="46"/>
  <c r="AB121" i="46"/>
  <c r="AB147" i="46"/>
  <c r="AB107" i="46"/>
  <c r="AB124" i="46"/>
  <c r="AB99" i="46"/>
  <c r="AB83" i="46"/>
  <c r="AB78" i="46"/>
  <c r="AD18" i="47"/>
  <c r="AD118" i="47"/>
  <c r="AD98" i="47"/>
  <c r="AD138" i="47"/>
  <c r="AD116" i="47"/>
  <c r="AD100" i="47"/>
  <c r="AD125" i="47"/>
  <c r="AD104" i="47"/>
  <c r="AD122" i="47"/>
  <c r="AD106" i="47"/>
  <c r="AD120" i="47"/>
  <c r="AD119" i="47"/>
  <c r="AD123" i="47"/>
  <c r="AD134" i="47"/>
  <c r="AD135" i="47"/>
  <c r="AD111" i="47"/>
  <c r="AD95" i="47"/>
  <c r="AD129" i="47"/>
  <c r="AD132" i="47"/>
  <c r="AD113" i="47"/>
  <c r="AD99" i="47"/>
  <c r="AD101" i="47"/>
  <c r="AD102" i="47"/>
  <c r="AD96" i="47"/>
  <c r="AD105" i="47"/>
  <c r="AD115" i="47"/>
  <c r="AD124" i="47"/>
  <c r="AD108" i="47"/>
  <c r="AD92" i="47"/>
  <c r="AD117" i="47"/>
  <c r="AD126" i="47"/>
  <c r="AD112" i="47"/>
  <c r="AD130" i="47"/>
  <c r="AD114" i="47"/>
  <c r="AD133" i="47"/>
  <c r="AD131" i="47"/>
  <c r="AD137" i="47"/>
  <c r="AD127" i="47"/>
  <c r="AD103" i="47"/>
  <c r="AD128" i="47"/>
  <c r="AD97" i="47"/>
  <c r="AD136" i="47"/>
  <c r="AD107" i="47"/>
  <c r="AD91" i="47"/>
  <c r="AD109" i="47"/>
  <c r="AD93" i="47"/>
  <c r="AD110" i="47"/>
  <c r="AD94" i="47"/>
  <c r="AD121" i="47"/>
  <c r="F42" i="51"/>
  <c r="F50" i="51"/>
  <c r="F21" i="51"/>
  <c r="F35" i="51"/>
  <c r="AB87" i="45"/>
  <c r="AB89" i="45"/>
  <c r="AB78" i="45"/>
  <c r="AB83" i="45"/>
  <c r="AB84" i="45"/>
  <c r="AB88" i="45"/>
  <c r="AB85" i="45"/>
  <c r="AB98" i="45"/>
  <c r="AB82" i="45"/>
  <c r="AB99" i="45"/>
  <c r="AB100" i="45"/>
  <c r="AB96" i="45"/>
  <c r="AB94" i="45"/>
  <c r="AB43" i="45"/>
  <c r="AB9" i="45"/>
  <c r="AB42" i="45"/>
  <c r="AB79" i="45"/>
  <c r="AB93" i="45"/>
  <c r="AB80" i="45"/>
  <c r="AB81" i="45"/>
  <c r="AB86" i="45"/>
  <c r="AB97" i="45"/>
  <c r="AB90" i="45"/>
  <c r="AB10" i="45"/>
  <c r="AB91" i="45"/>
  <c r="AB92" i="45"/>
  <c r="AB101" i="45"/>
  <c r="AB95" i="45"/>
  <c r="AB47" i="45"/>
  <c r="AD138" i="46"/>
  <c r="AD141" i="46"/>
  <c r="AD121" i="46"/>
  <c r="AD148" i="46"/>
  <c r="AD108" i="46"/>
  <c r="AD107" i="46"/>
  <c r="AD116" i="46"/>
  <c r="AD122" i="46"/>
  <c r="AD99" i="46"/>
  <c r="AD73" i="46"/>
  <c r="AD114" i="46"/>
  <c r="AD133" i="46"/>
  <c r="AD135" i="46"/>
  <c r="AD113" i="46"/>
  <c r="AD130" i="46"/>
  <c r="AD142" i="46"/>
  <c r="AD124" i="46"/>
  <c r="AD117" i="46"/>
  <c r="AD85" i="46"/>
  <c r="AD96" i="46"/>
  <c r="AD119" i="46"/>
  <c r="AD80" i="46"/>
  <c r="AD131" i="46"/>
  <c r="AD118" i="46"/>
  <c r="AD146" i="46"/>
  <c r="AD110" i="46"/>
  <c r="AD134" i="46"/>
  <c r="AD98" i="46"/>
  <c r="AD89" i="46"/>
  <c r="AD92" i="46"/>
  <c r="AD76" i="46"/>
  <c r="AD86" i="46"/>
  <c r="AD109" i="46"/>
  <c r="AD136" i="46"/>
  <c r="AD147" i="46"/>
  <c r="AD100" i="46"/>
  <c r="AD140" i="46"/>
  <c r="AD112" i="46"/>
  <c r="AD137" i="46"/>
  <c r="AD115" i="46"/>
  <c r="AD90" i="46"/>
  <c r="AD74" i="46"/>
  <c r="AD83" i="46"/>
  <c r="AD87" i="46"/>
  <c r="AD102" i="46"/>
  <c r="AD139" i="46"/>
  <c r="AD120" i="46"/>
  <c r="AD103" i="46"/>
  <c r="AD132" i="46"/>
  <c r="AD126" i="46"/>
  <c r="AD143" i="46"/>
  <c r="AD128" i="46"/>
  <c r="AD101" i="46"/>
  <c r="AD145" i="46"/>
  <c r="AD97" i="46"/>
  <c r="AD81" i="46"/>
  <c r="AD93" i="46"/>
  <c r="AD77" i="46"/>
  <c r="AD78" i="46"/>
  <c r="AD88" i="46"/>
  <c r="AD125" i="46"/>
  <c r="AD105" i="46"/>
  <c r="AD104" i="46"/>
  <c r="AD123" i="46"/>
  <c r="AD84" i="46"/>
  <c r="AD79" i="46"/>
  <c r="AD127" i="46"/>
  <c r="AD106" i="46"/>
  <c r="AD111" i="46"/>
  <c r="AD144" i="46"/>
  <c r="AD129" i="46"/>
  <c r="AD82" i="46"/>
  <c r="AD91" i="46"/>
  <c r="AD75" i="46"/>
  <c r="AD94" i="46"/>
  <c r="AD95" i="46"/>
  <c r="AF18" i="47"/>
  <c r="AF120" i="47"/>
  <c r="AF124" i="47"/>
  <c r="AF112" i="47"/>
  <c r="AF96" i="47"/>
  <c r="AF134" i="47"/>
  <c r="AF133" i="47"/>
  <c r="AF121" i="47"/>
  <c r="AF114" i="47"/>
  <c r="AF119" i="47"/>
  <c r="AF98" i="47"/>
  <c r="AF137" i="47"/>
  <c r="AF100" i="47"/>
  <c r="AF102" i="47"/>
  <c r="AF103" i="47"/>
  <c r="AF97" i="47"/>
  <c r="AF130" i="47"/>
  <c r="AF106" i="47"/>
  <c r="AF135" i="47"/>
  <c r="AF136" i="47"/>
  <c r="AF116" i="47"/>
  <c r="AF109" i="47"/>
  <c r="AF93" i="47"/>
  <c r="AF118" i="47"/>
  <c r="AF127" i="47"/>
  <c r="AF113" i="47"/>
  <c r="AF115" i="47"/>
  <c r="AF99" i="47"/>
  <c r="AF125" i="47"/>
  <c r="AF138" i="47"/>
  <c r="AF128" i="47"/>
  <c r="AF104" i="47"/>
  <c r="AF129" i="47"/>
  <c r="AF91" i="47"/>
  <c r="AF108" i="47"/>
  <c r="AF92" i="47"/>
  <c r="AF110" i="47"/>
  <c r="AF94" i="47"/>
  <c r="AF111" i="47"/>
  <c r="AF95" i="47"/>
  <c r="AF122" i="47"/>
  <c r="AF131" i="47"/>
  <c r="AF132" i="47"/>
  <c r="AF117" i="47"/>
  <c r="AF101" i="47"/>
  <c r="AF126" i="47"/>
  <c r="AF105" i="47"/>
  <c r="AF123" i="47"/>
  <c r="AF107" i="47"/>
  <c r="F16" i="50"/>
  <c r="F40" i="50"/>
  <c r="F29" i="50"/>
  <c r="F20" i="50"/>
  <c r="F37" i="50"/>
  <c r="F6" i="50"/>
  <c r="F22" i="50"/>
  <c r="F38" i="50"/>
  <c r="F39" i="50"/>
  <c r="AD94" i="45"/>
  <c r="AD88" i="45"/>
  <c r="AD97" i="45"/>
  <c r="AD99" i="45"/>
  <c r="AD83" i="45"/>
  <c r="AD79" i="45"/>
  <c r="AD86" i="45"/>
  <c r="AD78" i="45"/>
  <c r="AD100" i="45"/>
  <c r="AD101" i="45"/>
  <c r="AD47" i="45"/>
  <c r="AD80" i="45"/>
  <c r="AD42" i="45"/>
  <c r="AD43" i="45"/>
  <c r="AD96" i="45"/>
  <c r="AD89" i="45"/>
  <c r="AD82" i="45"/>
  <c r="AD95" i="45"/>
  <c r="AD98" i="45"/>
  <c r="AD91" i="45"/>
  <c r="AD9" i="45"/>
  <c r="AD92" i="45"/>
  <c r="AD93" i="45"/>
  <c r="AD87" i="45"/>
  <c r="AD81" i="45"/>
  <c r="AD90" i="45"/>
  <c r="AD10" i="45"/>
  <c r="AD84" i="45"/>
  <c r="AD85" i="45"/>
  <c r="AF120" i="46"/>
  <c r="AF103" i="46"/>
  <c r="AF143" i="46"/>
  <c r="AF144" i="46"/>
  <c r="AF142" i="46"/>
  <c r="AF86" i="46"/>
  <c r="AF98" i="46"/>
  <c r="AF101" i="46"/>
  <c r="AF95" i="46"/>
  <c r="AF121" i="46"/>
  <c r="AF107" i="46"/>
  <c r="AF137" i="46"/>
  <c r="AF116" i="46"/>
  <c r="AF141" i="46"/>
  <c r="AF125" i="46"/>
  <c r="AF90" i="46"/>
  <c r="AF93" i="46"/>
  <c r="AF77" i="46"/>
  <c r="AF87" i="46"/>
  <c r="AF99" i="46"/>
  <c r="AF114" i="46"/>
  <c r="AF136" i="46"/>
  <c r="AF113" i="46"/>
  <c r="AF126" i="46"/>
  <c r="AF91" i="46"/>
  <c r="AF75" i="46"/>
  <c r="AF84" i="46"/>
  <c r="AF88" i="46"/>
  <c r="AF115" i="46"/>
  <c r="AF127" i="46"/>
  <c r="AF131" i="46"/>
  <c r="AF129" i="46"/>
  <c r="AF122" i="46"/>
  <c r="AF132" i="46"/>
  <c r="AF89" i="46"/>
  <c r="AF109" i="46"/>
  <c r="AF111" i="46"/>
  <c r="AF119" i="46"/>
  <c r="AF147" i="46"/>
  <c r="AF138" i="46"/>
  <c r="AF100" i="46"/>
  <c r="AF112" i="46"/>
  <c r="AF146" i="46"/>
  <c r="AF82" i="46"/>
  <c r="AF94" i="46"/>
  <c r="AF78" i="46"/>
  <c r="AF79" i="46"/>
  <c r="AF123" i="46"/>
  <c r="AF106" i="46"/>
  <c r="AF96" i="46"/>
  <c r="AF105" i="46"/>
  <c r="AF133" i="46"/>
  <c r="AF85" i="46"/>
  <c r="AF81" i="46"/>
  <c r="AF102" i="46"/>
  <c r="AF135" i="46"/>
  <c r="AF118" i="46"/>
  <c r="AF128" i="46"/>
  <c r="AF148" i="46"/>
  <c r="AF130" i="46"/>
  <c r="AF117" i="46"/>
  <c r="AF104" i="46"/>
  <c r="AF145" i="46"/>
  <c r="AF108" i="46"/>
  <c r="AF83" i="46"/>
  <c r="AF92" i="46"/>
  <c r="AF76" i="46"/>
  <c r="AF80" i="46"/>
  <c r="AF139" i="46"/>
  <c r="AF110" i="46"/>
  <c r="AF134" i="46"/>
  <c r="AF140" i="46"/>
  <c r="AF124" i="46"/>
  <c r="AF97" i="46"/>
  <c r="AF74" i="46"/>
  <c r="AF73" i="46"/>
  <c r="F59" i="49"/>
  <c r="F23" i="49"/>
  <c r="F60" i="49"/>
  <c r="F25" i="49"/>
  <c r="F39" i="49"/>
  <c r="F38" i="49"/>
  <c r="F13" i="49"/>
  <c r="F28" i="49"/>
  <c r="F51" i="49"/>
  <c r="F58" i="49"/>
  <c r="AM4" i="46"/>
  <c r="AL74" i="46"/>
  <c r="AM74" i="46" s="1"/>
  <c r="AL82" i="46"/>
  <c r="AM82" i="46" s="1"/>
  <c r="AL90" i="46"/>
  <c r="AM90" i="46" s="1"/>
  <c r="AL98" i="46"/>
  <c r="AM98" i="46" s="1"/>
  <c r="AL106" i="46"/>
  <c r="AM106" i="46" s="1"/>
  <c r="AL114" i="46"/>
  <c r="AM114" i="46" s="1"/>
  <c r="AL122" i="46"/>
  <c r="AM122" i="46" s="1"/>
  <c r="AL130" i="46"/>
  <c r="AM130" i="46" s="1"/>
  <c r="AL138" i="46"/>
  <c r="AM138" i="46" s="1"/>
  <c r="AL146" i="46"/>
  <c r="AM146" i="46" s="1"/>
  <c r="AL79" i="46"/>
  <c r="AM79" i="46" s="1"/>
  <c r="AL87" i="46"/>
  <c r="AM87" i="46" s="1"/>
  <c r="AL95" i="46"/>
  <c r="AM95" i="46" s="1"/>
  <c r="AL103" i="46"/>
  <c r="AM103" i="46" s="1"/>
  <c r="AL111" i="46"/>
  <c r="AM111" i="46" s="1"/>
  <c r="AL119" i="46"/>
  <c r="AM119" i="46" s="1"/>
  <c r="AL127" i="46"/>
  <c r="AM127" i="46" s="1"/>
  <c r="AL135" i="46"/>
  <c r="AM135" i="46" s="1"/>
  <c r="AL143" i="46"/>
  <c r="AM143" i="46" s="1"/>
  <c r="AL116" i="46"/>
  <c r="AM116" i="46" s="1"/>
  <c r="AL73" i="46"/>
  <c r="AM73" i="46" s="1"/>
  <c r="AL81" i="46"/>
  <c r="AM81" i="46" s="1"/>
  <c r="AL89" i="46"/>
  <c r="AM89" i="46" s="1"/>
  <c r="AL97" i="46"/>
  <c r="AM97" i="46" s="1"/>
  <c r="AL105" i="46"/>
  <c r="AM105" i="46" s="1"/>
  <c r="AL113" i="46"/>
  <c r="AM113" i="46" s="1"/>
  <c r="AL121" i="46"/>
  <c r="AM121" i="46" s="1"/>
  <c r="AL129" i="46"/>
  <c r="AM129" i="46" s="1"/>
  <c r="AL137" i="46"/>
  <c r="AM137" i="46" s="1"/>
  <c r="AL145" i="46"/>
  <c r="AM145" i="46" s="1"/>
  <c r="AL83" i="46"/>
  <c r="AM83" i="46" s="1"/>
  <c r="AL99" i="46"/>
  <c r="AM99" i="46" s="1"/>
  <c r="AL107" i="46"/>
  <c r="AM107" i="46" s="1"/>
  <c r="AL115" i="46"/>
  <c r="AM115" i="46" s="1"/>
  <c r="AL131" i="46"/>
  <c r="AM131" i="46" s="1"/>
  <c r="AL139" i="46"/>
  <c r="AM139" i="46" s="1"/>
  <c r="AL147" i="46"/>
  <c r="AM147" i="46" s="1"/>
  <c r="AL109" i="46"/>
  <c r="AM109" i="46" s="1"/>
  <c r="AL141" i="46"/>
  <c r="AM141" i="46" s="1"/>
  <c r="AL148" i="46"/>
  <c r="AM148" i="46" s="1"/>
  <c r="AL78" i="46"/>
  <c r="AM78" i="46" s="1"/>
  <c r="AL86" i="46"/>
  <c r="AM86" i="46" s="1"/>
  <c r="AL94" i="46"/>
  <c r="AM94" i="46" s="1"/>
  <c r="AL102" i="46"/>
  <c r="AM102" i="46" s="1"/>
  <c r="AL110" i="46"/>
  <c r="AM110" i="46" s="1"/>
  <c r="AL118" i="46"/>
  <c r="AM118" i="46" s="1"/>
  <c r="AL126" i="46"/>
  <c r="AM126" i="46" s="1"/>
  <c r="AL134" i="46"/>
  <c r="AM134" i="46" s="1"/>
  <c r="AL142" i="46"/>
  <c r="AM142" i="46" s="1"/>
  <c r="AL75" i="46"/>
  <c r="AM75" i="46" s="1"/>
  <c r="AL91" i="46"/>
  <c r="AM91" i="46" s="1"/>
  <c r="AL123" i="46"/>
  <c r="AM123" i="46" s="1"/>
  <c r="AL133" i="46"/>
  <c r="AM133" i="46" s="1"/>
  <c r="AL84" i="46"/>
  <c r="AM84" i="46" s="1"/>
  <c r="AL80" i="46"/>
  <c r="AM80" i="46" s="1"/>
  <c r="AL88" i="46"/>
  <c r="AM88" i="46" s="1"/>
  <c r="AL96" i="46"/>
  <c r="AM96" i="46" s="1"/>
  <c r="AL104" i="46"/>
  <c r="AM104" i="46" s="1"/>
  <c r="AL112" i="46"/>
  <c r="AM112" i="46" s="1"/>
  <c r="AL120" i="46"/>
  <c r="AM120" i="46" s="1"/>
  <c r="AL128" i="46"/>
  <c r="AM128" i="46" s="1"/>
  <c r="AL136" i="46"/>
  <c r="AM136" i="46" s="1"/>
  <c r="AL144" i="46"/>
  <c r="AM144" i="46" s="1"/>
  <c r="AL77" i="46"/>
  <c r="AM77" i="46" s="1"/>
  <c r="AL85" i="46"/>
  <c r="AM85" i="46" s="1"/>
  <c r="AL93" i="46"/>
  <c r="AM93" i="46" s="1"/>
  <c r="AL101" i="46"/>
  <c r="AM101" i="46" s="1"/>
  <c r="AL117" i="46"/>
  <c r="AM117" i="46" s="1"/>
  <c r="AL125" i="46"/>
  <c r="AM125" i="46" s="1"/>
  <c r="AL76" i="46"/>
  <c r="AM76" i="46" s="1"/>
  <c r="AL92" i="46"/>
  <c r="AM92" i="46" s="1"/>
  <c r="AL100" i="46"/>
  <c r="AM100" i="46" s="1"/>
  <c r="AL108" i="46"/>
  <c r="AM108" i="46" s="1"/>
  <c r="AL124" i="46"/>
  <c r="AM124" i="46" s="1"/>
  <c r="AL132" i="46"/>
  <c r="AM132" i="46" s="1"/>
  <c r="AL140" i="46"/>
  <c r="AM140" i="46" s="1"/>
  <c r="AF80" i="45"/>
  <c r="AF10" i="45"/>
  <c r="AF78" i="45"/>
  <c r="AF101" i="45"/>
  <c r="AF79" i="45"/>
  <c r="AF43" i="45"/>
  <c r="AF87" i="45"/>
  <c r="AF90" i="45"/>
  <c r="AF97" i="45"/>
  <c r="AF83" i="45"/>
  <c r="AF96" i="45"/>
  <c r="AF81" i="45"/>
  <c r="AF92" i="45"/>
  <c r="AF42" i="45"/>
  <c r="AF93" i="45"/>
  <c r="AF99" i="45"/>
  <c r="AF94" i="45"/>
  <c r="AF82" i="45"/>
  <c r="AF88" i="45"/>
  <c r="AF95" i="45"/>
  <c r="AF86" i="45"/>
  <c r="AF91" i="45"/>
  <c r="AF9" i="45"/>
  <c r="AF89" i="45"/>
  <c r="AF85" i="45"/>
  <c r="AF47" i="45"/>
  <c r="AF100" i="45"/>
  <c r="AF84" i="45"/>
  <c r="AF98" i="45"/>
  <c r="F37" i="48"/>
  <c r="F32" i="48"/>
  <c r="F35" i="48"/>
  <c r="F11" i="48"/>
  <c r="F36" i="48"/>
  <c r="F31" i="48"/>
  <c r="T9" i="45"/>
  <c r="T47" i="45"/>
  <c r="T85" i="45"/>
  <c r="T93" i="45"/>
  <c r="T101" i="45"/>
  <c r="T78" i="45"/>
  <c r="T81" i="45"/>
  <c r="T89" i="45"/>
  <c r="T43" i="45"/>
  <c r="T88" i="45"/>
  <c r="T84" i="45"/>
  <c r="T92" i="45"/>
  <c r="T100" i="45"/>
  <c r="T97" i="45"/>
  <c r="T96" i="45"/>
  <c r="T10" i="45"/>
  <c r="T42" i="45"/>
  <c r="T83" i="45"/>
  <c r="T91" i="45"/>
  <c r="T99" i="45"/>
  <c r="T79" i="45"/>
  <c r="T82" i="45"/>
  <c r="T90" i="45"/>
  <c r="T98" i="45"/>
  <c r="T80" i="45"/>
  <c r="T87" i="45"/>
  <c r="T95" i="45"/>
  <c r="T86" i="45"/>
  <c r="T94" i="45"/>
  <c r="H18" i="47"/>
  <c r="H135" i="47"/>
  <c r="H120" i="47"/>
  <c r="H111" i="47"/>
  <c r="H117" i="47"/>
  <c r="H121" i="47"/>
  <c r="H106" i="47"/>
  <c r="H100" i="47"/>
  <c r="H127" i="47"/>
  <c r="H133" i="47"/>
  <c r="H102" i="47"/>
  <c r="H134" i="47"/>
  <c r="H95" i="47"/>
  <c r="H105" i="47"/>
  <c r="H122" i="47"/>
  <c r="H107" i="47"/>
  <c r="H112" i="47"/>
  <c r="H104" i="47"/>
  <c r="H126" i="47"/>
  <c r="H115" i="47"/>
  <c r="H132" i="47"/>
  <c r="H103" i="47"/>
  <c r="H118" i="47"/>
  <c r="H130" i="47"/>
  <c r="H96" i="47"/>
  <c r="H138" i="47"/>
  <c r="H101" i="47"/>
  <c r="H119" i="47"/>
  <c r="H136" i="47"/>
  <c r="H92" i="47"/>
  <c r="H116" i="47"/>
  <c r="H128" i="47"/>
  <c r="H97" i="47"/>
  <c r="H114" i="47"/>
  <c r="H93" i="47"/>
  <c r="H113" i="47"/>
  <c r="H94" i="47"/>
  <c r="H131" i="47"/>
  <c r="H123" i="47"/>
  <c r="H125" i="47"/>
  <c r="H110" i="47"/>
  <c r="H129" i="47"/>
  <c r="H91" i="47"/>
  <c r="H124" i="47"/>
  <c r="H109" i="47"/>
  <c r="H137" i="47"/>
  <c r="H99" i="47"/>
  <c r="H98" i="47"/>
  <c r="H108" i="47"/>
  <c r="X131" i="47"/>
  <c r="X102" i="47"/>
  <c r="X134" i="47"/>
  <c r="X116" i="47"/>
  <c r="X105" i="47"/>
  <c r="X122" i="47"/>
  <c r="X107" i="47"/>
  <c r="X101" i="47"/>
  <c r="X120" i="47"/>
  <c r="X91" i="47"/>
  <c r="X132" i="47"/>
  <c r="X108" i="47"/>
  <c r="X110" i="47"/>
  <c r="X117" i="47"/>
  <c r="X138" i="47"/>
  <c r="X121" i="47"/>
  <c r="X136" i="47"/>
  <c r="X96" i="47"/>
  <c r="X109" i="47"/>
  <c r="X135" i="47"/>
  <c r="X104" i="47"/>
  <c r="X114" i="47"/>
  <c r="X99" i="47"/>
  <c r="X124" i="47"/>
  <c r="X133" i="47"/>
  <c r="X94" i="47"/>
  <c r="X103" i="47"/>
  <c r="X137" i="47"/>
  <c r="X118" i="47"/>
  <c r="X111" i="47"/>
  <c r="X95" i="47"/>
  <c r="X97" i="47"/>
  <c r="X93" i="47"/>
  <c r="X126" i="47"/>
  <c r="X113" i="47"/>
  <c r="X115" i="47"/>
  <c r="X130" i="47"/>
  <c r="X112" i="47"/>
  <c r="X127" i="47"/>
  <c r="X128" i="47"/>
  <c r="X119" i="47"/>
  <c r="X129" i="47"/>
  <c r="X92" i="47"/>
  <c r="X125" i="47"/>
  <c r="X98" i="47"/>
  <c r="X100" i="47"/>
  <c r="X123" i="47"/>
  <c r="X106" i="47"/>
  <c r="F84" i="45"/>
  <c r="F92" i="45"/>
  <c r="F100" i="45"/>
  <c r="F85" i="45"/>
  <c r="F101" i="45"/>
  <c r="F83" i="45"/>
  <c r="F91" i="45"/>
  <c r="F99" i="45"/>
  <c r="F87" i="45"/>
  <c r="F86" i="45"/>
  <c r="F82" i="45"/>
  <c r="F90" i="45"/>
  <c r="F98" i="45"/>
  <c r="F80" i="45"/>
  <c r="F88" i="45"/>
  <c r="F79" i="45"/>
  <c r="F95" i="45"/>
  <c r="F94" i="45"/>
  <c r="F93" i="45"/>
  <c r="F78" i="45"/>
  <c r="F81" i="45"/>
  <c r="F89" i="45"/>
  <c r="F97" i="45"/>
  <c r="F96" i="45"/>
  <c r="V89" i="45"/>
  <c r="V81" i="45"/>
  <c r="V78" i="45"/>
  <c r="V97" i="45"/>
  <c r="V94" i="45"/>
  <c r="V88" i="45"/>
  <c r="V43" i="45"/>
  <c r="V82" i="45"/>
  <c r="V101" i="45"/>
  <c r="V10" i="45"/>
  <c r="V93" i="45"/>
  <c r="V84" i="45"/>
  <c r="V85" i="45"/>
  <c r="V91" i="45"/>
  <c r="V42" i="45"/>
  <c r="V90" i="45"/>
  <c r="V92" i="45"/>
  <c r="V95" i="45"/>
  <c r="V79" i="45"/>
  <c r="V100" i="45"/>
  <c r="V83" i="45"/>
  <c r="V80" i="45"/>
  <c r="V47" i="45"/>
  <c r="V9" i="45"/>
  <c r="V87" i="45"/>
  <c r="V98" i="45"/>
  <c r="V86" i="45"/>
  <c r="V96" i="45"/>
  <c r="V99" i="45"/>
  <c r="H117" i="46"/>
  <c r="H128" i="46"/>
  <c r="H87" i="46"/>
  <c r="H95" i="46"/>
  <c r="H79" i="46"/>
  <c r="H107" i="46"/>
  <c r="H93" i="46"/>
  <c r="H138" i="46"/>
  <c r="H125" i="46"/>
  <c r="H105" i="46"/>
  <c r="H102" i="46"/>
  <c r="H85" i="46"/>
  <c r="H142" i="46"/>
  <c r="H106" i="46"/>
  <c r="H114" i="46"/>
  <c r="H111" i="46"/>
  <c r="H145" i="46"/>
  <c r="H77" i="46"/>
  <c r="H136" i="46"/>
  <c r="H113" i="46"/>
  <c r="H143" i="46"/>
  <c r="H137" i="46"/>
  <c r="H104" i="46"/>
  <c r="H99" i="46"/>
  <c r="H135" i="46"/>
  <c r="H98" i="46"/>
  <c r="H110" i="46"/>
  <c r="H144" i="46"/>
  <c r="H147" i="46"/>
  <c r="H139" i="46"/>
  <c r="H123" i="46"/>
  <c r="H140" i="46"/>
  <c r="H131" i="46"/>
  <c r="H118" i="46"/>
  <c r="H127" i="46"/>
  <c r="H91" i="46"/>
  <c r="H132" i="46"/>
  <c r="H129" i="46"/>
  <c r="H101" i="46"/>
  <c r="H141" i="46"/>
  <c r="H130" i="46"/>
  <c r="H96" i="46"/>
  <c r="H89" i="46"/>
  <c r="H82" i="46"/>
  <c r="H83" i="46"/>
  <c r="H148" i="46"/>
  <c r="H121" i="46"/>
  <c r="H109" i="46"/>
  <c r="H86" i="46"/>
  <c r="H116" i="46"/>
  <c r="H112" i="46"/>
  <c r="H120" i="46"/>
  <c r="H75" i="46"/>
  <c r="H80" i="46"/>
  <c r="H78" i="46"/>
  <c r="H124" i="46"/>
  <c r="H74" i="46"/>
  <c r="H119" i="46"/>
  <c r="H94" i="46"/>
  <c r="H100" i="46"/>
  <c r="H133" i="46"/>
  <c r="H97" i="46"/>
  <c r="H88" i="46"/>
  <c r="H103" i="46"/>
  <c r="H146" i="46"/>
  <c r="H115" i="46"/>
  <c r="H122" i="46"/>
  <c r="H134" i="46"/>
  <c r="H108" i="46"/>
  <c r="H126" i="46"/>
  <c r="H81" i="46"/>
  <c r="H73" i="46"/>
  <c r="H90" i="46"/>
  <c r="H84" i="46"/>
  <c r="H92" i="46"/>
  <c r="H76" i="46"/>
  <c r="X127" i="46"/>
  <c r="X136" i="46"/>
  <c r="X87" i="46"/>
  <c r="X102" i="46"/>
  <c r="X115" i="46"/>
  <c r="X138" i="46"/>
  <c r="X108" i="46"/>
  <c r="X78" i="46"/>
  <c r="X95" i="46"/>
  <c r="X133" i="46"/>
  <c r="X143" i="46"/>
  <c r="X107" i="46"/>
  <c r="X111" i="46"/>
  <c r="X147" i="46"/>
  <c r="X128" i="46"/>
  <c r="X110" i="46"/>
  <c r="X126" i="46"/>
  <c r="X114" i="46"/>
  <c r="X106" i="46"/>
  <c r="X130" i="46"/>
  <c r="X99" i="46"/>
  <c r="X123" i="46"/>
  <c r="X125" i="46"/>
  <c r="X137" i="46"/>
  <c r="X104" i="46"/>
  <c r="X131" i="46"/>
  <c r="X141" i="46"/>
  <c r="X94" i="46"/>
  <c r="X118" i="46"/>
  <c r="X148" i="46"/>
  <c r="X117" i="46"/>
  <c r="X144" i="46"/>
  <c r="X121" i="46"/>
  <c r="X77" i="46"/>
  <c r="X79" i="46"/>
  <c r="X140" i="46"/>
  <c r="X96" i="46"/>
  <c r="X89" i="46"/>
  <c r="X82" i="46"/>
  <c r="X83" i="46"/>
  <c r="X139" i="46"/>
  <c r="X129" i="46"/>
  <c r="X142" i="46"/>
  <c r="X105" i="46"/>
  <c r="X73" i="46"/>
  <c r="X100" i="46"/>
  <c r="X120" i="46"/>
  <c r="X97" i="46"/>
  <c r="X132" i="46"/>
  <c r="X116" i="46"/>
  <c r="X113" i="46"/>
  <c r="X135" i="46"/>
  <c r="X146" i="46"/>
  <c r="X112" i="46"/>
  <c r="X109" i="46"/>
  <c r="X91" i="46"/>
  <c r="X145" i="46"/>
  <c r="X88" i="46"/>
  <c r="X80" i="46"/>
  <c r="X74" i="46"/>
  <c r="X93" i="46"/>
  <c r="X101" i="46"/>
  <c r="X124" i="46"/>
  <c r="X119" i="46"/>
  <c r="X86" i="46"/>
  <c r="X122" i="46"/>
  <c r="X103" i="46"/>
  <c r="X134" i="46"/>
  <c r="X98" i="46"/>
  <c r="X75" i="46"/>
  <c r="X85" i="46"/>
  <c r="X90" i="46"/>
  <c r="X84" i="46"/>
  <c r="X76" i="46"/>
  <c r="X92" i="46"/>
  <c r="X81" i="46"/>
  <c r="H98" i="45"/>
  <c r="H90" i="45"/>
  <c r="H82" i="45"/>
  <c r="H99" i="45"/>
  <c r="H96" i="45"/>
  <c r="H86" i="45"/>
  <c r="H10" i="45"/>
  <c r="H88" i="45"/>
  <c r="H80" i="45"/>
  <c r="H79" i="45"/>
  <c r="H101" i="45"/>
  <c r="H43" i="45"/>
  <c r="H94" i="45"/>
  <c r="H85" i="45"/>
  <c r="H84" i="45"/>
  <c r="H100" i="45"/>
  <c r="H78" i="45"/>
  <c r="H42" i="45"/>
  <c r="H83" i="45"/>
  <c r="H97" i="45"/>
  <c r="H93" i="45"/>
  <c r="H81" i="45"/>
  <c r="H91" i="45"/>
  <c r="H9" i="45"/>
  <c r="H47" i="45"/>
  <c r="H89" i="45"/>
  <c r="H92" i="45"/>
  <c r="H87" i="45"/>
  <c r="H95" i="45"/>
  <c r="X101" i="45"/>
  <c r="X93" i="45"/>
  <c r="X9" i="45"/>
  <c r="X42" i="45"/>
  <c r="X92" i="45"/>
  <c r="X47" i="45"/>
  <c r="X78" i="45"/>
  <c r="X94" i="45"/>
  <c r="X86" i="45"/>
  <c r="X84" i="45"/>
  <c r="X95" i="45"/>
  <c r="X96" i="45"/>
  <c r="X80" i="45"/>
  <c r="X100" i="45"/>
  <c r="X43" i="45"/>
  <c r="X83" i="45"/>
  <c r="X97" i="45"/>
  <c r="X90" i="45"/>
  <c r="X79" i="45"/>
  <c r="X82" i="45"/>
  <c r="X89" i="45"/>
  <c r="X10" i="45"/>
  <c r="X81" i="45"/>
  <c r="X87" i="45"/>
  <c r="X99" i="45"/>
  <c r="X88" i="45"/>
  <c r="X85" i="45"/>
  <c r="X91" i="45"/>
  <c r="X98" i="45"/>
  <c r="L56" i="47"/>
  <c r="L104" i="47"/>
  <c r="L105" i="47"/>
  <c r="L120" i="47"/>
  <c r="L117" i="47"/>
  <c r="L98" i="47"/>
  <c r="L135" i="47"/>
  <c r="L96" i="47"/>
  <c r="L138" i="47"/>
  <c r="L115" i="47"/>
  <c r="L116" i="47"/>
  <c r="L100" i="47"/>
  <c r="L94" i="47"/>
  <c r="L95" i="47"/>
  <c r="L99" i="47"/>
  <c r="L113" i="47"/>
  <c r="L133" i="47"/>
  <c r="L112" i="47"/>
  <c r="L130" i="47"/>
  <c r="L111" i="47"/>
  <c r="L114" i="47"/>
  <c r="L108" i="47"/>
  <c r="L103" i="47"/>
  <c r="L131" i="47"/>
  <c r="L136" i="47"/>
  <c r="L127" i="47"/>
  <c r="L132" i="47"/>
  <c r="L122" i="47"/>
  <c r="L123" i="47"/>
  <c r="L124" i="47"/>
  <c r="L93" i="47"/>
  <c r="L110" i="47"/>
  <c r="L102" i="47"/>
  <c r="L129" i="47"/>
  <c r="L121" i="47"/>
  <c r="L118" i="47"/>
  <c r="L97" i="47"/>
  <c r="L137" i="47"/>
  <c r="L101" i="47"/>
  <c r="L134" i="47"/>
  <c r="L126" i="47"/>
  <c r="L128" i="47"/>
  <c r="L107" i="47"/>
  <c r="L109" i="47"/>
  <c r="L91" i="47"/>
  <c r="L125" i="47"/>
  <c r="L92" i="47"/>
  <c r="L106" i="47"/>
  <c r="L119" i="47"/>
  <c r="L94" i="46"/>
  <c r="L119" i="46"/>
  <c r="L141" i="46"/>
  <c r="L79" i="46"/>
  <c r="L86" i="46"/>
  <c r="L95" i="46"/>
  <c r="L136" i="46"/>
  <c r="L102" i="46"/>
  <c r="L88" i="46"/>
  <c r="L130" i="46"/>
  <c r="L120" i="46"/>
  <c r="L147" i="46"/>
  <c r="L108" i="46"/>
  <c r="L112" i="46"/>
  <c r="L87" i="46"/>
  <c r="L127" i="46"/>
  <c r="L133" i="46"/>
  <c r="L110" i="46"/>
  <c r="L140" i="46"/>
  <c r="L126" i="46"/>
  <c r="L80" i="46"/>
  <c r="L121" i="46"/>
  <c r="L148" i="46"/>
  <c r="L144" i="46"/>
  <c r="L113" i="46"/>
  <c r="L118" i="46"/>
  <c r="L78" i="46"/>
  <c r="L103" i="46"/>
  <c r="L100" i="46"/>
  <c r="L107" i="46"/>
  <c r="L117" i="46"/>
  <c r="L99" i="46"/>
  <c r="L89" i="46"/>
  <c r="L81" i="46"/>
  <c r="L73" i="46"/>
  <c r="L82" i="46"/>
  <c r="L116" i="46"/>
  <c r="L146" i="46"/>
  <c r="L92" i="46"/>
  <c r="L77" i="46"/>
  <c r="L109" i="46"/>
  <c r="L128" i="46"/>
  <c r="L138" i="46"/>
  <c r="L101" i="46"/>
  <c r="L97" i="46"/>
  <c r="L135" i="46"/>
  <c r="L105" i="46"/>
  <c r="L145" i="46"/>
  <c r="L134" i="46"/>
  <c r="L124" i="46"/>
  <c r="L106" i="46"/>
  <c r="L123" i="46"/>
  <c r="L129" i="46"/>
  <c r="L132" i="46"/>
  <c r="L122" i="46"/>
  <c r="L83" i="46"/>
  <c r="L98" i="46"/>
  <c r="L131" i="46"/>
  <c r="L96" i="46"/>
  <c r="L115" i="46"/>
  <c r="L137" i="46"/>
  <c r="L139" i="46"/>
  <c r="L114" i="46"/>
  <c r="L91" i="46"/>
  <c r="L111" i="46"/>
  <c r="L142" i="46"/>
  <c r="L125" i="46"/>
  <c r="L104" i="46"/>
  <c r="L90" i="46"/>
  <c r="L76" i="46"/>
  <c r="L143" i="46"/>
  <c r="L74" i="46"/>
  <c r="L85" i="46"/>
  <c r="L75" i="46"/>
  <c r="L93" i="46"/>
  <c r="L84" i="46"/>
  <c r="N18" i="47"/>
  <c r="N114" i="47"/>
  <c r="N100" i="47"/>
  <c r="N97" i="47"/>
  <c r="N106" i="47"/>
  <c r="N123" i="47"/>
  <c r="N115" i="47"/>
  <c r="N107" i="47"/>
  <c r="N132" i="47"/>
  <c r="N102" i="47"/>
  <c r="N127" i="47"/>
  <c r="N118" i="47"/>
  <c r="N131" i="47"/>
  <c r="N136" i="47"/>
  <c r="N124" i="47"/>
  <c r="N109" i="47"/>
  <c r="N134" i="47"/>
  <c r="N126" i="47"/>
  <c r="N103" i="47"/>
  <c r="N128" i="47"/>
  <c r="N112" i="47"/>
  <c r="N122" i="47"/>
  <c r="N119" i="47"/>
  <c r="N138" i="47"/>
  <c r="N116" i="47"/>
  <c r="N125" i="47"/>
  <c r="N94" i="47"/>
  <c r="N111" i="47"/>
  <c r="N101" i="47"/>
  <c r="N105" i="47"/>
  <c r="N137" i="47"/>
  <c r="N108" i="47"/>
  <c r="N92" i="47"/>
  <c r="N93" i="47"/>
  <c r="N121" i="47"/>
  <c r="N130" i="47"/>
  <c r="N98" i="47"/>
  <c r="N96" i="47"/>
  <c r="N113" i="47"/>
  <c r="N95" i="47"/>
  <c r="N120" i="47"/>
  <c r="N99" i="47"/>
  <c r="N104" i="47"/>
  <c r="N117" i="47"/>
  <c r="N135" i="47"/>
  <c r="N91" i="47"/>
  <c r="N129" i="47"/>
  <c r="N110" i="47"/>
  <c r="N133" i="47"/>
  <c r="L42" i="45"/>
  <c r="L47" i="45"/>
  <c r="L84" i="45"/>
  <c r="L100" i="45"/>
  <c r="L92" i="45"/>
  <c r="L86" i="45"/>
  <c r="L80" i="45"/>
  <c r="L96" i="45"/>
  <c r="L85" i="45"/>
  <c r="L93" i="45"/>
  <c r="L43" i="45"/>
  <c r="L87" i="45"/>
  <c r="L94" i="45"/>
  <c r="L97" i="45"/>
  <c r="L91" i="45"/>
  <c r="L83" i="45"/>
  <c r="L95" i="45"/>
  <c r="L81" i="45"/>
  <c r="L88" i="45"/>
  <c r="L90" i="45"/>
  <c r="L10" i="45"/>
  <c r="L99" i="45"/>
  <c r="L78" i="45"/>
  <c r="L101" i="45"/>
  <c r="L98" i="45"/>
  <c r="L82" i="45"/>
  <c r="L89" i="45"/>
  <c r="L79" i="45"/>
  <c r="L9" i="45"/>
  <c r="N106" i="46"/>
  <c r="N131" i="46"/>
  <c r="N101" i="46"/>
  <c r="N87" i="46"/>
  <c r="N130" i="46"/>
  <c r="N102" i="46"/>
  <c r="N141" i="46"/>
  <c r="N109" i="46"/>
  <c r="N134" i="46"/>
  <c r="N79" i="46"/>
  <c r="N112" i="46"/>
  <c r="N148" i="46"/>
  <c r="N110" i="46"/>
  <c r="N121" i="46"/>
  <c r="N122" i="46"/>
  <c r="N80" i="46"/>
  <c r="N118" i="46"/>
  <c r="N147" i="46"/>
  <c r="N143" i="46"/>
  <c r="N96" i="46"/>
  <c r="N135" i="46"/>
  <c r="N111" i="46"/>
  <c r="N114" i="46"/>
  <c r="N88" i="46"/>
  <c r="N125" i="46"/>
  <c r="N136" i="46"/>
  <c r="N146" i="46"/>
  <c r="N145" i="46"/>
  <c r="N119" i="46"/>
  <c r="N113" i="46"/>
  <c r="N117" i="46"/>
  <c r="N124" i="46"/>
  <c r="N98" i="46"/>
  <c r="N81" i="46"/>
  <c r="N95" i="46"/>
  <c r="N138" i="46"/>
  <c r="N129" i="46"/>
  <c r="N116" i="46"/>
  <c r="N144" i="46"/>
  <c r="N91" i="46"/>
  <c r="N84" i="46"/>
  <c r="N77" i="46"/>
  <c r="N103" i="46"/>
  <c r="N99" i="46"/>
  <c r="N89" i="46"/>
  <c r="N94" i="46"/>
  <c r="N133" i="46"/>
  <c r="N105" i="46"/>
  <c r="N82" i="46"/>
  <c r="N83" i="46"/>
  <c r="N92" i="46"/>
  <c r="N85" i="46"/>
  <c r="N142" i="46"/>
  <c r="N75" i="46"/>
  <c r="N120" i="46"/>
  <c r="N128" i="46"/>
  <c r="N123" i="46"/>
  <c r="N90" i="46"/>
  <c r="N108" i="46"/>
  <c r="N86" i="46"/>
  <c r="N140" i="46"/>
  <c r="N127" i="46"/>
  <c r="N97" i="46"/>
  <c r="N132" i="46"/>
  <c r="N126" i="46"/>
  <c r="N115" i="46"/>
  <c r="N139" i="46"/>
  <c r="N100" i="46"/>
  <c r="N107" i="46"/>
  <c r="N104" i="46"/>
  <c r="N93" i="46"/>
  <c r="N137" i="46"/>
  <c r="N76" i="46"/>
  <c r="N78" i="46"/>
  <c r="N73" i="46"/>
  <c r="N74" i="46"/>
  <c r="P18" i="47"/>
  <c r="P115" i="47"/>
  <c r="P110" i="47"/>
  <c r="P127" i="47"/>
  <c r="P104" i="47"/>
  <c r="P129" i="47"/>
  <c r="P113" i="47"/>
  <c r="P114" i="47"/>
  <c r="P107" i="47"/>
  <c r="P98" i="47"/>
  <c r="P131" i="47"/>
  <c r="P132" i="47"/>
  <c r="P92" i="47"/>
  <c r="P99" i="47"/>
  <c r="P120" i="47"/>
  <c r="P134" i="47"/>
  <c r="P109" i="47"/>
  <c r="P93" i="47"/>
  <c r="P126" i="47"/>
  <c r="P94" i="47"/>
  <c r="P111" i="47"/>
  <c r="P123" i="47"/>
  <c r="P125" i="47"/>
  <c r="P138" i="47"/>
  <c r="P124" i="47"/>
  <c r="P116" i="47"/>
  <c r="P108" i="47"/>
  <c r="P133" i="47"/>
  <c r="P91" i="47"/>
  <c r="P137" i="47"/>
  <c r="P117" i="47"/>
  <c r="P101" i="47"/>
  <c r="P121" i="47"/>
  <c r="P122" i="47"/>
  <c r="P135" i="47"/>
  <c r="P136" i="47"/>
  <c r="P96" i="47"/>
  <c r="P130" i="47"/>
  <c r="P119" i="47"/>
  <c r="P102" i="47"/>
  <c r="P112" i="47"/>
  <c r="P95" i="47"/>
  <c r="P128" i="47"/>
  <c r="P100" i="47"/>
  <c r="P105" i="47"/>
  <c r="P118" i="47"/>
  <c r="P103" i="47"/>
  <c r="P97" i="47"/>
  <c r="P106" i="47"/>
  <c r="N43" i="45"/>
  <c r="N85" i="45"/>
  <c r="N101" i="45"/>
  <c r="N93" i="45"/>
  <c r="N90" i="45"/>
  <c r="N82" i="45"/>
  <c r="N87" i="45"/>
  <c r="N80" i="45"/>
  <c r="N91" i="45"/>
  <c r="N9" i="45"/>
  <c r="N78" i="45"/>
  <c r="N84" i="45"/>
  <c r="N96" i="45"/>
  <c r="N79" i="45"/>
  <c r="N88" i="45"/>
  <c r="N94" i="45"/>
  <c r="N10" i="45"/>
  <c r="N99" i="45"/>
  <c r="N83" i="45"/>
  <c r="N95" i="45"/>
  <c r="N86" i="45"/>
  <c r="N97" i="45"/>
  <c r="N98" i="45"/>
  <c r="N92" i="45"/>
  <c r="N47" i="45"/>
  <c r="N81" i="45"/>
  <c r="N42" i="45"/>
  <c r="N89" i="45"/>
  <c r="N100" i="45"/>
  <c r="P97" i="46"/>
  <c r="P95" i="46"/>
  <c r="P102" i="46"/>
  <c r="P114" i="46"/>
  <c r="P89" i="46"/>
  <c r="P81" i="46"/>
  <c r="P99" i="46"/>
  <c r="P119" i="46"/>
  <c r="P112" i="46"/>
  <c r="P100" i="46"/>
  <c r="P104" i="46"/>
  <c r="P105" i="46"/>
  <c r="P145" i="46"/>
  <c r="P133" i="46"/>
  <c r="P109" i="46"/>
  <c r="P136" i="46"/>
  <c r="P126" i="46"/>
  <c r="P117" i="46"/>
  <c r="P107" i="46"/>
  <c r="P129" i="46"/>
  <c r="P125" i="46"/>
  <c r="P137" i="46"/>
  <c r="P106" i="46"/>
  <c r="P120" i="46"/>
  <c r="P131" i="46"/>
  <c r="P103" i="46"/>
  <c r="P73" i="46"/>
  <c r="P88" i="46"/>
  <c r="P127" i="46"/>
  <c r="P80" i="46"/>
  <c r="P128" i="46"/>
  <c r="P122" i="46"/>
  <c r="P139" i="46"/>
  <c r="P98" i="46"/>
  <c r="P134" i="46"/>
  <c r="P110" i="46"/>
  <c r="P113" i="46"/>
  <c r="P90" i="46"/>
  <c r="P148" i="46"/>
  <c r="P146" i="46"/>
  <c r="P96" i="46"/>
  <c r="P140" i="46"/>
  <c r="P132" i="46"/>
  <c r="P124" i="46"/>
  <c r="P130" i="46"/>
  <c r="P121" i="46"/>
  <c r="P76" i="46"/>
  <c r="P111" i="46"/>
  <c r="P147" i="46"/>
  <c r="P143" i="46"/>
  <c r="P144" i="46"/>
  <c r="P93" i="46"/>
  <c r="P86" i="46"/>
  <c r="P87" i="46"/>
  <c r="P138" i="46"/>
  <c r="P142" i="46"/>
  <c r="P101" i="46"/>
  <c r="P91" i="46"/>
  <c r="P85" i="46"/>
  <c r="P75" i="46"/>
  <c r="P135" i="46"/>
  <c r="P118" i="46"/>
  <c r="P94" i="46"/>
  <c r="P74" i="46"/>
  <c r="P92" i="46"/>
  <c r="P78" i="46"/>
  <c r="P77" i="46"/>
  <c r="P79" i="46"/>
  <c r="P123" i="46"/>
  <c r="P116" i="46"/>
  <c r="P141" i="46"/>
  <c r="P83" i="46"/>
  <c r="P115" i="46"/>
  <c r="P108" i="46"/>
  <c r="P82" i="46"/>
  <c r="P84" i="46"/>
  <c r="P79" i="45"/>
  <c r="P94" i="45"/>
  <c r="P9" i="45"/>
  <c r="P101" i="45"/>
  <c r="P97" i="45"/>
  <c r="P82" i="45"/>
  <c r="P83" i="45"/>
  <c r="P43" i="45"/>
  <c r="P91" i="45"/>
  <c r="P81" i="45"/>
  <c r="P100" i="45"/>
  <c r="P84" i="45"/>
  <c r="P86" i="45"/>
  <c r="P90" i="45"/>
  <c r="P80" i="45"/>
  <c r="P47" i="45"/>
  <c r="P10" i="45"/>
  <c r="P99" i="45"/>
  <c r="P89" i="45"/>
  <c r="P85" i="45"/>
  <c r="P78" i="45"/>
  <c r="P98" i="45"/>
  <c r="P92" i="45"/>
  <c r="P93" i="45"/>
  <c r="P87" i="45"/>
  <c r="P95" i="45"/>
  <c r="P96" i="45"/>
  <c r="P42" i="45"/>
  <c r="P88" i="45"/>
  <c r="T96" i="47"/>
  <c r="T104" i="47"/>
  <c r="T112" i="47"/>
  <c r="T120" i="47"/>
  <c r="T128" i="47"/>
  <c r="T136" i="47"/>
  <c r="T95" i="47"/>
  <c r="T103" i="47"/>
  <c r="T111" i="47"/>
  <c r="T119" i="47"/>
  <c r="T127" i="47"/>
  <c r="T135" i="47"/>
  <c r="T94" i="47"/>
  <c r="T102" i="47"/>
  <c r="T110" i="47"/>
  <c r="T118" i="47"/>
  <c r="T126" i="47"/>
  <c r="T134" i="47"/>
  <c r="T93" i="47"/>
  <c r="T101" i="47"/>
  <c r="T109" i="47"/>
  <c r="T117" i="47"/>
  <c r="T125" i="47"/>
  <c r="T133" i="47"/>
  <c r="T92" i="47"/>
  <c r="T100" i="47"/>
  <c r="T108" i="47"/>
  <c r="T116" i="47"/>
  <c r="T124" i="47"/>
  <c r="T132" i="47"/>
  <c r="T91" i="47"/>
  <c r="T99" i="47"/>
  <c r="T107" i="47"/>
  <c r="T115" i="47"/>
  <c r="T123" i="47"/>
  <c r="T131" i="47"/>
  <c r="T98" i="47"/>
  <c r="T106" i="47"/>
  <c r="T114" i="47"/>
  <c r="T122" i="47"/>
  <c r="T130" i="47"/>
  <c r="T138" i="47"/>
  <c r="T97" i="47"/>
  <c r="T105" i="47"/>
  <c r="T113" i="47"/>
  <c r="T121" i="47"/>
  <c r="T129" i="47"/>
  <c r="T137" i="47"/>
  <c r="T77" i="46"/>
  <c r="T85" i="46"/>
  <c r="T93" i="46"/>
  <c r="T101" i="46"/>
  <c r="T109" i="46"/>
  <c r="T125" i="46"/>
  <c r="T133" i="46"/>
  <c r="T141" i="46"/>
  <c r="T76" i="46"/>
  <c r="T84" i="46"/>
  <c r="T92" i="46"/>
  <c r="T100" i="46"/>
  <c r="T108" i="46"/>
  <c r="T116" i="46"/>
  <c r="T124" i="46"/>
  <c r="T132" i="46"/>
  <c r="T140" i="46"/>
  <c r="T148" i="46"/>
  <c r="T75" i="46"/>
  <c r="T83" i="46"/>
  <c r="T91" i="46"/>
  <c r="T99" i="46"/>
  <c r="T107" i="46"/>
  <c r="T115" i="46"/>
  <c r="T123" i="46"/>
  <c r="T131" i="46"/>
  <c r="T139" i="46"/>
  <c r="T147" i="46"/>
  <c r="T74" i="46"/>
  <c r="T82" i="46"/>
  <c r="T90" i="46"/>
  <c r="T98" i="46"/>
  <c r="T106" i="46"/>
  <c r="T114" i="46"/>
  <c r="T122" i="46"/>
  <c r="T130" i="46"/>
  <c r="T138" i="46"/>
  <c r="T146" i="46"/>
  <c r="T78" i="46"/>
  <c r="T86" i="46"/>
  <c r="T94" i="46"/>
  <c r="T102" i="46"/>
  <c r="T126" i="46"/>
  <c r="T117" i="46"/>
  <c r="T73" i="46"/>
  <c r="T81" i="46"/>
  <c r="T89" i="46"/>
  <c r="T97" i="46"/>
  <c r="T105" i="46"/>
  <c r="T113" i="46"/>
  <c r="T121" i="46"/>
  <c r="T129" i="46"/>
  <c r="T137" i="46"/>
  <c r="T145" i="46"/>
  <c r="T80" i="46"/>
  <c r="T88" i="46"/>
  <c r="T96" i="46"/>
  <c r="T104" i="46"/>
  <c r="T112" i="46"/>
  <c r="T120" i="46"/>
  <c r="T128" i="46"/>
  <c r="T136" i="46"/>
  <c r="T144" i="46"/>
  <c r="T142" i="46"/>
  <c r="T79" i="46"/>
  <c r="T87" i="46"/>
  <c r="T95" i="46"/>
  <c r="T103" i="46"/>
  <c r="T111" i="46"/>
  <c r="T119" i="46"/>
  <c r="T127" i="46"/>
  <c r="T135" i="46"/>
  <c r="T143" i="46"/>
  <c r="T110" i="46"/>
  <c r="T118" i="46"/>
  <c r="T134" i="46"/>
  <c r="F81" i="47"/>
  <c r="F95" i="47"/>
  <c r="F103" i="47"/>
  <c r="F111" i="47"/>
  <c r="F119" i="47"/>
  <c r="F127" i="47"/>
  <c r="F135" i="47"/>
  <c r="F94" i="47"/>
  <c r="F102" i="47"/>
  <c r="F110" i="47"/>
  <c r="F118" i="47"/>
  <c r="F126" i="47"/>
  <c r="F134" i="47"/>
  <c r="F93" i="47"/>
  <c r="F101" i="47"/>
  <c r="F109" i="47"/>
  <c r="F117" i="47"/>
  <c r="F125" i="47"/>
  <c r="F133" i="47"/>
  <c r="F92" i="47"/>
  <c r="F100" i="47"/>
  <c r="F108" i="47"/>
  <c r="F116" i="47"/>
  <c r="F124" i="47"/>
  <c r="F132" i="47"/>
  <c r="F91" i="47"/>
  <c r="F99" i="47"/>
  <c r="F107" i="47"/>
  <c r="F115" i="47"/>
  <c r="F123" i="47"/>
  <c r="F131" i="47"/>
  <c r="F98" i="47"/>
  <c r="F106" i="47"/>
  <c r="F114" i="47"/>
  <c r="F122" i="47"/>
  <c r="F130" i="47"/>
  <c r="F138" i="47"/>
  <c r="F97" i="47"/>
  <c r="F105" i="47"/>
  <c r="F113" i="47"/>
  <c r="F121" i="47"/>
  <c r="F129" i="47"/>
  <c r="F137" i="47"/>
  <c r="F96" i="47"/>
  <c r="F104" i="47"/>
  <c r="F112" i="47"/>
  <c r="F120" i="47"/>
  <c r="F128" i="47"/>
  <c r="F136" i="47"/>
  <c r="V18" i="47"/>
  <c r="V118" i="47"/>
  <c r="V109" i="47"/>
  <c r="V111" i="47"/>
  <c r="V129" i="47"/>
  <c r="V103" i="47"/>
  <c r="V114" i="47"/>
  <c r="V124" i="47"/>
  <c r="V110" i="47"/>
  <c r="V120" i="47"/>
  <c r="V105" i="47"/>
  <c r="V99" i="47"/>
  <c r="V98" i="47"/>
  <c r="V125" i="47"/>
  <c r="V94" i="47"/>
  <c r="V93" i="47"/>
  <c r="V126" i="47"/>
  <c r="V115" i="47"/>
  <c r="V130" i="47"/>
  <c r="V96" i="47"/>
  <c r="V116" i="47"/>
  <c r="V102" i="47"/>
  <c r="V135" i="47"/>
  <c r="V119" i="47"/>
  <c r="V106" i="47"/>
  <c r="V91" i="47"/>
  <c r="V117" i="47"/>
  <c r="V122" i="47"/>
  <c r="V108" i="47"/>
  <c r="V123" i="47"/>
  <c r="V127" i="47"/>
  <c r="V95" i="47"/>
  <c r="V101" i="47"/>
  <c r="V133" i="47"/>
  <c r="V131" i="47"/>
  <c r="V137" i="47"/>
  <c r="V136" i="47"/>
  <c r="V113" i="47"/>
  <c r="V92" i="47"/>
  <c r="V97" i="47"/>
  <c r="V100" i="47"/>
  <c r="V138" i="47"/>
  <c r="V128" i="47"/>
  <c r="V134" i="47"/>
  <c r="V112" i="47"/>
  <c r="V104" i="47"/>
  <c r="V132" i="47"/>
  <c r="V121" i="47"/>
  <c r="V107" i="47"/>
  <c r="X89" i="47"/>
  <c r="AA2" i="51"/>
  <c r="AB32" i="51" s="1"/>
  <c r="M3" i="46"/>
  <c r="S3" i="41"/>
  <c r="S3" i="37"/>
  <c r="Q2" i="41"/>
  <c r="R16" i="41" s="1"/>
  <c r="G2" i="49"/>
  <c r="Y2" i="41"/>
  <c r="Z32" i="41" s="1"/>
  <c r="AY32" i="41" s="1"/>
  <c r="Q2" i="37"/>
  <c r="R28" i="37" s="1"/>
  <c r="AA3" i="46"/>
  <c r="Q2" i="47"/>
  <c r="Y38" i="34"/>
  <c r="Q38" i="34"/>
  <c r="I38" i="34"/>
  <c r="AE36" i="34"/>
  <c r="W36" i="34"/>
  <c r="O36" i="34"/>
  <c r="G36" i="34"/>
  <c r="AC34" i="34"/>
  <c r="U34" i="34"/>
  <c r="M34" i="34"/>
  <c r="E34" i="34"/>
  <c r="AA32" i="34"/>
  <c r="S32" i="34"/>
  <c r="K32" i="34"/>
  <c r="C32" i="34"/>
  <c r="Y30" i="34"/>
  <c r="Q30" i="34"/>
  <c r="I30" i="34"/>
  <c r="AE28" i="34"/>
  <c r="W28" i="34"/>
  <c r="O28" i="34"/>
  <c r="G28" i="34"/>
  <c r="AC26" i="34"/>
  <c r="U26" i="34"/>
  <c r="M26" i="34"/>
  <c r="E26" i="34"/>
  <c r="AA24" i="34"/>
  <c r="S24" i="34"/>
  <c r="K24" i="34"/>
  <c r="C24" i="34"/>
  <c r="AF38" i="34"/>
  <c r="X38" i="34"/>
  <c r="P38" i="34"/>
  <c r="H38" i="34"/>
  <c r="AE37" i="34"/>
  <c r="W37" i="34"/>
  <c r="O37" i="34"/>
  <c r="G37" i="34"/>
  <c r="AC35" i="34"/>
  <c r="U35" i="34"/>
  <c r="M35" i="34"/>
  <c r="E35" i="34"/>
  <c r="AA33" i="34"/>
  <c r="S33" i="34"/>
  <c r="K33" i="34"/>
  <c r="C33" i="34"/>
  <c r="Y31" i="34"/>
  <c r="Q31" i="34"/>
  <c r="I31" i="34"/>
  <c r="AE29" i="34"/>
  <c r="W29" i="34"/>
  <c r="O29" i="34"/>
  <c r="G29" i="34"/>
  <c r="AD28" i="34"/>
  <c r="V28" i="34"/>
  <c r="N28" i="34"/>
  <c r="F28" i="34"/>
  <c r="AC27" i="34"/>
  <c r="U27" i="34"/>
  <c r="M27" i="34"/>
  <c r="E27" i="34"/>
  <c r="AA25" i="34"/>
  <c r="S25" i="34"/>
  <c r="K25" i="34"/>
  <c r="C25" i="34"/>
  <c r="Y7" i="34"/>
  <c r="Q7" i="34"/>
  <c r="I7" i="34"/>
  <c r="AE23" i="34"/>
  <c r="W23" i="34"/>
  <c r="O23" i="34"/>
  <c r="G23" i="34"/>
  <c r="AC6" i="34"/>
  <c r="U6" i="34"/>
  <c r="M6" i="34"/>
  <c r="E6" i="34"/>
  <c r="AA12" i="34"/>
  <c r="S12" i="34"/>
  <c r="K12" i="34"/>
  <c r="C12" i="34"/>
  <c r="AE38" i="34"/>
  <c r="W38" i="34"/>
  <c r="O38" i="34"/>
  <c r="G38" i="34"/>
  <c r="AC36" i="34"/>
  <c r="U36" i="34"/>
  <c r="M36" i="34"/>
  <c r="E36" i="34"/>
  <c r="AA34" i="34"/>
  <c r="S34" i="34"/>
  <c r="K34" i="34"/>
  <c r="C34" i="34"/>
  <c r="Y32" i="34"/>
  <c r="Q32" i="34"/>
  <c r="I32" i="34"/>
  <c r="AE30" i="34"/>
  <c r="W30" i="34"/>
  <c r="O30" i="34"/>
  <c r="G30" i="34"/>
  <c r="AC28" i="34"/>
  <c r="U28" i="34"/>
  <c r="M28" i="34"/>
  <c r="E28" i="34"/>
  <c r="AA26" i="34"/>
  <c r="S26" i="34"/>
  <c r="K26" i="34"/>
  <c r="C26" i="34"/>
  <c r="Y24" i="34"/>
  <c r="Q24" i="34"/>
  <c r="I24" i="34"/>
  <c r="AE3" i="34"/>
  <c r="W3" i="34"/>
  <c r="O3" i="34"/>
  <c r="G3" i="34"/>
  <c r="AC4" i="34"/>
  <c r="U4" i="34"/>
  <c r="M4" i="34"/>
  <c r="E4" i="34"/>
  <c r="AA2" i="34"/>
  <c r="S2" i="34"/>
  <c r="K2" i="34"/>
  <c r="AD38" i="34"/>
  <c r="V38" i="34"/>
  <c r="N38" i="34"/>
  <c r="F38" i="34"/>
  <c r="AC37" i="34"/>
  <c r="U37" i="34"/>
  <c r="M37" i="34"/>
  <c r="E37" i="34"/>
  <c r="AA35" i="34"/>
  <c r="S35" i="34"/>
  <c r="K35" i="34"/>
  <c r="C35" i="34"/>
  <c r="AC38" i="34"/>
  <c r="U38" i="34"/>
  <c r="M38" i="34"/>
  <c r="E38" i="34"/>
  <c r="AA36" i="34"/>
  <c r="S36" i="34"/>
  <c r="K36" i="34"/>
  <c r="C36" i="34"/>
  <c r="AB38" i="34"/>
  <c r="T38" i="34"/>
  <c r="L38" i="34"/>
  <c r="D38" i="34"/>
  <c r="AA37" i="34"/>
  <c r="S37" i="34"/>
  <c r="K37" i="34"/>
  <c r="C37" i="34"/>
  <c r="AA38" i="34"/>
  <c r="S38" i="34"/>
  <c r="K38" i="34"/>
  <c r="C38" i="34"/>
  <c r="Y36" i="34"/>
  <c r="Q36" i="34"/>
  <c r="I36" i="34"/>
  <c r="AE34" i="34"/>
  <c r="W34" i="34"/>
  <c r="O34" i="34"/>
  <c r="G34" i="34"/>
  <c r="AC32" i="34"/>
  <c r="U32" i="34"/>
  <c r="M32" i="34"/>
  <c r="E32" i="34"/>
  <c r="AA30" i="34"/>
  <c r="S30" i="34"/>
  <c r="K30" i="34"/>
  <c r="C30" i="34"/>
  <c r="Y28" i="34"/>
  <c r="Q28" i="34"/>
  <c r="I28" i="34"/>
  <c r="AE26" i="34"/>
  <c r="W26" i="34"/>
  <c r="O26" i="34"/>
  <c r="Z38" i="34"/>
  <c r="R38" i="34"/>
  <c r="J38" i="34"/>
  <c r="Y37" i="34"/>
  <c r="Q37" i="34"/>
  <c r="I37" i="34"/>
  <c r="AE35" i="34"/>
  <c r="W35" i="34"/>
  <c r="O35" i="34"/>
  <c r="G35" i="34"/>
  <c r="AC33" i="34"/>
  <c r="U33" i="34"/>
  <c r="M33" i="34"/>
  <c r="E33" i="34"/>
  <c r="AA31" i="34"/>
  <c r="S31" i="34"/>
  <c r="K31" i="34"/>
  <c r="C31" i="34"/>
  <c r="Y29" i="34"/>
  <c r="Q29" i="34"/>
  <c r="I29" i="34"/>
  <c r="AF28" i="34"/>
  <c r="X28" i="34"/>
  <c r="P28" i="34"/>
  <c r="H28" i="34"/>
  <c r="AE27" i="34"/>
  <c r="W27" i="34"/>
  <c r="O27" i="34"/>
  <c r="G27" i="34"/>
  <c r="AC25" i="34"/>
  <c r="U25" i="34"/>
  <c r="M25" i="34"/>
  <c r="E25" i="34"/>
  <c r="AA7" i="34"/>
  <c r="S7" i="34"/>
  <c r="K7" i="34"/>
  <c r="C7" i="34"/>
  <c r="I33" i="34"/>
  <c r="W32" i="34"/>
  <c r="E30" i="34"/>
  <c r="S29" i="34"/>
  <c r="AB28" i="34"/>
  <c r="J28" i="34"/>
  <c r="W25" i="34"/>
  <c r="G25" i="34"/>
  <c r="W24" i="34"/>
  <c r="G24" i="34"/>
  <c r="W7" i="34"/>
  <c r="G7" i="34"/>
  <c r="AA3" i="34"/>
  <c r="M3" i="34"/>
  <c r="U23" i="34"/>
  <c r="K23" i="34"/>
  <c r="AE6" i="34"/>
  <c r="S6" i="34"/>
  <c r="I6" i="34"/>
  <c r="U12" i="34"/>
  <c r="AE9" i="34"/>
  <c r="W9" i="34"/>
  <c r="O9" i="34"/>
  <c r="G9" i="34"/>
  <c r="AC21" i="34"/>
  <c r="U21" i="34"/>
  <c r="M21" i="34"/>
  <c r="E21" i="34"/>
  <c r="AA19" i="34"/>
  <c r="S19" i="34"/>
  <c r="K19" i="34"/>
  <c r="C19" i="34"/>
  <c r="Y17" i="34"/>
  <c r="Q17" i="34"/>
  <c r="I17" i="34"/>
  <c r="AE10" i="34"/>
  <c r="W10" i="34"/>
  <c r="O10" i="34"/>
  <c r="G10" i="34"/>
  <c r="AC15" i="34"/>
  <c r="U15" i="34"/>
  <c r="M15" i="34"/>
  <c r="E15" i="34"/>
  <c r="AA13" i="34"/>
  <c r="Y34" i="34"/>
  <c r="AE33" i="34"/>
  <c r="AE31" i="34"/>
  <c r="M31" i="34"/>
  <c r="M29" i="34"/>
  <c r="AA28" i="34"/>
  <c r="D28" i="34"/>
  <c r="Q27" i="34"/>
  <c r="Y26" i="34"/>
  <c r="G26" i="34"/>
  <c r="Y3" i="34"/>
  <c r="AE4" i="34"/>
  <c r="S4" i="34"/>
  <c r="I4" i="34"/>
  <c r="AC2" i="34"/>
  <c r="Q2" i="34"/>
  <c r="G2" i="34"/>
  <c r="AC12" i="34"/>
  <c r="W22" i="34"/>
  <c r="O22" i="34"/>
  <c r="G22" i="34"/>
  <c r="AC5" i="34"/>
  <c r="U5" i="34"/>
  <c r="M5" i="34"/>
  <c r="E5" i="34"/>
  <c r="AA20" i="34"/>
  <c r="S20" i="34"/>
  <c r="K20" i="34"/>
  <c r="C20" i="34"/>
  <c r="Y18" i="34"/>
  <c r="Q18" i="34"/>
  <c r="I18" i="34"/>
  <c r="AE8" i="34"/>
  <c r="W8" i="34"/>
  <c r="O8" i="34"/>
  <c r="G8" i="34"/>
  <c r="AC16" i="34"/>
  <c r="U16" i="34"/>
  <c r="M16" i="34"/>
  <c r="E16" i="34"/>
  <c r="AA14" i="34"/>
  <c r="S14" i="34"/>
  <c r="K14" i="34"/>
  <c r="C14" i="34"/>
  <c r="Y11" i="34"/>
  <c r="Y33" i="34"/>
  <c r="G33" i="34"/>
  <c r="G31" i="34"/>
  <c r="U30" i="34"/>
  <c r="Z28" i="34"/>
  <c r="C28" i="34"/>
  <c r="K27" i="34"/>
  <c r="Q25" i="34"/>
  <c r="U24" i="34"/>
  <c r="E24" i="34"/>
  <c r="U7" i="34"/>
  <c r="E7" i="34"/>
  <c r="K3" i="34"/>
  <c r="AC23" i="34"/>
  <c r="S23" i="34"/>
  <c r="I23" i="34"/>
  <c r="AA6" i="34"/>
  <c r="Q6" i="34"/>
  <c r="G6" i="34"/>
  <c r="I12" i="34"/>
  <c r="AE22" i="34"/>
  <c r="AC9" i="34"/>
  <c r="U9" i="34"/>
  <c r="M9" i="34"/>
  <c r="E9" i="34"/>
  <c r="AA21" i="34"/>
  <c r="S21" i="34"/>
  <c r="K21" i="34"/>
  <c r="C21" i="34"/>
  <c r="Y19" i="34"/>
  <c r="Q19" i="34"/>
  <c r="I19" i="34"/>
  <c r="AE17" i="34"/>
  <c r="W17" i="34"/>
  <c r="O17" i="34"/>
  <c r="G17" i="34"/>
  <c r="AC10" i="34"/>
  <c r="U10" i="34"/>
  <c r="M10" i="34"/>
  <c r="E10" i="34"/>
  <c r="AA15" i="34"/>
  <c r="S15" i="34"/>
  <c r="K15" i="34"/>
  <c r="C15" i="34"/>
  <c r="Q34" i="34"/>
  <c r="O32" i="34"/>
  <c r="AC31" i="34"/>
  <c r="AC29" i="34"/>
  <c r="K29" i="34"/>
  <c r="T28" i="34"/>
  <c r="U3" i="34"/>
  <c r="I3" i="34"/>
  <c r="AA4" i="34"/>
  <c r="Q4" i="34"/>
  <c r="G4" i="34"/>
  <c r="Y2" i="34"/>
  <c r="O2" i="34"/>
  <c r="E2" i="34"/>
  <c r="Q12" i="34"/>
  <c r="U22" i="34"/>
  <c r="M22" i="34"/>
  <c r="E22" i="34"/>
  <c r="AA5" i="34"/>
  <c r="S5" i="34"/>
  <c r="K5" i="34"/>
  <c r="C5" i="34"/>
  <c r="Y35" i="34"/>
  <c r="W33" i="34"/>
  <c r="W31" i="34"/>
  <c r="E31" i="34"/>
  <c r="E29" i="34"/>
  <c r="S28" i="34"/>
  <c r="AA27" i="34"/>
  <c r="I27" i="34"/>
  <c r="Q26" i="34"/>
  <c r="AE25" i="34"/>
  <c r="O25" i="34"/>
  <c r="AE24" i="34"/>
  <c r="O24" i="34"/>
  <c r="AE7" i="34"/>
  <c r="O7" i="34"/>
  <c r="AA23" i="34"/>
  <c r="Q23" i="34"/>
  <c r="E23" i="34"/>
  <c r="Y6" i="34"/>
  <c r="O6" i="34"/>
  <c r="C6" i="34"/>
  <c r="C2" i="34"/>
  <c r="Y12" i="34"/>
  <c r="G12" i="34"/>
  <c r="AC22" i="34"/>
  <c r="AA9" i="34"/>
  <c r="S9" i="34"/>
  <c r="K9" i="34"/>
  <c r="C9" i="34"/>
  <c r="Y21" i="34"/>
  <c r="Q21" i="34"/>
  <c r="I21" i="34"/>
  <c r="AE19" i="34"/>
  <c r="W19" i="34"/>
  <c r="O19" i="34"/>
  <c r="G19" i="34"/>
  <c r="AC17" i="34"/>
  <c r="U17" i="34"/>
  <c r="M17" i="34"/>
  <c r="E17" i="34"/>
  <c r="AA10" i="34"/>
  <c r="S10" i="34"/>
  <c r="K10" i="34"/>
  <c r="C10" i="34"/>
  <c r="Q35" i="34"/>
  <c r="I34" i="34"/>
  <c r="Q33" i="34"/>
  <c r="AE32" i="34"/>
  <c r="M30" i="34"/>
  <c r="AA29" i="34"/>
  <c r="R28" i="34"/>
  <c r="C27" i="34"/>
  <c r="S3" i="34"/>
  <c r="E3" i="34"/>
  <c r="Y4" i="34"/>
  <c r="O4" i="34"/>
  <c r="C4" i="34"/>
  <c r="W2" i="34"/>
  <c r="M2" i="34"/>
  <c r="O12" i="34"/>
  <c r="S22" i="34"/>
  <c r="K22" i="34"/>
  <c r="C22" i="34"/>
  <c r="I35" i="34"/>
  <c r="G32" i="34"/>
  <c r="U31" i="34"/>
  <c r="U29" i="34"/>
  <c r="C29" i="34"/>
  <c r="L28" i="34"/>
  <c r="Y27" i="34"/>
  <c r="Y25" i="34"/>
  <c r="I25" i="34"/>
  <c r="AC24" i="34"/>
  <c r="M24" i="34"/>
  <c r="AC7" i="34"/>
  <c r="M7" i="34"/>
  <c r="AC3" i="34"/>
  <c r="Q3" i="34"/>
  <c r="Y23" i="34"/>
  <c r="M23" i="34"/>
  <c r="C23" i="34"/>
  <c r="O33" i="34"/>
  <c r="O31" i="34"/>
  <c r="AC30" i="34"/>
  <c r="K28" i="34"/>
  <c r="S27" i="34"/>
  <c r="I26" i="34"/>
  <c r="C3" i="34"/>
  <c r="W4" i="34"/>
  <c r="K4" i="34"/>
  <c r="AE2" i="34"/>
  <c r="U2" i="34"/>
  <c r="I2" i="34"/>
  <c r="AE12" i="34"/>
  <c r="M12" i="34"/>
  <c r="Y22" i="34"/>
  <c r="Q22" i="34"/>
  <c r="I22" i="34"/>
  <c r="AE5" i="34"/>
  <c r="W5" i="34"/>
  <c r="O5" i="34"/>
  <c r="G5" i="34"/>
  <c r="AC20" i="34"/>
  <c r="U20" i="34"/>
  <c r="M20" i="34"/>
  <c r="E20" i="34"/>
  <c r="AA18" i="34"/>
  <c r="S18" i="34"/>
  <c r="K18" i="34"/>
  <c r="C18" i="34"/>
  <c r="AA22" i="34"/>
  <c r="E19" i="34"/>
  <c r="O18" i="34"/>
  <c r="U8" i="34"/>
  <c r="E8" i="34"/>
  <c r="S16" i="34"/>
  <c r="C16" i="34"/>
  <c r="W15" i="34"/>
  <c r="I15" i="34"/>
  <c r="AC14" i="34"/>
  <c r="O14" i="34"/>
  <c r="W13" i="34"/>
  <c r="E13" i="34"/>
  <c r="S11" i="34"/>
  <c r="K11" i="34"/>
  <c r="C11" i="34"/>
  <c r="Q16" i="34"/>
  <c r="Y14" i="34"/>
  <c r="M13" i="34"/>
  <c r="AA11" i="34"/>
  <c r="Q10" i="34"/>
  <c r="M14" i="34"/>
  <c r="U13" i="34"/>
  <c r="C13" i="34"/>
  <c r="Q11" i="34"/>
  <c r="W21" i="34"/>
  <c r="Q15" i="34"/>
  <c r="K13" i="34"/>
  <c r="I13" i="34"/>
  <c r="W11" i="34"/>
  <c r="G11" i="34"/>
  <c r="Y5" i="34"/>
  <c r="AE21" i="34"/>
  <c r="AE20" i="34"/>
  <c r="I20" i="34"/>
  <c r="M18" i="34"/>
  <c r="AA17" i="34"/>
  <c r="S8" i="34"/>
  <c r="C8" i="34"/>
  <c r="G20" i="34"/>
  <c r="U19" i="34"/>
  <c r="AE18" i="34"/>
  <c r="C17" i="34"/>
  <c r="W6" i="34"/>
  <c r="W12" i="34"/>
  <c r="Y9" i="34"/>
  <c r="W20" i="34"/>
  <c r="E18" i="34"/>
  <c r="S17" i="34"/>
  <c r="AC8" i="34"/>
  <c r="M8" i="34"/>
  <c r="AA16" i="34"/>
  <c r="K16" i="34"/>
  <c r="K6" i="34"/>
  <c r="Q9" i="34"/>
  <c r="I5" i="34"/>
  <c r="O21" i="34"/>
  <c r="M19" i="34"/>
  <c r="W18" i="34"/>
  <c r="AA8" i="34"/>
  <c r="K8" i="34"/>
  <c r="Y16" i="34"/>
  <c r="I16" i="34"/>
  <c r="O15" i="34"/>
  <c r="U14" i="34"/>
  <c r="G14" i="34"/>
  <c r="Q13" i="34"/>
  <c r="AE11" i="34"/>
  <c r="Q8" i="34"/>
  <c r="AE15" i="34"/>
  <c r="I14" i="34"/>
  <c r="AC13" i="34"/>
  <c r="E12" i="34"/>
  <c r="I9" i="34"/>
  <c r="Q20" i="34"/>
  <c r="U18" i="34"/>
  <c r="Y10" i="34"/>
  <c r="I10" i="34"/>
  <c r="Y15" i="34"/>
  <c r="AE14" i="34"/>
  <c r="Q14" i="34"/>
  <c r="Y13" i="34"/>
  <c r="G13" i="34"/>
  <c r="U11" i="34"/>
  <c r="M11" i="34"/>
  <c r="E11" i="34"/>
  <c r="AC11" i="34"/>
  <c r="G15" i="34"/>
  <c r="I11" i="34"/>
  <c r="Y20" i="34"/>
  <c r="AC18" i="34"/>
  <c r="AE16" i="34"/>
  <c r="O11" i="34"/>
  <c r="G21" i="34"/>
  <c r="O20" i="34"/>
  <c r="AC19" i="34"/>
  <c r="K17" i="34"/>
  <c r="Y8" i="34"/>
  <c r="I8" i="34"/>
  <c r="W16" i="34"/>
  <c r="G16" i="34"/>
  <c r="E14" i="34"/>
  <c r="O13" i="34"/>
  <c r="AE13" i="34"/>
  <c r="Q5" i="34"/>
  <c r="G18" i="34"/>
  <c r="O16" i="34"/>
  <c r="W14" i="34"/>
  <c r="S13" i="34"/>
  <c r="R53" i="37"/>
  <c r="AU53" i="37" s="1"/>
  <c r="R69" i="37"/>
  <c r="AU69" i="37" s="1"/>
  <c r="T88" i="47"/>
  <c r="H90" i="47"/>
  <c r="N89" i="47"/>
  <c r="R88" i="47"/>
  <c r="F87" i="47"/>
  <c r="AB82" i="47"/>
  <c r="T55" i="47"/>
  <c r="AB58" i="47"/>
  <c r="H33" i="47"/>
  <c r="L41" i="47"/>
  <c r="N41" i="47"/>
  <c r="AB18" i="47"/>
  <c r="T18" i="47"/>
  <c r="L18" i="47"/>
  <c r="L32" i="47"/>
  <c r="N80" i="47"/>
  <c r="AM4" i="47"/>
  <c r="F90" i="47"/>
  <c r="F89" i="47"/>
  <c r="F88" i="47"/>
  <c r="R86" i="47"/>
  <c r="X85" i="47"/>
  <c r="T84" i="47"/>
  <c r="AB83" i="47"/>
  <c r="L82" i="47"/>
  <c r="X81" i="47"/>
  <c r="AB55" i="47"/>
  <c r="R55" i="47"/>
  <c r="R58" i="47"/>
  <c r="X41" i="47"/>
  <c r="F41" i="47"/>
  <c r="T32" i="47"/>
  <c r="H32" i="47"/>
  <c r="F80" i="47"/>
  <c r="T87" i="47"/>
  <c r="H86" i="47"/>
  <c r="N85" i="47"/>
  <c r="R84" i="47"/>
  <c r="R83" i="47"/>
  <c r="R82" i="47"/>
  <c r="H82" i="47"/>
  <c r="N81" i="47"/>
  <c r="F55" i="47"/>
  <c r="AB41" i="47"/>
  <c r="H41" i="47"/>
  <c r="X18" i="47"/>
  <c r="R90" i="47"/>
  <c r="AB87" i="47"/>
  <c r="R87" i="47"/>
  <c r="F86" i="47"/>
  <c r="F85" i="47"/>
  <c r="F84" i="47"/>
  <c r="F83" i="47"/>
  <c r="F82" i="47"/>
  <c r="R33" i="47"/>
  <c r="R18" i="47"/>
  <c r="T58" i="47"/>
  <c r="T41" i="47"/>
  <c r="AB90" i="47"/>
  <c r="T82" i="47"/>
  <c r="L55" i="47"/>
  <c r="L88" i="47"/>
  <c r="L90" i="47"/>
  <c r="T86" i="47"/>
  <c r="L85" i="47"/>
  <c r="AB84" i="47"/>
  <c r="T33" i="47"/>
  <c r="T83" i="47"/>
  <c r="AF41" i="47"/>
  <c r="R41" i="47"/>
  <c r="T90" i="47"/>
  <c r="L89" i="47"/>
  <c r="AB88" i="47"/>
  <c r="AB86" i="47"/>
  <c r="L86" i="47"/>
  <c r="L84" i="47"/>
  <c r="L81" i="47"/>
  <c r="AB33" i="47"/>
  <c r="L33" i="47"/>
  <c r="P89" i="47"/>
  <c r="AD88" i="47"/>
  <c r="V88" i="47"/>
  <c r="N88" i="47"/>
  <c r="L87" i="47"/>
  <c r="P85" i="47"/>
  <c r="AD84" i="47"/>
  <c r="V84" i="47"/>
  <c r="N84" i="47"/>
  <c r="L83" i="47"/>
  <c r="P81" i="47"/>
  <c r="AD55" i="47"/>
  <c r="V55" i="47"/>
  <c r="N55" i="47"/>
  <c r="L58" i="47"/>
  <c r="P41" i="47"/>
  <c r="AB89" i="47"/>
  <c r="R89" i="47"/>
  <c r="H89" i="47"/>
  <c r="AF88" i="47"/>
  <c r="X88" i="47"/>
  <c r="P88" i="47"/>
  <c r="H88" i="47"/>
  <c r="AB85" i="47"/>
  <c r="R85" i="47"/>
  <c r="H85" i="47"/>
  <c r="AF84" i="47"/>
  <c r="X84" i="47"/>
  <c r="P84" i="47"/>
  <c r="H84" i="47"/>
  <c r="AB81" i="47"/>
  <c r="R81" i="47"/>
  <c r="H81" i="47"/>
  <c r="AF55" i="47"/>
  <c r="X55" i="47"/>
  <c r="P55" i="47"/>
  <c r="H55" i="47"/>
  <c r="AF89" i="47"/>
  <c r="T89" i="47"/>
  <c r="AF85" i="47"/>
  <c r="T85" i="47"/>
  <c r="AF81" i="47"/>
  <c r="T81" i="47"/>
  <c r="T56" i="47"/>
  <c r="AB56" i="47"/>
  <c r="AF80" i="47"/>
  <c r="T80" i="47"/>
  <c r="AB80" i="47"/>
  <c r="R80" i="47"/>
  <c r="H80" i="47"/>
  <c r="X80" i="47"/>
  <c r="L80" i="47"/>
  <c r="P80" i="47"/>
  <c r="R32" i="47"/>
  <c r="AD87" i="47"/>
  <c r="V87" i="47"/>
  <c r="N87" i="47"/>
  <c r="AD83" i="47"/>
  <c r="V83" i="47"/>
  <c r="N83" i="47"/>
  <c r="AD58" i="47"/>
  <c r="V58" i="47"/>
  <c r="N58" i="47"/>
  <c r="AD56" i="47"/>
  <c r="V56" i="47"/>
  <c r="N56" i="47"/>
  <c r="AD90" i="47"/>
  <c r="V90" i="47"/>
  <c r="N90" i="47"/>
  <c r="AF87" i="47"/>
  <c r="X87" i="47"/>
  <c r="P87" i="47"/>
  <c r="H87" i="47"/>
  <c r="AD86" i="47"/>
  <c r="V86" i="47"/>
  <c r="N86" i="47"/>
  <c r="AF83" i="47"/>
  <c r="X83" i="47"/>
  <c r="P83" i="47"/>
  <c r="H83" i="47"/>
  <c r="AD82" i="47"/>
  <c r="V82" i="47"/>
  <c r="N82" i="47"/>
  <c r="AF58" i="47"/>
  <c r="X58" i="47"/>
  <c r="P58" i="47"/>
  <c r="H58" i="47"/>
  <c r="AD33" i="47"/>
  <c r="V33" i="47"/>
  <c r="N33" i="47"/>
  <c r="AF56" i="47"/>
  <c r="X56" i="47"/>
  <c r="P56" i="47"/>
  <c r="H56" i="47"/>
  <c r="AD32" i="47"/>
  <c r="V32" i="47"/>
  <c r="N32" i="47"/>
  <c r="AF90" i="47"/>
  <c r="X90" i="47"/>
  <c r="P90" i="47"/>
  <c r="AD89" i="47"/>
  <c r="V89" i="47"/>
  <c r="AF86" i="47"/>
  <c r="X86" i="47"/>
  <c r="P86" i="47"/>
  <c r="AD85" i="47"/>
  <c r="V85" i="47"/>
  <c r="AF82" i="47"/>
  <c r="X82" i="47"/>
  <c r="P82" i="47"/>
  <c r="AD81" i="47"/>
  <c r="V81" i="47"/>
  <c r="AF33" i="47"/>
  <c r="X33" i="47"/>
  <c r="P33" i="47"/>
  <c r="AD41" i="47"/>
  <c r="V41" i="47"/>
  <c r="AF32" i="47"/>
  <c r="X32" i="47"/>
  <c r="P32" i="47"/>
  <c r="AD80" i="47"/>
  <c r="V80" i="47"/>
  <c r="T7" i="48"/>
  <c r="H30" i="37"/>
  <c r="P30" i="37"/>
  <c r="X30" i="37"/>
  <c r="AF30" i="37"/>
  <c r="G2" i="43"/>
  <c r="H33" i="43" s="1"/>
  <c r="Y2" i="37"/>
  <c r="Z30" i="37" s="1"/>
  <c r="S3" i="46"/>
  <c r="AA3" i="48"/>
  <c r="I3" i="49"/>
  <c r="E3" i="51"/>
  <c r="Y2" i="52"/>
  <c r="Z20" i="52" s="1"/>
  <c r="S3" i="48"/>
  <c r="Q2" i="52"/>
  <c r="R24" i="52" s="1"/>
  <c r="AE2" i="43"/>
  <c r="AF25" i="43" s="1"/>
  <c r="I2" i="41"/>
  <c r="J63" i="41" s="1"/>
  <c r="AQ63" i="41" s="1"/>
  <c r="AA3" i="41"/>
  <c r="I2" i="42"/>
  <c r="J64" i="42" s="1"/>
  <c r="AQ64" i="42" s="1"/>
  <c r="I2" i="37"/>
  <c r="AA3" i="37"/>
  <c r="K3" i="46"/>
  <c r="AC3" i="46"/>
  <c r="I2" i="47"/>
  <c r="AE2" i="49"/>
  <c r="Y3" i="49"/>
  <c r="S2" i="51"/>
  <c r="T54" i="51" s="1"/>
  <c r="U3" i="51"/>
  <c r="I2" i="52"/>
  <c r="J13" i="52" s="1"/>
  <c r="AA3" i="52"/>
  <c r="I2" i="53"/>
  <c r="J64" i="53" s="1"/>
  <c r="AQ64" i="53" s="1"/>
  <c r="O2" i="43"/>
  <c r="P67" i="43" s="1"/>
  <c r="AT67" i="43" s="1"/>
  <c r="N16" i="46"/>
  <c r="AD54" i="46"/>
  <c r="BA54" i="46" s="1"/>
  <c r="O2" i="49"/>
  <c r="W3" i="49"/>
  <c r="K2" i="51"/>
  <c r="L54" i="51" s="1"/>
  <c r="S3" i="52"/>
  <c r="AG3" i="10"/>
  <c r="R6" i="10"/>
  <c r="AM6" i="10"/>
  <c r="F10" i="10"/>
  <c r="AD10" i="10"/>
  <c r="R14" i="10"/>
  <c r="S14" i="10" s="1"/>
  <c r="R23" i="10"/>
  <c r="S23" i="10" s="1"/>
  <c r="C26" i="10"/>
  <c r="D26" i="10" s="1"/>
  <c r="AI26" i="10"/>
  <c r="U27" i="10"/>
  <c r="F6" i="10"/>
  <c r="AD6" i="10"/>
  <c r="R10" i="10"/>
  <c r="AM10" i="10"/>
  <c r="F14" i="10"/>
  <c r="G14" i="10" s="1"/>
  <c r="AD14" i="10"/>
  <c r="AE14" i="10" s="1"/>
  <c r="AM14" i="10"/>
  <c r="L19" i="10"/>
  <c r="M19" i="10" s="1"/>
  <c r="X19" i="10"/>
  <c r="Y19" i="10" s="1"/>
  <c r="AI19" i="10"/>
  <c r="I21" i="10"/>
  <c r="AG21" i="10"/>
  <c r="I22" i="10"/>
  <c r="X22" i="10"/>
  <c r="AG22" i="10"/>
  <c r="AM23" i="10"/>
  <c r="C24" i="10"/>
  <c r="D24" i="10" s="1"/>
  <c r="L24" i="10"/>
  <c r="M24" i="10" s="1"/>
  <c r="AA24" i="10"/>
  <c r="AB24" i="10" s="1"/>
  <c r="AI24" i="10"/>
  <c r="C25" i="10"/>
  <c r="D25" i="10" s="1"/>
  <c r="L25" i="10"/>
  <c r="M25" i="10" s="1"/>
  <c r="AA25" i="10"/>
  <c r="AB25" i="10" s="1"/>
  <c r="AI25" i="10"/>
  <c r="L26" i="10"/>
  <c r="M26" i="10" s="1"/>
  <c r="AA26" i="10"/>
  <c r="AB26" i="10" s="1"/>
  <c r="AO27" i="10"/>
  <c r="L28" i="10"/>
  <c r="U28" i="10"/>
  <c r="O2" i="10"/>
  <c r="P2" i="10" s="1"/>
  <c r="AK2" i="10"/>
  <c r="AK38" i="10"/>
  <c r="O38" i="10"/>
  <c r="AM36" i="10"/>
  <c r="R36" i="10"/>
  <c r="AO35" i="10"/>
  <c r="L35" i="10"/>
  <c r="AK33" i="10"/>
  <c r="AG32" i="10"/>
  <c r="O31" i="10"/>
  <c r="P31" i="10" s="1"/>
  <c r="F30" i="10"/>
  <c r="G30" i="10" s="1"/>
  <c r="I2" i="10"/>
  <c r="J2" i="10" s="1"/>
  <c r="AG2" i="10"/>
  <c r="AO38" i="10"/>
  <c r="U38" i="10"/>
  <c r="X36" i="10"/>
  <c r="U35" i="10"/>
  <c r="AO34" i="10"/>
  <c r="O33" i="10"/>
  <c r="P33" i="10" s="1"/>
  <c r="I32" i="10"/>
  <c r="J32" i="10" s="1"/>
  <c r="X31" i="10"/>
  <c r="Y31" i="10" s="1"/>
  <c r="AI29" i="10"/>
  <c r="AA2" i="10"/>
  <c r="AB2" i="10" s="1"/>
  <c r="AA38" i="10"/>
  <c r="C38" i="10"/>
  <c r="AD36" i="10"/>
  <c r="F36" i="10"/>
  <c r="U34" i="10"/>
  <c r="V34" i="10" s="1"/>
  <c r="AO29" i="10"/>
  <c r="L29" i="10"/>
  <c r="M29" i="10" s="1"/>
  <c r="AI28" i="10"/>
  <c r="U2" i="10"/>
  <c r="V2" i="10" s="1"/>
  <c r="AO2" i="10"/>
  <c r="AG38" i="10"/>
  <c r="I38" i="10"/>
  <c r="AI36" i="10"/>
  <c r="L36" i="10"/>
  <c r="AI35" i="10"/>
  <c r="AK31" i="10"/>
  <c r="AD30" i="10"/>
  <c r="AE30" i="10" s="1"/>
  <c r="U29" i="10"/>
  <c r="V29" i="10" s="1"/>
  <c r="AO28" i="10"/>
  <c r="AO37" i="10"/>
  <c r="AK37" i="10"/>
  <c r="AG37" i="10"/>
  <c r="AA37" i="10"/>
  <c r="U37" i="10"/>
  <c r="O37" i="10"/>
  <c r="I37" i="10"/>
  <c r="C37" i="10"/>
  <c r="AK35" i="10"/>
  <c r="AD35" i="10"/>
  <c r="O35" i="10"/>
  <c r="F35" i="10"/>
  <c r="AK34" i="10"/>
  <c r="O34" i="10"/>
  <c r="P34" i="10" s="1"/>
  <c r="AG33" i="10"/>
  <c r="I33" i="10"/>
  <c r="J33" i="10" s="1"/>
  <c r="AA32" i="10"/>
  <c r="AB32" i="10" s="1"/>
  <c r="C32" i="10"/>
  <c r="D32" i="10" s="1"/>
  <c r="AM31" i="10"/>
  <c r="AG31" i="10"/>
  <c r="R31" i="10"/>
  <c r="S31" i="10" s="1"/>
  <c r="I31" i="10"/>
  <c r="J31" i="10" s="1"/>
  <c r="X30" i="10"/>
  <c r="Y30" i="10" s="1"/>
  <c r="AK29" i="10"/>
  <c r="AD29" i="10"/>
  <c r="AE29" i="10" s="1"/>
  <c r="O29" i="10"/>
  <c r="P29" i="10" s="1"/>
  <c r="F29" i="10"/>
  <c r="G29" i="10" s="1"/>
  <c r="AP28" i="10"/>
  <c r="AK28" i="10"/>
  <c r="AD28" i="10"/>
  <c r="O28" i="10"/>
  <c r="F28" i="10"/>
  <c r="AK27" i="10"/>
  <c r="O27" i="10"/>
  <c r="AO26" i="10"/>
  <c r="AD26" i="10"/>
  <c r="AE26" i="10" s="1"/>
  <c r="U26" i="10"/>
  <c r="V26" i="10" s="1"/>
  <c r="F26" i="10"/>
  <c r="G26" i="10" s="1"/>
  <c r="AO25" i="10"/>
  <c r="AD25" i="10"/>
  <c r="AE25" i="10" s="1"/>
  <c r="U25" i="10"/>
  <c r="V25" i="10" s="1"/>
  <c r="F25" i="10"/>
  <c r="G25" i="10" s="1"/>
  <c r="AO24" i="10"/>
  <c r="AD24" i="10"/>
  <c r="AE24" i="10" s="1"/>
  <c r="U24" i="10"/>
  <c r="V24" i="10" s="1"/>
  <c r="F24" i="10"/>
  <c r="G24" i="10" s="1"/>
  <c r="AI23" i="10"/>
  <c r="L23" i="10"/>
  <c r="M23" i="10" s="1"/>
  <c r="AM22" i="10"/>
  <c r="AA22" i="10"/>
  <c r="R22" i="10"/>
  <c r="C22" i="10"/>
  <c r="AA21" i="10"/>
  <c r="C21" i="10"/>
  <c r="AK20" i="10"/>
  <c r="AA20" i="10"/>
  <c r="O20" i="10"/>
  <c r="C20" i="10"/>
  <c r="AI18" i="10"/>
  <c r="X18" i="10"/>
  <c r="Y18" i="10" s="1"/>
  <c r="L18" i="10"/>
  <c r="M18" i="10" s="1"/>
  <c r="AK17" i="10"/>
  <c r="AA17" i="10"/>
  <c r="O17" i="10"/>
  <c r="C17" i="10"/>
  <c r="AO16" i="10"/>
  <c r="AG16" i="10"/>
  <c r="U16" i="10"/>
  <c r="V16" i="10" s="1"/>
  <c r="W16" i="10" s="1"/>
  <c r="I16" i="10"/>
  <c r="J16" i="10" s="1"/>
  <c r="AO15" i="10"/>
  <c r="AG15" i="10"/>
  <c r="U15" i="10"/>
  <c r="I15" i="10"/>
  <c r="AM13" i="10"/>
  <c r="AD13" i="10"/>
  <c r="AE13" i="10" s="1"/>
  <c r="R13" i="10"/>
  <c r="S13" i="10" s="1"/>
  <c r="F13" i="10"/>
  <c r="G13" i="10" s="1"/>
  <c r="AO12" i="10"/>
  <c r="AG12" i="10"/>
  <c r="U12" i="10"/>
  <c r="V12" i="10" s="1"/>
  <c r="I12" i="10"/>
  <c r="J12" i="10" s="1"/>
  <c r="AO11" i="10"/>
  <c r="AG11" i="10"/>
  <c r="U11" i="10"/>
  <c r="V11" i="10" s="1"/>
  <c r="I11" i="10"/>
  <c r="J11" i="10" s="1"/>
  <c r="AM9" i="10"/>
  <c r="AD9" i="10"/>
  <c r="AE9" i="10" s="1"/>
  <c r="R9" i="10"/>
  <c r="S9" i="10" s="1"/>
  <c r="F9" i="10"/>
  <c r="AO8" i="10"/>
  <c r="AG8" i="10"/>
  <c r="U8" i="10"/>
  <c r="I8" i="10"/>
  <c r="AO7" i="10"/>
  <c r="AG7" i="10"/>
  <c r="U7" i="10"/>
  <c r="I7" i="10"/>
  <c r="AM5" i="10"/>
  <c r="AD5" i="10"/>
  <c r="AE5" i="10" s="1"/>
  <c r="R5" i="10"/>
  <c r="S5" i="10" s="1"/>
  <c r="F5" i="10"/>
  <c r="G5" i="10" s="1"/>
  <c r="AM4" i="10"/>
  <c r="AD4" i="10"/>
  <c r="AE4" i="10" s="1"/>
  <c r="R4" i="10"/>
  <c r="S4" i="10" s="1"/>
  <c r="F4" i="10"/>
  <c r="G4" i="10" s="1"/>
  <c r="AM3" i="10"/>
  <c r="L3" i="10"/>
  <c r="M3" i="10" s="1"/>
  <c r="W2" i="43"/>
  <c r="X25" i="43" s="1"/>
  <c r="F2" i="10"/>
  <c r="L2" i="10"/>
  <c r="M2" i="10" s="1"/>
  <c r="R2" i="10"/>
  <c r="S2" i="10" s="1"/>
  <c r="X2" i="10"/>
  <c r="Y2" i="10" s="1"/>
  <c r="AD2" i="10"/>
  <c r="AE2" i="10" s="1"/>
  <c r="AI2" i="10"/>
  <c r="AM2" i="10"/>
  <c r="AM38" i="10"/>
  <c r="AI38" i="10"/>
  <c r="AD38" i="10"/>
  <c r="X38" i="10"/>
  <c r="R38" i="10"/>
  <c r="L38" i="10"/>
  <c r="F38" i="10"/>
  <c r="AO36" i="10"/>
  <c r="AK36" i="10"/>
  <c r="AG36" i="10"/>
  <c r="AA36" i="10"/>
  <c r="U36" i="10"/>
  <c r="O36" i="10"/>
  <c r="I36" i="10"/>
  <c r="AG35" i="10"/>
  <c r="X35" i="10"/>
  <c r="I35" i="10"/>
  <c r="AG34" i="10"/>
  <c r="I34" i="10"/>
  <c r="J34" i="10" s="1"/>
  <c r="AA33" i="10"/>
  <c r="AB33" i="10" s="1"/>
  <c r="C33" i="10"/>
  <c r="D33" i="10" s="1"/>
  <c r="AO32" i="10"/>
  <c r="U32" i="10"/>
  <c r="V32" i="10" s="1"/>
  <c r="AI31" i="10"/>
  <c r="AA31" i="10"/>
  <c r="AB31" i="10" s="1"/>
  <c r="L31" i="10"/>
  <c r="M31" i="10" s="1"/>
  <c r="C31" i="10"/>
  <c r="D31" i="10" s="1"/>
  <c r="AM30" i="10"/>
  <c r="R30" i="10"/>
  <c r="S30" i="10" s="1"/>
  <c r="AG29" i="10"/>
  <c r="X29" i="10"/>
  <c r="Y29" i="10" s="1"/>
  <c r="I29" i="10"/>
  <c r="J29" i="10" s="1"/>
  <c r="AL28" i="10"/>
  <c r="AG28" i="10"/>
  <c r="X28" i="10"/>
  <c r="I28" i="10"/>
  <c r="AG27" i="10"/>
  <c r="I27" i="10"/>
  <c r="AK26" i="10"/>
  <c r="X26" i="10"/>
  <c r="Y26" i="10" s="1"/>
  <c r="O26" i="10"/>
  <c r="P26" i="10" s="1"/>
  <c r="AK25" i="10"/>
  <c r="X25" i="10"/>
  <c r="Y25" i="10" s="1"/>
  <c r="O25" i="10"/>
  <c r="P25" i="10" s="1"/>
  <c r="AK24" i="10"/>
  <c r="X24" i="10"/>
  <c r="Y24" i="10" s="1"/>
  <c r="O24" i="10"/>
  <c r="P24" i="10" s="1"/>
  <c r="AD23" i="10"/>
  <c r="AE23" i="10" s="1"/>
  <c r="F23" i="10"/>
  <c r="G23" i="10" s="1"/>
  <c r="AO22" i="10"/>
  <c r="AI22" i="10"/>
  <c r="U22" i="10"/>
  <c r="L22" i="10"/>
  <c r="AO21" i="10"/>
  <c r="U21" i="10"/>
  <c r="AM19" i="10"/>
  <c r="AD19" i="10"/>
  <c r="AE19" i="10" s="1"/>
  <c r="R19" i="10"/>
  <c r="S19" i="10" s="1"/>
  <c r="T19" i="10" s="1"/>
  <c r="F19" i="10"/>
  <c r="G19" i="10" s="1"/>
  <c r="AI14" i="10"/>
  <c r="X14" i="10"/>
  <c r="Y14" i="10" s="1"/>
  <c r="L14" i="10"/>
  <c r="M14" i="10" s="1"/>
  <c r="AI10" i="10"/>
  <c r="X10" i="10"/>
  <c r="L10" i="10"/>
  <c r="AI6" i="10"/>
  <c r="X6" i="10"/>
  <c r="L6" i="10"/>
  <c r="AO3" i="10"/>
  <c r="O3" i="10"/>
  <c r="P3" i="10" s="1"/>
  <c r="I3" i="10"/>
  <c r="J3" i="10" s="1"/>
  <c r="U3" i="10"/>
  <c r="V3" i="10" s="1"/>
  <c r="F3" i="10"/>
  <c r="G3" i="10" s="1"/>
  <c r="R3" i="10"/>
  <c r="S3" i="10" s="1"/>
  <c r="C3" i="10"/>
  <c r="D3" i="10" s="1"/>
  <c r="AA3" i="10"/>
  <c r="AB3" i="10" s="1"/>
  <c r="AK3" i="10"/>
  <c r="C4" i="10"/>
  <c r="D4" i="10" s="1"/>
  <c r="I4" i="10"/>
  <c r="J4" i="10" s="1"/>
  <c r="O4" i="10"/>
  <c r="P4" i="10" s="1"/>
  <c r="U4" i="10"/>
  <c r="V4" i="10" s="1"/>
  <c r="AA4" i="10"/>
  <c r="AB4" i="10" s="1"/>
  <c r="AG4" i="10"/>
  <c r="AK4" i="10"/>
  <c r="AO4" i="10"/>
  <c r="C5" i="10"/>
  <c r="D5" i="10" s="1"/>
  <c r="I5" i="10"/>
  <c r="J5" i="10" s="1"/>
  <c r="O5" i="10"/>
  <c r="P5" i="10" s="1"/>
  <c r="U5" i="10"/>
  <c r="V5" i="10" s="1"/>
  <c r="AA5" i="10"/>
  <c r="AB5" i="10" s="1"/>
  <c r="AG5" i="10"/>
  <c r="AK5" i="10"/>
  <c r="AO5" i="10"/>
  <c r="F7" i="10"/>
  <c r="L7" i="10"/>
  <c r="R7" i="10"/>
  <c r="X7" i="10"/>
  <c r="AD7" i="10"/>
  <c r="AI7" i="10"/>
  <c r="AM7" i="10"/>
  <c r="C9" i="10"/>
  <c r="D9" i="10" s="1"/>
  <c r="E9" i="10" s="1"/>
  <c r="I9" i="10"/>
  <c r="J9" i="10" s="1"/>
  <c r="O9" i="10"/>
  <c r="P9" i="10" s="1"/>
  <c r="U9" i="10"/>
  <c r="V9" i="10" s="1"/>
  <c r="AA9" i="10"/>
  <c r="AB9" i="10" s="1"/>
  <c r="AG9" i="10"/>
  <c r="AK9" i="10"/>
  <c r="AO9" i="10"/>
  <c r="F11" i="10"/>
  <c r="G11" i="10" s="1"/>
  <c r="L11" i="10"/>
  <c r="M11" i="10" s="1"/>
  <c r="R11" i="10"/>
  <c r="S11" i="10" s="1"/>
  <c r="X11" i="10"/>
  <c r="Y11" i="10" s="1"/>
  <c r="AD11" i="10"/>
  <c r="AE11" i="10" s="1"/>
  <c r="AI11" i="10"/>
  <c r="AM11" i="10"/>
  <c r="C13" i="10"/>
  <c r="D13" i="10" s="1"/>
  <c r="I13" i="10"/>
  <c r="J13" i="10" s="1"/>
  <c r="O13" i="10"/>
  <c r="P13" i="10" s="1"/>
  <c r="U13" i="10"/>
  <c r="V13" i="10" s="1"/>
  <c r="AA13" i="10"/>
  <c r="AB13" i="10" s="1"/>
  <c r="AG13" i="10"/>
  <c r="AK13" i="10"/>
  <c r="AO13" i="10"/>
  <c r="F15" i="10"/>
  <c r="L15" i="10"/>
  <c r="R15" i="10"/>
  <c r="X15" i="10"/>
  <c r="AD15" i="10"/>
  <c r="AI15" i="10"/>
  <c r="AM15" i="10"/>
  <c r="C18" i="10"/>
  <c r="D18" i="10" s="1"/>
  <c r="I18" i="10"/>
  <c r="J18" i="10" s="1"/>
  <c r="O18" i="10"/>
  <c r="P18" i="10" s="1"/>
  <c r="U18" i="10"/>
  <c r="V18" i="10" s="1"/>
  <c r="AA18" i="10"/>
  <c r="AB18" i="10" s="1"/>
  <c r="AG18" i="10"/>
  <c r="AK18" i="10"/>
  <c r="AO18" i="10"/>
  <c r="F20" i="10"/>
  <c r="L20" i="10"/>
  <c r="R20" i="10"/>
  <c r="X20" i="10"/>
  <c r="AD20" i="10"/>
  <c r="AI20" i="10"/>
  <c r="AM20" i="10"/>
  <c r="X3" i="10"/>
  <c r="Y3" i="10" s="1"/>
  <c r="AI3" i="10"/>
  <c r="C6" i="10"/>
  <c r="I6" i="10"/>
  <c r="O6" i="10"/>
  <c r="U6" i="10"/>
  <c r="AA6" i="10"/>
  <c r="AG6" i="10"/>
  <c r="AK6" i="10"/>
  <c r="AO6" i="10"/>
  <c r="F8" i="10"/>
  <c r="L8" i="10"/>
  <c r="R8" i="10"/>
  <c r="X8" i="10"/>
  <c r="AD8" i="10"/>
  <c r="AI8" i="10"/>
  <c r="AM8" i="10"/>
  <c r="C10" i="10"/>
  <c r="I10" i="10"/>
  <c r="O10" i="10"/>
  <c r="U10" i="10"/>
  <c r="AA10" i="10"/>
  <c r="AG10" i="10"/>
  <c r="AK10" i="10"/>
  <c r="AO10" i="10"/>
  <c r="F12" i="10"/>
  <c r="G12" i="10" s="1"/>
  <c r="L12" i="10"/>
  <c r="M12" i="10" s="1"/>
  <c r="R12" i="10"/>
  <c r="S12" i="10" s="1"/>
  <c r="X12" i="10"/>
  <c r="Y12" i="10" s="1"/>
  <c r="AD12" i="10"/>
  <c r="AE12" i="10" s="1"/>
  <c r="AI12" i="10"/>
  <c r="AM12" i="10"/>
  <c r="C14" i="10"/>
  <c r="D14" i="10" s="1"/>
  <c r="I14" i="10"/>
  <c r="J14" i="10" s="1"/>
  <c r="O14" i="10"/>
  <c r="P14" i="10" s="1"/>
  <c r="U14" i="10"/>
  <c r="V14" i="10" s="1"/>
  <c r="AA14" i="10"/>
  <c r="AB14" i="10" s="1"/>
  <c r="AG14" i="10"/>
  <c r="AK14" i="10"/>
  <c r="AO14" i="10"/>
  <c r="F16" i="10"/>
  <c r="G16" i="10" s="1"/>
  <c r="L16" i="10"/>
  <c r="M16" i="10" s="1"/>
  <c r="R16" i="10"/>
  <c r="S16" i="10" s="1"/>
  <c r="T16" i="10" s="1"/>
  <c r="X16" i="10"/>
  <c r="Y16" i="10" s="1"/>
  <c r="AD16" i="10"/>
  <c r="AE16" i="10" s="1"/>
  <c r="AI16" i="10"/>
  <c r="AM16" i="10"/>
  <c r="F17" i="10"/>
  <c r="L17" i="10"/>
  <c r="R17" i="10"/>
  <c r="X17" i="10"/>
  <c r="AD17" i="10"/>
  <c r="AI17" i="10"/>
  <c r="AM17" i="10"/>
  <c r="C19" i="10"/>
  <c r="D19" i="10" s="1"/>
  <c r="I19" i="10"/>
  <c r="J19" i="10" s="1"/>
  <c r="O19" i="10"/>
  <c r="P19" i="10" s="1"/>
  <c r="U19" i="10"/>
  <c r="V19" i="10" s="1"/>
  <c r="W19" i="10" s="1"/>
  <c r="AA19" i="10"/>
  <c r="AB19" i="10" s="1"/>
  <c r="AG19" i="10"/>
  <c r="AK19" i="10"/>
  <c r="AO19" i="10"/>
  <c r="F21" i="10"/>
  <c r="L21" i="10"/>
  <c r="R21" i="10"/>
  <c r="X21" i="10"/>
  <c r="AD21" i="10"/>
  <c r="AI21" i="10"/>
  <c r="AM21" i="10"/>
  <c r="C23" i="10"/>
  <c r="D23" i="10" s="1"/>
  <c r="I23" i="10"/>
  <c r="J23" i="10" s="1"/>
  <c r="O23" i="10"/>
  <c r="P23" i="10" s="1"/>
  <c r="U23" i="10"/>
  <c r="V23" i="10" s="1"/>
  <c r="AA23" i="10"/>
  <c r="AB23" i="10" s="1"/>
  <c r="AG23" i="10"/>
  <c r="AK23" i="10"/>
  <c r="AO23" i="10"/>
  <c r="F27" i="10"/>
  <c r="L27" i="10"/>
  <c r="R27" i="10"/>
  <c r="X27" i="10"/>
  <c r="AD27" i="10"/>
  <c r="AI27" i="10"/>
  <c r="AM27" i="10"/>
  <c r="AJ28" i="10"/>
  <c r="AN28" i="10"/>
  <c r="C30" i="10"/>
  <c r="D30" i="10" s="1"/>
  <c r="I30" i="10"/>
  <c r="J30" i="10" s="1"/>
  <c r="O30" i="10"/>
  <c r="P30" i="10" s="1"/>
  <c r="U30" i="10"/>
  <c r="V30" i="10" s="1"/>
  <c r="AA30" i="10"/>
  <c r="AB30" i="10" s="1"/>
  <c r="AG30" i="10"/>
  <c r="AK30" i="10"/>
  <c r="AO30" i="10"/>
  <c r="F32" i="10"/>
  <c r="G32" i="10" s="1"/>
  <c r="L32" i="10"/>
  <c r="M32" i="10" s="1"/>
  <c r="R32" i="10"/>
  <c r="S32" i="10" s="1"/>
  <c r="X32" i="10"/>
  <c r="Y32" i="10" s="1"/>
  <c r="AD32" i="10"/>
  <c r="AE32" i="10" s="1"/>
  <c r="AI32" i="10"/>
  <c r="AM32" i="10"/>
  <c r="F33" i="10"/>
  <c r="G33" i="10" s="1"/>
  <c r="L33" i="10"/>
  <c r="M33" i="10" s="1"/>
  <c r="R33" i="10"/>
  <c r="S33" i="10" s="1"/>
  <c r="X33" i="10"/>
  <c r="Y33" i="10" s="1"/>
  <c r="AD33" i="10"/>
  <c r="AE33" i="10" s="1"/>
  <c r="AI33" i="10"/>
  <c r="AM33" i="10"/>
  <c r="F34" i="10"/>
  <c r="G34" i="10" s="1"/>
  <c r="L34" i="10"/>
  <c r="M34" i="10" s="1"/>
  <c r="R34" i="10"/>
  <c r="S34" i="10" s="1"/>
  <c r="X34" i="10"/>
  <c r="Y34" i="10" s="1"/>
  <c r="AD34" i="10"/>
  <c r="AE34" i="10" s="1"/>
  <c r="AI34" i="10"/>
  <c r="AM34" i="10"/>
  <c r="C36" i="10"/>
  <c r="AM37" i="10"/>
  <c r="AI37" i="10"/>
  <c r="AD37" i="10"/>
  <c r="X37" i="10"/>
  <c r="R37" i="10"/>
  <c r="L37" i="10"/>
  <c r="F37" i="10"/>
  <c r="AM35" i="10"/>
  <c r="AA35" i="10"/>
  <c r="R35" i="10"/>
  <c r="C35" i="10"/>
  <c r="AA34" i="10"/>
  <c r="AB34" i="10" s="1"/>
  <c r="C34" i="10"/>
  <c r="D34" i="10" s="1"/>
  <c r="AO33" i="10"/>
  <c r="U33" i="10"/>
  <c r="V33" i="10" s="1"/>
  <c r="AK32" i="10"/>
  <c r="O32" i="10"/>
  <c r="P32" i="10" s="1"/>
  <c r="AO31" i="10"/>
  <c r="AD31" i="10"/>
  <c r="AE31" i="10" s="1"/>
  <c r="U31" i="10"/>
  <c r="V31" i="10" s="1"/>
  <c r="F31" i="10"/>
  <c r="G31" i="10" s="1"/>
  <c r="AI30" i="10"/>
  <c r="L30" i="10"/>
  <c r="M30" i="10" s="1"/>
  <c r="AM29" i="10"/>
  <c r="AA29" i="10"/>
  <c r="AB29" i="10" s="1"/>
  <c r="R29" i="10"/>
  <c r="S29" i="10" s="1"/>
  <c r="C29" i="10"/>
  <c r="D29" i="10" s="1"/>
  <c r="AM28" i="10"/>
  <c r="AH28" i="10"/>
  <c r="AA28" i="10"/>
  <c r="R28" i="10"/>
  <c r="C28" i="10"/>
  <c r="AA27" i="10"/>
  <c r="C27" i="10"/>
  <c r="AM26" i="10"/>
  <c r="AG26" i="10"/>
  <c r="R26" i="10"/>
  <c r="S26" i="10" s="1"/>
  <c r="I26" i="10"/>
  <c r="J26" i="10" s="1"/>
  <c r="AM25" i="10"/>
  <c r="AG25" i="10"/>
  <c r="R25" i="10"/>
  <c r="S25" i="10" s="1"/>
  <c r="I25" i="10"/>
  <c r="J25" i="10" s="1"/>
  <c r="AM24" i="10"/>
  <c r="AG24" i="10"/>
  <c r="R24" i="10"/>
  <c r="S24" i="10" s="1"/>
  <c r="I24" i="10"/>
  <c r="J24" i="10" s="1"/>
  <c r="X23" i="10"/>
  <c r="Y23" i="10" s="1"/>
  <c r="AK22" i="10"/>
  <c r="AD22" i="10"/>
  <c r="O22" i="10"/>
  <c r="F22" i="10"/>
  <c r="AK21" i="10"/>
  <c r="O21" i="10"/>
  <c r="AO20" i="10"/>
  <c r="AG20" i="10"/>
  <c r="U20" i="10"/>
  <c r="I20" i="10"/>
  <c r="AM18" i="10"/>
  <c r="AD18" i="10"/>
  <c r="AE18" i="10" s="1"/>
  <c r="R18" i="10"/>
  <c r="S18" i="10" s="1"/>
  <c r="F18" i="10"/>
  <c r="G18" i="10" s="1"/>
  <c r="AO17" i="10"/>
  <c r="AG17" i="10"/>
  <c r="U17" i="10"/>
  <c r="I17" i="10"/>
  <c r="AK16" i="10"/>
  <c r="AA16" i="10"/>
  <c r="AB16" i="10" s="1"/>
  <c r="O16" i="10"/>
  <c r="P16" i="10" s="1"/>
  <c r="C16" i="10"/>
  <c r="D16" i="10" s="1"/>
  <c r="AK15" i="10"/>
  <c r="AA15" i="10"/>
  <c r="O15" i="10"/>
  <c r="C15" i="10"/>
  <c r="AI13" i="10"/>
  <c r="X13" i="10"/>
  <c r="Y13" i="10" s="1"/>
  <c r="L13" i="10"/>
  <c r="M13" i="10" s="1"/>
  <c r="AK12" i="10"/>
  <c r="AA12" i="10"/>
  <c r="AB12" i="10" s="1"/>
  <c r="O12" i="10"/>
  <c r="P12" i="10" s="1"/>
  <c r="C12" i="10"/>
  <c r="D12" i="10" s="1"/>
  <c r="AK11" i="10"/>
  <c r="AA11" i="10"/>
  <c r="AB11" i="10" s="1"/>
  <c r="O11" i="10"/>
  <c r="P11" i="10" s="1"/>
  <c r="C11" i="10"/>
  <c r="D11" i="10" s="1"/>
  <c r="AI9" i="10"/>
  <c r="X9" i="10"/>
  <c r="Y9" i="10" s="1"/>
  <c r="L9" i="10"/>
  <c r="M9" i="10" s="1"/>
  <c r="AK8" i="10"/>
  <c r="AA8" i="10"/>
  <c r="O8" i="10"/>
  <c r="C8" i="10"/>
  <c r="AK7" i="10"/>
  <c r="AA7" i="10"/>
  <c r="O7" i="10"/>
  <c r="C7" i="10"/>
  <c r="AI5" i="10"/>
  <c r="X5" i="10"/>
  <c r="Y5" i="10" s="1"/>
  <c r="L5" i="10"/>
  <c r="M5" i="10" s="1"/>
  <c r="AI4" i="10"/>
  <c r="X4" i="10"/>
  <c r="Y4" i="10" s="1"/>
  <c r="L4" i="10"/>
  <c r="M4" i="10" s="1"/>
  <c r="AD3" i="10"/>
  <c r="AE3" i="10" s="1"/>
  <c r="K3" i="42"/>
  <c r="I2" i="44"/>
  <c r="J72" i="44" s="1"/>
  <c r="AQ72" i="44" s="1"/>
  <c r="K3" i="44"/>
  <c r="Q2" i="46"/>
  <c r="AG2" i="46"/>
  <c r="S3" i="47"/>
  <c r="AG2" i="48"/>
  <c r="K3" i="53"/>
  <c r="AG2" i="42"/>
  <c r="AG2" i="44"/>
  <c r="AH69" i="44" s="1"/>
  <c r="BC69" i="44" s="1"/>
  <c r="K3" i="47"/>
  <c r="Y2" i="48"/>
  <c r="Q2" i="51"/>
  <c r="AG2" i="51"/>
  <c r="N12" i="52"/>
  <c r="V12" i="52"/>
  <c r="AG2" i="53"/>
  <c r="AH20" i="53" s="1"/>
  <c r="K3" i="41"/>
  <c r="Y2" i="42"/>
  <c r="AA3" i="42"/>
  <c r="K3" i="37"/>
  <c r="Y2" i="44"/>
  <c r="Z5" i="44" s="1"/>
  <c r="AA3" i="44"/>
  <c r="L35" i="45"/>
  <c r="T8" i="45"/>
  <c r="AB56" i="45"/>
  <c r="I2" i="46"/>
  <c r="Y2" i="46"/>
  <c r="AG2" i="47"/>
  <c r="Q2" i="48"/>
  <c r="R19" i="48" s="1"/>
  <c r="Q3" i="49"/>
  <c r="AG3" i="49"/>
  <c r="M3" i="51"/>
  <c r="AC3" i="51"/>
  <c r="K3" i="52"/>
  <c r="AF33" i="53"/>
  <c r="Y2" i="53"/>
  <c r="Z62" i="53" s="1"/>
  <c r="AY62" i="53" s="1"/>
  <c r="AA3" i="53"/>
  <c r="AG2" i="41"/>
  <c r="AH7" i="41" s="1"/>
  <c r="Q2" i="42"/>
  <c r="R43" i="42" s="1"/>
  <c r="AU43" i="42" s="1"/>
  <c r="S3" i="42"/>
  <c r="AG2" i="37"/>
  <c r="AH37" i="37" s="1"/>
  <c r="Q2" i="44"/>
  <c r="R61" i="44" s="1"/>
  <c r="AU61" i="44" s="1"/>
  <c r="S3" i="44"/>
  <c r="E2" i="46"/>
  <c r="U2" i="46"/>
  <c r="V31" i="46" s="1"/>
  <c r="Y2" i="47"/>
  <c r="AA3" i="47"/>
  <c r="AB6" i="48"/>
  <c r="I2" i="48"/>
  <c r="K3" i="48"/>
  <c r="I2" i="51"/>
  <c r="Y2" i="51"/>
  <c r="AG2" i="52"/>
  <c r="AH49" i="52" s="1"/>
  <c r="BC49" i="52" s="1"/>
  <c r="Q2" i="53"/>
  <c r="R68" i="53" s="1"/>
  <c r="AU68" i="53" s="1"/>
  <c r="S3" i="53"/>
  <c r="AB30" i="37"/>
  <c r="F11" i="53"/>
  <c r="N27" i="53"/>
  <c r="N24" i="53"/>
  <c r="N20" i="53"/>
  <c r="N47" i="53"/>
  <c r="AS47" i="53" s="1"/>
  <c r="N42" i="53"/>
  <c r="N7" i="53"/>
  <c r="N29" i="53"/>
  <c r="N34" i="53"/>
  <c r="N22" i="53"/>
  <c r="N11" i="53"/>
  <c r="N31" i="53"/>
  <c r="V36" i="53"/>
  <c r="V29" i="53"/>
  <c r="V32" i="53"/>
  <c r="V21" i="53"/>
  <c r="AD17" i="53"/>
  <c r="AD13" i="53"/>
  <c r="AD44" i="53"/>
  <c r="BA44" i="53" s="1"/>
  <c r="AD16" i="53"/>
  <c r="H40" i="53"/>
  <c r="H38" i="53"/>
  <c r="H36" i="53"/>
  <c r="H20" i="53"/>
  <c r="H19" i="53"/>
  <c r="H33" i="53"/>
  <c r="H16" i="53"/>
  <c r="H14" i="53"/>
  <c r="AT36" i="53"/>
  <c r="P46" i="53"/>
  <c r="AT46" i="53" s="1"/>
  <c r="P56" i="53"/>
  <c r="AT56" i="53" s="1"/>
  <c r="P45" i="53"/>
  <c r="AT45" i="53" s="1"/>
  <c r="E3" i="53"/>
  <c r="M3" i="53"/>
  <c r="U3" i="53"/>
  <c r="AC3" i="53"/>
  <c r="G3" i="53"/>
  <c r="O3" i="53"/>
  <c r="W3" i="53"/>
  <c r="AE3" i="53"/>
  <c r="AD7" i="52"/>
  <c r="AD16" i="52"/>
  <c r="E3" i="52"/>
  <c r="M3" i="52"/>
  <c r="U3" i="52"/>
  <c r="AC3" i="52"/>
  <c r="G3" i="52"/>
  <c r="O3" i="52"/>
  <c r="W3" i="52"/>
  <c r="AE3" i="52"/>
  <c r="F48" i="51"/>
  <c r="F44" i="51"/>
  <c r="F56" i="51"/>
  <c r="F51" i="51"/>
  <c r="F27" i="51"/>
  <c r="F49" i="51"/>
  <c r="F53" i="51"/>
  <c r="F43" i="51"/>
  <c r="F13" i="51"/>
  <c r="F32" i="51"/>
  <c r="F8" i="51"/>
  <c r="N39" i="51"/>
  <c r="N51" i="51"/>
  <c r="N40" i="51"/>
  <c r="N57" i="51"/>
  <c r="N49" i="51"/>
  <c r="N53" i="51"/>
  <c r="N43" i="51"/>
  <c r="N32" i="51"/>
  <c r="N14" i="51"/>
  <c r="N22" i="51"/>
  <c r="N13" i="51"/>
  <c r="N48" i="51"/>
  <c r="V25" i="51"/>
  <c r="V21" i="51"/>
  <c r="V57" i="51"/>
  <c r="V35" i="51"/>
  <c r="V49" i="51"/>
  <c r="V59" i="51"/>
  <c r="V26" i="51"/>
  <c r="V28" i="51"/>
  <c r="V32" i="51"/>
  <c r="V52" i="51"/>
  <c r="V23" i="51"/>
  <c r="V14" i="51"/>
  <c r="V53" i="51"/>
  <c r="V43" i="51"/>
  <c r="AD61" i="51"/>
  <c r="BA61" i="51" s="1"/>
  <c r="AD44" i="51"/>
  <c r="AD26" i="51"/>
  <c r="AD56" i="51"/>
  <c r="AD31" i="51"/>
  <c r="AD23" i="51"/>
  <c r="AD49" i="51"/>
  <c r="AD43" i="51"/>
  <c r="AD42" i="51"/>
  <c r="AD38" i="51"/>
  <c r="AD21" i="51"/>
  <c r="AD35" i="51"/>
  <c r="AD29" i="51"/>
  <c r="AD32" i="51"/>
  <c r="AD53" i="51"/>
  <c r="N28" i="51"/>
  <c r="AD8" i="51"/>
  <c r="N25" i="51"/>
  <c r="G3" i="51"/>
  <c r="O3" i="51"/>
  <c r="W3" i="51"/>
  <c r="AE3" i="51"/>
  <c r="L21" i="50"/>
  <c r="L25" i="50"/>
  <c r="L39" i="50"/>
  <c r="L23" i="50"/>
  <c r="T17" i="50"/>
  <c r="T25" i="50"/>
  <c r="T23" i="50"/>
  <c r="T20" i="50"/>
  <c r="T9" i="50"/>
  <c r="AB43" i="50"/>
  <c r="AB22" i="50"/>
  <c r="AB23" i="50"/>
  <c r="AB20" i="50"/>
  <c r="AB30" i="50"/>
  <c r="AB17" i="50"/>
  <c r="AB25" i="50"/>
  <c r="H34" i="50"/>
  <c r="H41" i="50"/>
  <c r="X46" i="50"/>
  <c r="X12" i="50"/>
  <c r="I2" i="50"/>
  <c r="Q2" i="50"/>
  <c r="Y2" i="50"/>
  <c r="AG2" i="50"/>
  <c r="K3" i="50"/>
  <c r="S3" i="50"/>
  <c r="AA3" i="50"/>
  <c r="L20" i="50"/>
  <c r="AB37" i="50"/>
  <c r="T43" i="50"/>
  <c r="E3" i="50"/>
  <c r="M3" i="50"/>
  <c r="U3" i="50"/>
  <c r="AC3" i="50"/>
  <c r="G3" i="50"/>
  <c r="O3" i="50"/>
  <c r="W3" i="50"/>
  <c r="AE3" i="50"/>
  <c r="F29" i="49"/>
  <c r="V17" i="49"/>
  <c r="V63" i="49"/>
  <c r="J41" i="49"/>
  <c r="J33" i="49"/>
  <c r="J52" i="49"/>
  <c r="J67" i="49"/>
  <c r="J22" i="49"/>
  <c r="J46" i="49"/>
  <c r="R33" i="49"/>
  <c r="R22" i="49"/>
  <c r="R52" i="49"/>
  <c r="R46" i="49"/>
  <c r="R51" i="49"/>
  <c r="R41" i="49"/>
  <c r="Z22" i="49"/>
  <c r="Z65" i="49"/>
  <c r="Z50" i="49"/>
  <c r="Z68" i="49"/>
  <c r="Z52" i="49"/>
  <c r="Z46" i="49"/>
  <c r="Z41" i="49"/>
  <c r="Z33" i="49"/>
  <c r="Z51" i="49"/>
  <c r="AH30" i="49"/>
  <c r="AH52" i="49"/>
  <c r="AH46" i="49"/>
  <c r="AH22" i="49"/>
  <c r="AH41" i="49"/>
  <c r="AH33" i="49"/>
  <c r="AH67" i="49"/>
  <c r="AH68" i="49"/>
  <c r="K3" i="49"/>
  <c r="S3" i="49"/>
  <c r="AA3" i="49"/>
  <c r="E3" i="49"/>
  <c r="M3" i="49"/>
  <c r="U3" i="49"/>
  <c r="AC3" i="49"/>
  <c r="P9" i="48"/>
  <c r="P44" i="48"/>
  <c r="E3" i="48"/>
  <c r="M3" i="48"/>
  <c r="U3" i="48"/>
  <c r="AC3" i="48"/>
  <c r="G3" i="48"/>
  <c r="O3" i="48"/>
  <c r="W3" i="48"/>
  <c r="AE3" i="48"/>
  <c r="F29" i="47"/>
  <c r="F66" i="47"/>
  <c r="N26" i="47"/>
  <c r="N73" i="47"/>
  <c r="V66" i="47"/>
  <c r="V53" i="47"/>
  <c r="V29" i="47"/>
  <c r="V76" i="47"/>
  <c r="AD15" i="47"/>
  <c r="AD66" i="47"/>
  <c r="AD38" i="47"/>
  <c r="AD26" i="47"/>
  <c r="H67" i="47"/>
  <c r="H71" i="47"/>
  <c r="H5" i="47"/>
  <c r="H7" i="47"/>
  <c r="H6" i="47"/>
  <c r="H44" i="47"/>
  <c r="H47" i="47"/>
  <c r="P25" i="47"/>
  <c r="P14" i="47"/>
  <c r="P44" i="47"/>
  <c r="P67" i="47"/>
  <c r="P60" i="47"/>
  <c r="X6" i="47"/>
  <c r="X44" i="47"/>
  <c r="X64" i="47"/>
  <c r="X5" i="47"/>
  <c r="X7" i="47"/>
  <c r="X67" i="47"/>
  <c r="AF14" i="47"/>
  <c r="AF60" i="47"/>
  <c r="AF67" i="47"/>
  <c r="AF44" i="47"/>
  <c r="E3" i="47"/>
  <c r="M3" i="47"/>
  <c r="U3" i="47"/>
  <c r="AC3" i="47"/>
  <c r="G3" i="47"/>
  <c r="O3" i="47"/>
  <c r="W3" i="47"/>
  <c r="AE3" i="47"/>
  <c r="H22" i="46"/>
  <c r="H36" i="46"/>
  <c r="H44" i="46"/>
  <c r="P53" i="46"/>
  <c r="AT53" i="46" s="1"/>
  <c r="P8" i="46"/>
  <c r="P38" i="46"/>
  <c r="P24" i="46"/>
  <c r="X19" i="46"/>
  <c r="X40" i="46"/>
  <c r="X22" i="46"/>
  <c r="X27" i="46"/>
  <c r="AF18" i="46"/>
  <c r="AF24" i="46"/>
  <c r="AF43" i="46"/>
  <c r="G3" i="46"/>
  <c r="O3" i="46"/>
  <c r="W3" i="46"/>
  <c r="AE3" i="46"/>
  <c r="X15" i="46"/>
  <c r="H25" i="45"/>
  <c r="H11" i="45"/>
  <c r="H12" i="45"/>
  <c r="H20" i="45"/>
  <c r="H51" i="45"/>
  <c r="P26" i="45"/>
  <c r="P25" i="45"/>
  <c r="P36" i="45"/>
  <c r="P50" i="45"/>
  <c r="P34" i="45"/>
  <c r="P40" i="45"/>
  <c r="X20" i="45"/>
  <c r="X51" i="45"/>
  <c r="X12" i="45"/>
  <c r="AF25" i="45"/>
  <c r="AF36" i="45"/>
  <c r="AF50" i="45"/>
  <c r="I2" i="45"/>
  <c r="Q2" i="45"/>
  <c r="Y2" i="45"/>
  <c r="AG2" i="45"/>
  <c r="K3" i="45"/>
  <c r="S3" i="45"/>
  <c r="AA3" i="45"/>
  <c r="E3" i="45"/>
  <c r="M3" i="45"/>
  <c r="U3" i="45"/>
  <c r="AC3" i="45"/>
  <c r="X50" i="45"/>
  <c r="X52" i="45"/>
  <c r="T36" i="45"/>
  <c r="H56" i="45"/>
  <c r="T25" i="45"/>
  <c r="H27" i="45"/>
  <c r="G3" i="45"/>
  <c r="O3" i="45"/>
  <c r="W3" i="45"/>
  <c r="AE3" i="45"/>
  <c r="L33" i="44"/>
  <c r="L41" i="44"/>
  <c r="L24" i="44"/>
  <c r="L21" i="44"/>
  <c r="L22" i="44"/>
  <c r="L29" i="44"/>
  <c r="L26" i="44"/>
  <c r="AB18" i="44"/>
  <c r="AB38" i="44"/>
  <c r="AB33" i="44"/>
  <c r="AB26" i="44"/>
  <c r="AB29" i="44"/>
  <c r="AB41" i="44"/>
  <c r="AB12" i="44"/>
  <c r="AB6" i="44"/>
  <c r="AB21" i="44"/>
  <c r="AB22" i="44"/>
  <c r="T44" i="44"/>
  <c r="T32" i="44"/>
  <c r="H39" i="44"/>
  <c r="H37" i="44"/>
  <c r="T11" i="44"/>
  <c r="E3" i="44"/>
  <c r="M3" i="44"/>
  <c r="U3" i="44"/>
  <c r="AC3" i="44"/>
  <c r="G3" i="44"/>
  <c r="O3" i="44"/>
  <c r="W3" i="44"/>
  <c r="AE3" i="44"/>
  <c r="T36" i="44"/>
  <c r="T25" i="44"/>
  <c r="L30" i="37"/>
  <c r="L63" i="37"/>
  <c r="AR63" i="37" s="1"/>
  <c r="T30" i="37"/>
  <c r="T21" i="37"/>
  <c r="F26" i="37"/>
  <c r="F32" i="37"/>
  <c r="AO24" i="37"/>
  <c r="F35" i="37"/>
  <c r="F38" i="37"/>
  <c r="F45" i="37"/>
  <c r="F50" i="37"/>
  <c r="AO50" i="37" s="1"/>
  <c r="F57" i="37"/>
  <c r="AO57" i="37" s="1"/>
  <c r="F61" i="37"/>
  <c r="AO61" i="37" s="1"/>
  <c r="F62" i="37"/>
  <c r="AO62" i="37" s="1"/>
  <c r="F63" i="37"/>
  <c r="AO63" i="37" s="1"/>
  <c r="F64" i="37"/>
  <c r="AO64" i="37" s="1"/>
  <c r="F69" i="37"/>
  <c r="AO69" i="37" s="1"/>
  <c r="F70" i="37"/>
  <c r="AO70" i="37" s="1"/>
  <c r="F71" i="37"/>
  <c r="AO71" i="37" s="1"/>
  <c r="F37" i="37"/>
  <c r="F31" i="37"/>
  <c r="F42" i="37"/>
  <c r="F21" i="37"/>
  <c r="F60" i="37"/>
  <c r="AO60" i="37" s="1"/>
  <c r="F67" i="37"/>
  <c r="AO67" i="37" s="1"/>
  <c r="F68" i="37"/>
  <c r="AO68" i="37" s="1"/>
  <c r="F36" i="37"/>
  <c r="F33" i="37"/>
  <c r="F22" i="37"/>
  <c r="F41" i="37"/>
  <c r="F44" i="37"/>
  <c r="AO42" i="37" s="1"/>
  <c r="F47" i="37"/>
  <c r="AO47" i="37" s="1"/>
  <c r="F48" i="37"/>
  <c r="AO48" i="37" s="1"/>
  <c r="AO27" i="37"/>
  <c r="F40" i="37"/>
  <c r="F23" i="37"/>
  <c r="F49" i="37"/>
  <c r="AO49" i="37" s="1"/>
  <c r="F56" i="37"/>
  <c r="AO56" i="37" s="1"/>
  <c r="F53" i="37"/>
  <c r="AO53" i="37" s="1"/>
  <c r="F54" i="37"/>
  <c r="AO54" i="37" s="1"/>
  <c r="F59" i="37"/>
  <c r="AO59" i="37" s="1"/>
  <c r="F66" i="37"/>
  <c r="AO66" i="37" s="1"/>
  <c r="F34" i="37"/>
  <c r="F43" i="37"/>
  <c r="F46" i="37"/>
  <c r="AO46" i="37" s="1"/>
  <c r="F52" i="37"/>
  <c r="AO52" i="37" s="1"/>
  <c r="F58" i="37"/>
  <c r="AO58" i="37" s="1"/>
  <c r="F55" i="37"/>
  <c r="AO55" i="37" s="1"/>
  <c r="F39" i="37"/>
  <c r="F51" i="37"/>
  <c r="AO51" i="37" s="1"/>
  <c r="F65" i="37"/>
  <c r="AO65" i="37" s="1"/>
  <c r="F72" i="37"/>
  <c r="N30" i="37"/>
  <c r="N61" i="37"/>
  <c r="AS61" i="37" s="1"/>
  <c r="V30" i="37"/>
  <c r="V67" i="37"/>
  <c r="AW67" i="37" s="1"/>
  <c r="AD30" i="37"/>
  <c r="AD62" i="37"/>
  <c r="BA62" i="37" s="1"/>
  <c r="L58" i="37"/>
  <c r="AR58" i="37" s="1"/>
  <c r="AD57" i="37"/>
  <c r="BA57" i="37" s="1"/>
  <c r="AF49" i="37"/>
  <c r="BB49" i="37" s="1"/>
  <c r="E3" i="37"/>
  <c r="M3" i="37"/>
  <c r="U3" i="37"/>
  <c r="AC3" i="37"/>
  <c r="H65" i="37"/>
  <c r="AP65" i="37" s="1"/>
  <c r="X50" i="37"/>
  <c r="AX50" i="37" s="1"/>
  <c r="G3" i="37"/>
  <c r="O3" i="37"/>
  <c r="W3" i="37"/>
  <c r="AE3" i="37"/>
  <c r="L45" i="42"/>
  <c r="AR45" i="42" s="1"/>
  <c r="L38" i="42"/>
  <c r="AR38" i="42" s="1"/>
  <c r="L10" i="42"/>
  <c r="L16" i="42"/>
  <c r="L23" i="42"/>
  <c r="L12" i="42"/>
  <c r="L25" i="42"/>
  <c r="L13" i="42"/>
  <c r="AR29" i="42" s="1"/>
  <c r="L28" i="42"/>
  <c r="L46" i="42"/>
  <c r="AR46" i="42" s="1"/>
  <c r="T23" i="42"/>
  <c r="T12" i="42"/>
  <c r="T52" i="42"/>
  <c r="AV52" i="42" s="1"/>
  <c r="T34" i="42"/>
  <c r="AV34" i="42" s="1"/>
  <c r="P44" i="42"/>
  <c r="AT44" i="42" s="1"/>
  <c r="P36" i="42"/>
  <c r="AT36" i="42" s="1"/>
  <c r="P19" i="42"/>
  <c r="P11" i="42"/>
  <c r="P15" i="42"/>
  <c r="P43" i="42"/>
  <c r="AT43" i="42" s="1"/>
  <c r="P24" i="42"/>
  <c r="AF20" i="42"/>
  <c r="AF60" i="42"/>
  <c r="BB60" i="42" s="1"/>
  <c r="AF44" i="42"/>
  <c r="BB44" i="42" s="1"/>
  <c r="AF12" i="42"/>
  <c r="AF24" i="42"/>
  <c r="AF22" i="42"/>
  <c r="E3" i="42"/>
  <c r="M3" i="42"/>
  <c r="U3" i="42"/>
  <c r="AC3" i="42"/>
  <c r="T29" i="42"/>
  <c r="P16" i="42"/>
  <c r="G3" i="42"/>
  <c r="O3" i="42"/>
  <c r="W3" i="42"/>
  <c r="AE3" i="42"/>
  <c r="T8" i="42"/>
  <c r="T17" i="42"/>
  <c r="AO18" i="41"/>
  <c r="F34" i="41"/>
  <c r="AO34" i="41" s="1"/>
  <c r="F25" i="41"/>
  <c r="AO25" i="41" s="1"/>
  <c r="N27" i="41"/>
  <c r="AS27" i="41" s="1"/>
  <c r="N19" i="41"/>
  <c r="V20" i="41"/>
  <c r="V11" i="41"/>
  <c r="V25" i="41"/>
  <c r="AW25" i="41" s="1"/>
  <c r="V15" i="41"/>
  <c r="V21" i="41"/>
  <c r="AD29" i="41"/>
  <c r="BA29" i="41" s="1"/>
  <c r="AD22" i="41"/>
  <c r="BA22" i="41" s="1"/>
  <c r="AD19" i="41"/>
  <c r="N10" i="41"/>
  <c r="E3" i="41"/>
  <c r="M3" i="41"/>
  <c r="U3" i="41"/>
  <c r="AC3" i="41"/>
  <c r="G3" i="41"/>
  <c r="O3" i="41"/>
  <c r="W3" i="41"/>
  <c r="AE3" i="41"/>
  <c r="X72" i="53"/>
  <c r="AX72" i="53" s="1"/>
  <c r="X68" i="53"/>
  <c r="AX68" i="53" s="1"/>
  <c r="X71" i="53"/>
  <c r="AX71" i="53" s="1"/>
  <c r="X67" i="53"/>
  <c r="AX67" i="53" s="1"/>
  <c r="X70" i="53"/>
  <c r="AX70" i="53" s="1"/>
  <c r="X66" i="53"/>
  <c r="AX66" i="53" s="1"/>
  <c r="X62" i="53"/>
  <c r="AX62" i="53" s="1"/>
  <c r="X65" i="53"/>
  <c r="AX65" i="53" s="1"/>
  <c r="X69" i="53"/>
  <c r="AX69" i="53" s="1"/>
  <c r="X63" i="53"/>
  <c r="AX63" i="53" s="1"/>
  <c r="X59" i="53"/>
  <c r="AX59" i="53" s="1"/>
  <c r="X55" i="53"/>
  <c r="AX55" i="53" s="1"/>
  <c r="X51" i="53"/>
  <c r="AX51" i="53" s="1"/>
  <c r="X58" i="53"/>
  <c r="AX58" i="53" s="1"/>
  <c r="X64" i="53"/>
  <c r="AX64" i="53" s="1"/>
  <c r="X61" i="53"/>
  <c r="AX61" i="53" s="1"/>
  <c r="X54" i="53"/>
  <c r="AX54" i="53" s="1"/>
  <c r="X49" i="53"/>
  <c r="AX49" i="53" s="1"/>
  <c r="X10" i="53"/>
  <c r="X15" i="53"/>
  <c r="X41" i="53"/>
  <c r="X39" i="53"/>
  <c r="X53" i="53"/>
  <c r="AX53" i="53" s="1"/>
  <c r="X48" i="53"/>
  <c r="AX48" i="53" s="1"/>
  <c r="X60" i="53"/>
  <c r="AX60" i="53" s="1"/>
  <c r="X46" i="53"/>
  <c r="AX46" i="53" s="1"/>
  <c r="X44" i="53"/>
  <c r="AX44" i="53" s="1"/>
  <c r="X19" i="53"/>
  <c r="X38" i="53"/>
  <c r="X21" i="53"/>
  <c r="X13" i="53"/>
  <c r="X6" i="53"/>
  <c r="X34" i="53"/>
  <c r="X32" i="53"/>
  <c r="X8" i="53"/>
  <c r="X28" i="53"/>
  <c r="X43" i="53"/>
  <c r="AX43" i="53" s="1"/>
  <c r="X40" i="53"/>
  <c r="X50" i="53"/>
  <c r="AX50" i="53" s="1"/>
  <c r="X12" i="53"/>
  <c r="X5" i="53"/>
  <c r="X26" i="53"/>
  <c r="X17" i="53"/>
  <c r="X30" i="53"/>
  <c r="X14" i="53"/>
  <c r="X57" i="53"/>
  <c r="AX57" i="53" s="1"/>
  <c r="X47" i="53"/>
  <c r="AX47" i="53" s="1"/>
  <c r="X45" i="53"/>
  <c r="AX45" i="53" s="1"/>
  <c r="X42" i="53"/>
  <c r="X36" i="53"/>
  <c r="X9" i="53"/>
  <c r="X33" i="53"/>
  <c r="X16" i="53"/>
  <c r="X11" i="53"/>
  <c r="X25" i="53"/>
  <c r="X24" i="53"/>
  <c r="X22" i="53"/>
  <c r="X37" i="53"/>
  <c r="X27" i="53"/>
  <c r="X7" i="53"/>
  <c r="X31" i="53"/>
  <c r="X18" i="53"/>
  <c r="X20" i="53"/>
  <c r="X56" i="53"/>
  <c r="AX56" i="53" s="1"/>
  <c r="X29" i="53"/>
  <c r="X23" i="53"/>
  <c r="X52" i="53"/>
  <c r="AX52" i="53" s="1"/>
  <c r="X35" i="53"/>
  <c r="AF72" i="53"/>
  <c r="BB72" i="53" s="1"/>
  <c r="AF68" i="53"/>
  <c r="BB68" i="53" s="1"/>
  <c r="AF71" i="53"/>
  <c r="BB71" i="53" s="1"/>
  <c r="AF67" i="53"/>
  <c r="BB67" i="53" s="1"/>
  <c r="AF70" i="53"/>
  <c r="BB70" i="53" s="1"/>
  <c r="AF66" i="53"/>
  <c r="BB66" i="53" s="1"/>
  <c r="AF62" i="53"/>
  <c r="BB62" i="53" s="1"/>
  <c r="AF65" i="53"/>
  <c r="BB65" i="53" s="1"/>
  <c r="AF61" i="53"/>
  <c r="BB61" i="53" s="1"/>
  <c r="AF59" i="53"/>
  <c r="BB59" i="53" s="1"/>
  <c r="AF55" i="53"/>
  <c r="BB55" i="53" s="1"/>
  <c r="AF51" i="53"/>
  <c r="BB51" i="53" s="1"/>
  <c r="AF64" i="53"/>
  <c r="BB64" i="53" s="1"/>
  <c r="AF58" i="53"/>
  <c r="BB58" i="53" s="1"/>
  <c r="AF63" i="53"/>
  <c r="BB63" i="53" s="1"/>
  <c r="AF60" i="53"/>
  <c r="BB60" i="53" s="1"/>
  <c r="AF56" i="53"/>
  <c r="BB56" i="53" s="1"/>
  <c r="AF49" i="53"/>
  <c r="BB49" i="53" s="1"/>
  <c r="AF10" i="53"/>
  <c r="AF15" i="53"/>
  <c r="AF41" i="53"/>
  <c r="AF39" i="53"/>
  <c r="AF54" i="53"/>
  <c r="BB54" i="53" s="1"/>
  <c r="AF48" i="53"/>
  <c r="BB48" i="53" s="1"/>
  <c r="AF69" i="53"/>
  <c r="BB69" i="53" s="1"/>
  <c r="AF50" i="53"/>
  <c r="BB50" i="53" s="1"/>
  <c r="AF45" i="53"/>
  <c r="BB45" i="53" s="1"/>
  <c r="AF42" i="53"/>
  <c r="AF5" i="53"/>
  <c r="AF21" i="53"/>
  <c r="AF13" i="53"/>
  <c r="AF6" i="53"/>
  <c r="AF34" i="53"/>
  <c r="AF32" i="53"/>
  <c r="AF8" i="53"/>
  <c r="AF28" i="53"/>
  <c r="AF47" i="53"/>
  <c r="BB47" i="53" s="1"/>
  <c r="AF44" i="53"/>
  <c r="BB44" i="53" s="1"/>
  <c r="AF19" i="53"/>
  <c r="AF57" i="53"/>
  <c r="BB57" i="53" s="1"/>
  <c r="AF46" i="53"/>
  <c r="BB46" i="53" s="1"/>
  <c r="AF43" i="53"/>
  <c r="BB43" i="53" s="1"/>
  <c r="AF38" i="53"/>
  <c r="AF37" i="53"/>
  <c r="AF11" i="53"/>
  <c r="AF25" i="53"/>
  <c r="AF24" i="53"/>
  <c r="AF22" i="53"/>
  <c r="AF18" i="53"/>
  <c r="AF53" i="53"/>
  <c r="BB53" i="53" s="1"/>
  <c r="AF23" i="53"/>
  <c r="AF26" i="53"/>
  <c r="AF17" i="53"/>
  <c r="AF30" i="53"/>
  <c r="AF14" i="53"/>
  <c r="AF27" i="53"/>
  <c r="AF7" i="53"/>
  <c r="AF31" i="53"/>
  <c r="AF12" i="53"/>
  <c r="AF36" i="53"/>
  <c r="AF29" i="53"/>
  <c r="AF52" i="53"/>
  <c r="BB52" i="53" s="1"/>
  <c r="AF35" i="53"/>
  <c r="AF40" i="53"/>
  <c r="AF16" i="53"/>
  <c r="AF20" i="53"/>
  <c r="F69" i="53"/>
  <c r="F72" i="53"/>
  <c r="F68" i="53"/>
  <c r="F71" i="53"/>
  <c r="F67" i="53"/>
  <c r="F63" i="53"/>
  <c r="F70" i="53"/>
  <c r="F66" i="53"/>
  <c r="F64" i="53"/>
  <c r="F60" i="53"/>
  <c r="F56" i="53"/>
  <c r="F52" i="53"/>
  <c r="F62" i="53"/>
  <c r="F59" i="53"/>
  <c r="F58" i="53"/>
  <c r="F53" i="53"/>
  <c r="F50" i="53"/>
  <c r="F46" i="53"/>
  <c r="F43" i="53"/>
  <c r="F19" i="53"/>
  <c r="F5" i="53"/>
  <c r="F57" i="53"/>
  <c r="F49" i="53"/>
  <c r="F61" i="53"/>
  <c r="F47" i="53"/>
  <c r="F15" i="53"/>
  <c r="F40" i="53"/>
  <c r="F37" i="53"/>
  <c r="F35" i="53"/>
  <c r="F33" i="53"/>
  <c r="F30" i="53"/>
  <c r="F18" i="53"/>
  <c r="F65" i="53"/>
  <c r="F10" i="53"/>
  <c r="F23" i="53"/>
  <c r="F45" i="53"/>
  <c r="F42" i="53"/>
  <c r="F39" i="53"/>
  <c r="F38" i="53"/>
  <c r="F21" i="53"/>
  <c r="F36" i="53"/>
  <c r="F9" i="53"/>
  <c r="F32" i="53"/>
  <c r="F16" i="53"/>
  <c r="F20" i="53"/>
  <c r="F55" i="53"/>
  <c r="F41" i="53"/>
  <c r="F27" i="53"/>
  <c r="F34" i="53"/>
  <c r="D35" i="34" s="1"/>
  <c r="F31" i="53"/>
  <c r="F29" i="53"/>
  <c r="F54" i="53"/>
  <c r="F13" i="53"/>
  <c r="F22" i="53"/>
  <c r="F6" i="53"/>
  <c r="F8" i="53"/>
  <c r="F48" i="53"/>
  <c r="F44" i="53"/>
  <c r="F17" i="53"/>
  <c r="F28" i="53"/>
  <c r="F51" i="53"/>
  <c r="AF9" i="53"/>
  <c r="H30" i="53"/>
  <c r="V69" i="53"/>
  <c r="AW69" i="53" s="1"/>
  <c r="V72" i="53"/>
  <c r="AW72" i="53" s="1"/>
  <c r="V68" i="53"/>
  <c r="AW68" i="53" s="1"/>
  <c r="V71" i="53"/>
  <c r="AW71" i="53" s="1"/>
  <c r="V67" i="53"/>
  <c r="AW67" i="53" s="1"/>
  <c r="V63" i="53"/>
  <c r="AW63" i="53" s="1"/>
  <c r="V64" i="53"/>
  <c r="AW64" i="53" s="1"/>
  <c r="V61" i="53"/>
  <c r="AW61" i="53" s="1"/>
  <c r="V60" i="53"/>
  <c r="AW60" i="53" s="1"/>
  <c r="V56" i="53"/>
  <c r="AW56" i="53" s="1"/>
  <c r="V52" i="53"/>
  <c r="AW52" i="53" s="1"/>
  <c r="V59" i="53"/>
  <c r="AW59" i="53" s="1"/>
  <c r="V70" i="53"/>
  <c r="AW70" i="53" s="1"/>
  <c r="V66" i="53"/>
  <c r="AW66" i="53" s="1"/>
  <c r="V55" i="53"/>
  <c r="AW55" i="53" s="1"/>
  <c r="V50" i="53"/>
  <c r="AW50" i="53" s="1"/>
  <c r="V46" i="53"/>
  <c r="AW46" i="53" s="1"/>
  <c r="V43" i="53"/>
  <c r="AW43" i="53" s="1"/>
  <c r="V19" i="53"/>
  <c r="V5" i="53"/>
  <c r="V54" i="53"/>
  <c r="AW54" i="53" s="1"/>
  <c r="V49" i="53"/>
  <c r="AW49" i="53" s="1"/>
  <c r="V65" i="53"/>
  <c r="AW65" i="53" s="1"/>
  <c r="V57" i="53"/>
  <c r="AW57" i="53" s="1"/>
  <c r="V47" i="53"/>
  <c r="AW47" i="53" s="1"/>
  <c r="V45" i="53"/>
  <c r="AW45" i="53" s="1"/>
  <c r="V42" i="53"/>
  <c r="V39" i="53"/>
  <c r="V26" i="53"/>
  <c r="V25" i="53"/>
  <c r="V35" i="53"/>
  <c r="V33" i="53"/>
  <c r="V30" i="53"/>
  <c r="V18" i="53"/>
  <c r="V53" i="53"/>
  <c r="AW53" i="53" s="1"/>
  <c r="V44" i="53"/>
  <c r="AW44" i="53" s="1"/>
  <c r="V41" i="53"/>
  <c r="V62" i="53"/>
  <c r="AW62" i="53" s="1"/>
  <c r="V51" i="53"/>
  <c r="AW51" i="53" s="1"/>
  <c r="V15" i="53"/>
  <c r="V40" i="53"/>
  <c r="V11" i="53"/>
  <c r="V6" i="53"/>
  <c r="V24" i="53"/>
  <c r="V22" i="53"/>
  <c r="V28" i="53"/>
  <c r="V48" i="53"/>
  <c r="AW48" i="53" s="1"/>
  <c r="V12" i="53"/>
  <c r="V13" i="53"/>
  <c r="V17" i="53"/>
  <c r="V8" i="53"/>
  <c r="V20" i="53"/>
  <c r="V14" i="53"/>
  <c r="V31" i="53"/>
  <c r="V7" i="53"/>
  <c r="AD36" i="53"/>
  <c r="V27" i="53"/>
  <c r="AD21" i="53"/>
  <c r="V37" i="53"/>
  <c r="J65" i="53"/>
  <c r="AQ65" i="53" s="1"/>
  <c r="J40" i="53"/>
  <c r="J63" i="53"/>
  <c r="AQ63" i="53" s="1"/>
  <c r="J14" i="53"/>
  <c r="J44" i="53"/>
  <c r="AQ44" i="53" s="1"/>
  <c r="J25" i="53"/>
  <c r="AH54" i="53"/>
  <c r="BC54" i="53" s="1"/>
  <c r="AH55" i="53"/>
  <c r="BC55" i="53" s="1"/>
  <c r="AD32" i="53"/>
  <c r="V34" i="53"/>
  <c r="J21" i="53"/>
  <c r="AD15" i="53"/>
  <c r="BA42" i="53" s="1"/>
  <c r="V10" i="53"/>
  <c r="J53" i="53"/>
  <c r="AQ53" i="53" s="1"/>
  <c r="V58" i="53"/>
  <c r="AW58" i="53" s="1"/>
  <c r="H72" i="53"/>
  <c r="AP72" i="53" s="1"/>
  <c r="H68" i="53"/>
  <c r="AP68" i="53" s="1"/>
  <c r="H71" i="53"/>
  <c r="AP71" i="53" s="1"/>
  <c r="H67" i="53"/>
  <c r="AP67" i="53" s="1"/>
  <c r="H70" i="53"/>
  <c r="AP70" i="53" s="1"/>
  <c r="H66" i="53"/>
  <c r="AP66" i="53" s="1"/>
  <c r="H62" i="53"/>
  <c r="AP62" i="53" s="1"/>
  <c r="H69" i="53"/>
  <c r="AP69" i="53" s="1"/>
  <c r="H65" i="53"/>
  <c r="AP65" i="53" s="1"/>
  <c r="H63" i="53"/>
  <c r="AP63" i="53" s="1"/>
  <c r="H59" i="53"/>
  <c r="AP59" i="53" s="1"/>
  <c r="H55" i="53"/>
  <c r="AP55" i="53" s="1"/>
  <c r="H61" i="53"/>
  <c r="AP61" i="53" s="1"/>
  <c r="H57" i="53"/>
  <c r="AP57" i="53" s="1"/>
  <c r="H52" i="53"/>
  <c r="AP52" i="53" s="1"/>
  <c r="H49" i="53"/>
  <c r="AP49" i="53" s="1"/>
  <c r="H15" i="53"/>
  <c r="H41" i="53"/>
  <c r="H39" i="53"/>
  <c r="H64" i="53"/>
  <c r="AP64" i="53" s="1"/>
  <c r="H56" i="53"/>
  <c r="AP56" i="53" s="1"/>
  <c r="H48" i="53"/>
  <c r="AP48" i="53" s="1"/>
  <c r="H60" i="53"/>
  <c r="AP60" i="53" s="1"/>
  <c r="H58" i="53"/>
  <c r="AP58" i="53" s="1"/>
  <c r="H53" i="53"/>
  <c r="AP53" i="53" s="1"/>
  <c r="H46" i="53"/>
  <c r="AP46" i="53" s="1"/>
  <c r="H12" i="53"/>
  <c r="H6" i="53"/>
  <c r="H34" i="53"/>
  <c r="H32" i="53"/>
  <c r="H28" i="53"/>
  <c r="H54" i="53"/>
  <c r="AP54" i="53" s="1"/>
  <c r="H51" i="53"/>
  <c r="AP51" i="53" s="1"/>
  <c r="H45" i="53"/>
  <c r="AP45" i="53" s="1"/>
  <c r="H42" i="53"/>
  <c r="H27" i="53"/>
  <c r="H35" i="53"/>
  <c r="H31" i="53"/>
  <c r="H29" i="53"/>
  <c r="H43" i="53"/>
  <c r="AP43" i="53" s="1"/>
  <c r="H25" i="53"/>
  <c r="H24" i="53"/>
  <c r="N69" i="53"/>
  <c r="AS69" i="53" s="1"/>
  <c r="N72" i="53"/>
  <c r="AS72" i="53" s="1"/>
  <c r="N68" i="53"/>
  <c r="AS68" i="53" s="1"/>
  <c r="N71" i="53"/>
  <c r="AS71" i="53" s="1"/>
  <c r="N67" i="53"/>
  <c r="AS67" i="53" s="1"/>
  <c r="N70" i="53"/>
  <c r="AS70" i="53" s="1"/>
  <c r="N63" i="53"/>
  <c r="AS63" i="53" s="1"/>
  <c r="N66" i="53"/>
  <c r="AS66" i="53" s="1"/>
  <c r="N60" i="53"/>
  <c r="AS60" i="53" s="1"/>
  <c r="N56" i="53"/>
  <c r="AS56" i="53" s="1"/>
  <c r="N52" i="53"/>
  <c r="AS52" i="53" s="1"/>
  <c r="N65" i="53"/>
  <c r="AS65" i="53" s="1"/>
  <c r="N59" i="53"/>
  <c r="AS59" i="53" s="1"/>
  <c r="N64" i="53"/>
  <c r="AS64" i="53" s="1"/>
  <c r="N62" i="53"/>
  <c r="AS62" i="53" s="1"/>
  <c r="N54" i="53"/>
  <c r="AS54" i="53" s="1"/>
  <c r="N50" i="53"/>
  <c r="AS50" i="53" s="1"/>
  <c r="N46" i="53"/>
  <c r="AS46" i="53" s="1"/>
  <c r="N43" i="53"/>
  <c r="AS43" i="53" s="1"/>
  <c r="N19" i="53"/>
  <c r="N5" i="53"/>
  <c r="N61" i="53"/>
  <c r="AS61" i="53" s="1"/>
  <c r="N58" i="53"/>
  <c r="AS58" i="53" s="1"/>
  <c r="N53" i="53"/>
  <c r="AS53" i="53" s="1"/>
  <c r="N49" i="53"/>
  <c r="AS49" i="53" s="1"/>
  <c r="N51" i="53"/>
  <c r="AS51" i="53" s="1"/>
  <c r="N44" i="53"/>
  <c r="AS44" i="53" s="1"/>
  <c r="N41" i="53"/>
  <c r="N38" i="53"/>
  <c r="N26" i="53"/>
  <c r="N25" i="53"/>
  <c r="N35" i="53"/>
  <c r="N33" i="53"/>
  <c r="N30" i="53"/>
  <c r="N18" i="53"/>
  <c r="N57" i="53"/>
  <c r="AS57" i="53" s="1"/>
  <c r="N48" i="53"/>
  <c r="AS48" i="53" s="1"/>
  <c r="N15" i="53"/>
  <c r="N40" i="53"/>
  <c r="N55" i="53"/>
  <c r="AS55" i="53" s="1"/>
  <c r="N10" i="53"/>
  <c r="N23" i="53"/>
  <c r="N13" i="53"/>
  <c r="N17" i="53"/>
  <c r="N8" i="53"/>
  <c r="N14" i="53"/>
  <c r="N37" i="53"/>
  <c r="N21" i="53"/>
  <c r="N36" i="53"/>
  <c r="N9" i="53"/>
  <c r="N32" i="53"/>
  <c r="N16" i="53"/>
  <c r="N28" i="53"/>
  <c r="H17" i="53"/>
  <c r="V9" i="53"/>
  <c r="H26" i="53"/>
  <c r="AT30" i="53"/>
  <c r="V38" i="53"/>
  <c r="N39" i="53"/>
  <c r="AT40" i="53"/>
  <c r="H44" i="53"/>
  <c r="AP44" i="53" s="1"/>
  <c r="H50" i="53"/>
  <c r="AP50" i="53" s="1"/>
  <c r="AD69" i="53"/>
  <c r="BA69" i="53" s="1"/>
  <c r="AD72" i="53"/>
  <c r="BA72" i="53" s="1"/>
  <c r="AD68" i="53"/>
  <c r="BA68" i="53" s="1"/>
  <c r="AD71" i="53"/>
  <c r="BA71" i="53" s="1"/>
  <c r="AD67" i="53"/>
  <c r="BA67" i="53" s="1"/>
  <c r="AD66" i="53"/>
  <c r="BA66" i="53" s="1"/>
  <c r="AD63" i="53"/>
  <c r="BA63" i="53" s="1"/>
  <c r="AD62" i="53"/>
  <c r="BA62" i="53" s="1"/>
  <c r="AD60" i="53"/>
  <c r="BA60" i="53" s="1"/>
  <c r="AD56" i="53"/>
  <c r="BA56" i="53" s="1"/>
  <c r="AD52" i="53"/>
  <c r="BA52" i="53" s="1"/>
  <c r="AD70" i="53"/>
  <c r="BA70" i="53" s="1"/>
  <c r="AD65" i="53"/>
  <c r="BA65" i="53" s="1"/>
  <c r="AD61" i="53"/>
  <c r="BA61" i="53" s="1"/>
  <c r="AD59" i="53"/>
  <c r="BA59" i="53" s="1"/>
  <c r="AD64" i="53"/>
  <c r="BA64" i="53" s="1"/>
  <c r="AD57" i="53"/>
  <c r="BA57" i="53" s="1"/>
  <c r="AD51" i="53"/>
  <c r="BA51" i="53" s="1"/>
  <c r="AD50" i="53"/>
  <c r="BA50" i="53" s="1"/>
  <c r="AD46" i="53"/>
  <c r="BA46" i="53" s="1"/>
  <c r="AD43" i="53"/>
  <c r="BA43" i="53" s="1"/>
  <c r="AD19" i="53"/>
  <c r="AD5" i="53"/>
  <c r="AD58" i="53"/>
  <c r="BA58" i="53" s="1"/>
  <c r="AD55" i="53"/>
  <c r="BA55" i="53" s="1"/>
  <c r="AD49" i="53"/>
  <c r="BA49" i="53" s="1"/>
  <c r="AD53" i="53"/>
  <c r="BA53" i="53" s="1"/>
  <c r="AD10" i="53"/>
  <c r="AD23" i="53"/>
  <c r="AD12" i="53"/>
  <c r="AD26" i="53"/>
  <c r="AD25" i="53"/>
  <c r="AD35" i="53"/>
  <c r="AD33" i="53"/>
  <c r="AD30" i="53"/>
  <c r="AD18" i="53"/>
  <c r="AD54" i="53"/>
  <c r="BA54" i="53" s="1"/>
  <c r="AD48" i="53"/>
  <c r="BA48" i="53" s="1"/>
  <c r="AD45" i="53"/>
  <c r="BA45" i="53" s="1"/>
  <c r="AD42" i="53"/>
  <c r="AD47" i="53"/>
  <c r="BA47" i="53" s="1"/>
  <c r="AD41" i="53"/>
  <c r="AD27" i="53"/>
  <c r="AD7" i="53"/>
  <c r="AD34" i="53"/>
  <c r="AD31" i="53"/>
  <c r="AD29" i="53"/>
  <c r="AD39" i="53"/>
  <c r="AD38" i="53"/>
  <c r="AD37" i="53"/>
  <c r="AD11" i="53"/>
  <c r="AD6" i="53"/>
  <c r="AD24" i="53"/>
  <c r="AD22" i="53"/>
  <c r="AD28" i="53"/>
  <c r="P72" i="53"/>
  <c r="AT72" i="53" s="1"/>
  <c r="P68" i="53"/>
  <c r="AT68" i="53" s="1"/>
  <c r="P71" i="53"/>
  <c r="AT71" i="53" s="1"/>
  <c r="P67" i="53"/>
  <c r="AT67" i="53" s="1"/>
  <c r="P70" i="53"/>
  <c r="AT70" i="53" s="1"/>
  <c r="P69" i="53"/>
  <c r="AT69" i="53" s="1"/>
  <c r="P66" i="53"/>
  <c r="AT66" i="53" s="1"/>
  <c r="P62" i="53"/>
  <c r="AT62" i="53" s="1"/>
  <c r="P65" i="53"/>
  <c r="AT65" i="53" s="1"/>
  <c r="P59" i="53"/>
  <c r="AT59" i="53" s="1"/>
  <c r="P55" i="53"/>
  <c r="AT55" i="53" s="1"/>
  <c r="P64" i="53"/>
  <c r="AT64" i="53" s="1"/>
  <c r="P58" i="53"/>
  <c r="AT58" i="53" s="1"/>
  <c r="P63" i="53"/>
  <c r="AT63" i="53" s="1"/>
  <c r="P61" i="53"/>
  <c r="AT61" i="53" s="1"/>
  <c r="P60" i="53"/>
  <c r="AT60" i="53" s="1"/>
  <c r="P53" i="53"/>
  <c r="AT53" i="53" s="1"/>
  <c r="P49" i="53"/>
  <c r="AT49" i="53" s="1"/>
  <c r="P15" i="53"/>
  <c r="AT42" i="53" s="1"/>
  <c r="AT38" i="53"/>
  <c r="AT34" i="53"/>
  <c r="P57" i="53"/>
  <c r="AT57" i="53" s="1"/>
  <c r="P52" i="53"/>
  <c r="AT52" i="53" s="1"/>
  <c r="P48" i="53"/>
  <c r="AT48" i="53" s="1"/>
  <c r="P54" i="53"/>
  <c r="AT54" i="53" s="1"/>
  <c r="P50" i="53"/>
  <c r="AT50" i="53" s="1"/>
  <c r="P43" i="53"/>
  <c r="AT43" i="53" s="1"/>
  <c r="AT32" i="53"/>
  <c r="AT31" i="53"/>
  <c r="AT29" i="53"/>
  <c r="P47" i="53"/>
  <c r="AT47" i="53" s="1"/>
  <c r="P23" i="53"/>
  <c r="AT41" i="53" s="1"/>
  <c r="AT28" i="53"/>
  <c r="P51" i="53"/>
  <c r="AT51" i="53" s="1"/>
  <c r="P44" i="53"/>
  <c r="AT44" i="53" s="1"/>
  <c r="AT39" i="53"/>
  <c r="AT33" i="53"/>
  <c r="AD20" i="53"/>
  <c r="AD14" i="53"/>
  <c r="V16" i="53"/>
  <c r="AD8" i="53"/>
  <c r="AD9" i="53"/>
  <c r="N6" i="53"/>
  <c r="H37" i="53"/>
  <c r="AT35" i="53"/>
  <c r="N12" i="53"/>
  <c r="AD40" i="53"/>
  <c r="V23" i="53"/>
  <c r="N45" i="53"/>
  <c r="AS45" i="53" s="1"/>
  <c r="H47" i="53"/>
  <c r="AP47" i="53" s="1"/>
  <c r="AL4" i="53"/>
  <c r="F16" i="52"/>
  <c r="V69" i="52"/>
  <c r="AW69" i="52" s="1"/>
  <c r="V72" i="52"/>
  <c r="AW72" i="52" s="1"/>
  <c r="V68" i="52"/>
  <c r="AW68" i="52" s="1"/>
  <c r="V71" i="52"/>
  <c r="AW71" i="52" s="1"/>
  <c r="V67" i="52"/>
  <c r="AW67" i="52" s="1"/>
  <c r="V62" i="52"/>
  <c r="AW62" i="52" s="1"/>
  <c r="V66" i="52"/>
  <c r="AW66" i="52" s="1"/>
  <c r="V65" i="52"/>
  <c r="AW65" i="52" s="1"/>
  <c r="V64" i="52"/>
  <c r="AW64" i="52" s="1"/>
  <c r="V61" i="52"/>
  <c r="AW61" i="52" s="1"/>
  <c r="V57" i="52"/>
  <c r="AW57" i="52" s="1"/>
  <c r="V70" i="52"/>
  <c r="AW70" i="52" s="1"/>
  <c r="V60" i="52"/>
  <c r="AW60" i="52" s="1"/>
  <c r="V63" i="52"/>
  <c r="AW63" i="52" s="1"/>
  <c r="V59" i="52"/>
  <c r="AW59" i="52" s="1"/>
  <c r="V58" i="52"/>
  <c r="AW58" i="52" s="1"/>
  <c r="V52" i="52"/>
  <c r="AW52" i="52" s="1"/>
  <c r="V48" i="52"/>
  <c r="AW48" i="52" s="1"/>
  <c r="V55" i="52"/>
  <c r="AW55" i="52" s="1"/>
  <c r="V51" i="52"/>
  <c r="AW51" i="52" s="1"/>
  <c r="V47" i="52"/>
  <c r="AW47" i="52" s="1"/>
  <c r="V56" i="52"/>
  <c r="AW56" i="52" s="1"/>
  <c r="V54" i="52"/>
  <c r="AW54" i="52" s="1"/>
  <c r="V50" i="52"/>
  <c r="AW50" i="52" s="1"/>
  <c r="V46" i="52"/>
  <c r="AW46" i="52" s="1"/>
  <c r="V49" i="52"/>
  <c r="AW49" i="52" s="1"/>
  <c r="V42" i="52"/>
  <c r="AW42" i="52" s="1"/>
  <c r="V38" i="52"/>
  <c r="AW38" i="52" s="1"/>
  <c r="V45" i="52"/>
  <c r="AW45" i="52" s="1"/>
  <c r="V41" i="52"/>
  <c r="AW41" i="52" s="1"/>
  <c r="V37" i="52"/>
  <c r="AW37" i="52" s="1"/>
  <c r="V44" i="52"/>
  <c r="AW44" i="52" s="1"/>
  <c r="V40" i="52"/>
  <c r="AW40" i="52" s="1"/>
  <c r="V36" i="52"/>
  <c r="AW36" i="52" s="1"/>
  <c r="V43" i="52"/>
  <c r="AW43" i="52" s="1"/>
  <c r="V35" i="52"/>
  <c r="AW35" i="52" s="1"/>
  <c r="V19" i="52"/>
  <c r="V31" i="52"/>
  <c r="V39" i="52"/>
  <c r="AW39" i="52" s="1"/>
  <c r="V33" i="52"/>
  <c r="V18" i="52"/>
  <c r="V10" i="52"/>
  <c r="V32" i="52"/>
  <c r="V30" i="52"/>
  <c r="V27" i="52"/>
  <c r="V17" i="52"/>
  <c r="V14" i="52"/>
  <c r="V13" i="52"/>
  <c r="V34" i="52"/>
  <c r="AW34" i="52" s="1"/>
  <c r="V6" i="52"/>
  <c r="V20" i="52"/>
  <c r="V15" i="52"/>
  <c r="V24" i="52"/>
  <c r="V23" i="52"/>
  <c r="V5" i="52"/>
  <c r="V28" i="52"/>
  <c r="V53" i="52"/>
  <c r="AW53" i="52" s="1"/>
  <c r="V11" i="52"/>
  <c r="V8" i="52"/>
  <c r="V26" i="52"/>
  <c r="V21" i="52"/>
  <c r="V9" i="52"/>
  <c r="V22" i="52"/>
  <c r="V29" i="52"/>
  <c r="V25" i="52"/>
  <c r="N69" i="52"/>
  <c r="AS69" i="52" s="1"/>
  <c r="N72" i="52"/>
  <c r="AS72" i="52" s="1"/>
  <c r="N68" i="52"/>
  <c r="AS68" i="52" s="1"/>
  <c r="N71" i="52"/>
  <c r="AS71" i="52" s="1"/>
  <c r="N67" i="52"/>
  <c r="AS67" i="52" s="1"/>
  <c r="N70" i="52"/>
  <c r="AS70" i="52" s="1"/>
  <c r="N66" i="52"/>
  <c r="AS66" i="52" s="1"/>
  <c r="N62" i="52"/>
  <c r="AS62" i="52" s="1"/>
  <c r="N65" i="52"/>
  <c r="AS65" i="52" s="1"/>
  <c r="N64" i="52"/>
  <c r="AS64" i="52" s="1"/>
  <c r="N61" i="52"/>
  <c r="AS61" i="52" s="1"/>
  <c r="N57" i="52"/>
  <c r="AS57" i="52" s="1"/>
  <c r="N60" i="52"/>
  <c r="AS60" i="52" s="1"/>
  <c r="N59" i="52"/>
  <c r="AS59" i="52" s="1"/>
  <c r="N63" i="52"/>
  <c r="AS63" i="52" s="1"/>
  <c r="N52" i="52"/>
  <c r="AS52" i="52" s="1"/>
  <c r="N48" i="52"/>
  <c r="AS48" i="52" s="1"/>
  <c r="N58" i="52"/>
  <c r="AS58" i="52" s="1"/>
  <c r="N56" i="52"/>
  <c r="AS56" i="52" s="1"/>
  <c r="N55" i="52"/>
  <c r="AS55" i="52" s="1"/>
  <c r="N51" i="52"/>
  <c r="AS51" i="52" s="1"/>
  <c r="N47" i="52"/>
  <c r="AS47" i="52" s="1"/>
  <c r="N54" i="52"/>
  <c r="AS54" i="52" s="1"/>
  <c r="N50" i="52"/>
  <c r="AS50" i="52" s="1"/>
  <c r="N46" i="52"/>
  <c r="AS46" i="52" s="1"/>
  <c r="N53" i="52"/>
  <c r="AS53" i="52" s="1"/>
  <c r="N42" i="52"/>
  <c r="AS42" i="52" s="1"/>
  <c r="N38" i="52"/>
  <c r="AS38" i="52" s="1"/>
  <c r="N49" i="52"/>
  <c r="AS49" i="52" s="1"/>
  <c r="N41" i="52"/>
  <c r="AS41" i="52" s="1"/>
  <c r="N37" i="52"/>
  <c r="AS37" i="52" s="1"/>
  <c r="N45" i="52"/>
  <c r="AS45" i="52" s="1"/>
  <c r="N44" i="52"/>
  <c r="AS44" i="52" s="1"/>
  <c r="N40" i="52"/>
  <c r="AS40" i="52" s="1"/>
  <c r="N36" i="52"/>
  <c r="AS36" i="52" s="1"/>
  <c r="N19" i="52"/>
  <c r="N31" i="52"/>
  <c r="N43" i="52"/>
  <c r="AS43" i="52" s="1"/>
  <c r="N33" i="52"/>
  <c r="N18" i="52"/>
  <c r="N39" i="52"/>
  <c r="AS39" i="52" s="1"/>
  <c r="N35" i="52"/>
  <c r="AS35" i="52" s="1"/>
  <c r="N34" i="52"/>
  <c r="AS34" i="52" s="1"/>
  <c r="N10" i="52"/>
  <c r="N32" i="52"/>
  <c r="N30" i="52"/>
  <c r="N27" i="52"/>
  <c r="N17" i="52"/>
  <c r="N14" i="52"/>
  <c r="N13" i="52"/>
  <c r="N29" i="52"/>
  <c r="N8" i="52"/>
  <c r="N20" i="52"/>
  <c r="N15" i="52"/>
  <c r="N24" i="52"/>
  <c r="N23" i="52"/>
  <c r="N5" i="52"/>
  <c r="N11" i="52"/>
  <c r="N6" i="52"/>
  <c r="N26" i="52"/>
  <c r="N21" i="52"/>
  <c r="N9" i="52"/>
  <c r="N22" i="52"/>
  <c r="N28" i="52"/>
  <c r="N25" i="52"/>
  <c r="AD69" i="52"/>
  <c r="BA69" i="52" s="1"/>
  <c r="AD72" i="52"/>
  <c r="BA72" i="52" s="1"/>
  <c r="AD68" i="52"/>
  <c r="BA68" i="52" s="1"/>
  <c r="AD71" i="52"/>
  <c r="BA71" i="52" s="1"/>
  <c r="AD67" i="52"/>
  <c r="BA67" i="52" s="1"/>
  <c r="AD62" i="52"/>
  <c r="BA62" i="52" s="1"/>
  <c r="AD65" i="52"/>
  <c r="BA65" i="52" s="1"/>
  <c r="AD70" i="52"/>
  <c r="BA70" i="52" s="1"/>
  <c r="AD66" i="52"/>
  <c r="BA66" i="52" s="1"/>
  <c r="AD64" i="52"/>
  <c r="BA64" i="52" s="1"/>
  <c r="AD61" i="52"/>
  <c r="BA61" i="52" s="1"/>
  <c r="AD57" i="52"/>
  <c r="BA57" i="52" s="1"/>
  <c r="AD63" i="52"/>
  <c r="BA63" i="52" s="1"/>
  <c r="AD60" i="52"/>
  <c r="BA60" i="52" s="1"/>
  <c r="AD59" i="52"/>
  <c r="BA59" i="52" s="1"/>
  <c r="AD52" i="52"/>
  <c r="BA52" i="52" s="1"/>
  <c r="AD48" i="52"/>
  <c r="BA48" i="52" s="1"/>
  <c r="AD55" i="52"/>
  <c r="BA55" i="52" s="1"/>
  <c r="AD51" i="52"/>
  <c r="BA51" i="52" s="1"/>
  <c r="AD47" i="52"/>
  <c r="BA47" i="52" s="1"/>
  <c r="AD54" i="52"/>
  <c r="BA54" i="52" s="1"/>
  <c r="AD50" i="52"/>
  <c r="BA50" i="52" s="1"/>
  <c r="AD46" i="52"/>
  <c r="BA46" i="52" s="1"/>
  <c r="AD58" i="52"/>
  <c r="BA58" i="52" s="1"/>
  <c r="AD45" i="52"/>
  <c r="BA45" i="52" s="1"/>
  <c r="AD42" i="52"/>
  <c r="BA42" i="52" s="1"/>
  <c r="AD38" i="52"/>
  <c r="BA38" i="52" s="1"/>
  <c r="AD41" i="52"/>
  <c r="BA41" i="52" s="1"/>
  <c r="AD37" i="52"/>
  <c r="BA37" i="52" s="1"/>
  <c r="AD53" i="52"/>
  <c r="BA53" i="52" s="1"/>
  <c r="AD40" i="52"/>
  <c r="BA40" i="52" s="1"/>
  <c r="AD36" i="52"/>
  <c r="BA36" i="52" s="1"/>
  <c r="AD39" i="52"/>
  <c r="BA39" i="52" s="1"/>
  <c r="AD34" i="52"/>
  <c r="BA34" i="52" s="1"/>
  <c r="AD19" i="52"/>
  <c r="AD31" i="52"/>
  <c r="AD33" i="52"/>
  <c r="AD18" i="52"/>
  <c r="AD56" i="52"/>
  <c r="BA56" i="52" s="1"/>
  <c r="AD35" i="52"/>
  <c r="BA35" i="52" s="1"/>
  <c r="AD10" i="52"/>
  <c r="AD32" i="52"/>
  <c r="AD30" i="52"/>
  <c r="AD6" i="52"/>
  <c r="AD27" i="52"/>
  <c r="AD17" i="52"/>
  <c r="AD14" i="52"/>
  <c r="AD13" i="52"/>
  <c r="AD49" i="52"/>
  <c r="BA49" i="52" s="1"/>
  <c r="AD43" i="52"/>
  <c r="BA43" i="52" s="1"/>
  <c r="AD11" i="52"/>
  <c r="AD29" i="52"/>
  <c r="AD20" i="52"/>
  <c r="AD15" i="52"/>
  <c r="AD24" i="52"/>
  <c r="AD23" i="52"/>
  <c r="AD5" i="52"/>
  <c r="AD44" i="52"/>
  <c r="BA44" i="52" s="1"/>
  <c r="AD26" i="52"/>
  <c r="AD21" i="52"/>
  <c r="AD9" i="52"/>
  <c r="AD22" i="52"/>
  <c r="AD8" i="52"/>
  <c r="AD28" i="52"/>
  <c r="AD25" i="52"/>
  <c r="N16" i="52"/>
  <c r="AD12" i="52"/>
  <c r="F69" i="52"/>
  <c r="F72" i="52"/>
  <c r="F68" i="52"/>
  <c r="F71" i="52"/>
  <c r="F67" i="52"/>
  <c r="F66" i="52"/>
  <c r="F62" i="52"/>
  <c r="F70" i="52"/>
  <c r="F65" i="52"/>
  <c r="F64" i="52"/>
  <c r="F63" i="52"/>
  <c r="F61" i="52"/>
  <c r="F57" i="52"/>
  <c r="F60" i="52"/>
  <c r="F59" i="52"/>
  <c r="F56" i="52"/>
  <c r="F52" i="52"/>
  <c r="F48" i="52"/>
  <c r="F55" i="52"/>
  <c r="F51" i="52"/>
  <c r="F47" i="52"/>
  <c r="F58" i="52"/>
  <c r="F54" i="52"/>
  <c r="F50" i="52"/>
  <c r="F46" i="52"/>
  <c r="F42" i="52"/>
  <c r="F38" i="52"/>
  <c r="F53" i="52"/>
  <c r="F41" i="52"/>
  <c r="F37" i="52"/>
  <c r="F49" i="52"/>
  <c r="F44" i="52"/>
  <c r="F40" i="52"/>
  <c r="F36" i="52"/>
  <c r="F45" i="52"/>
  <c r="F35" i="52"/>
  <c r="F19" i="52"/>
  <c r="F31" i="52"/>
  <c r="F34" i="52"/>
  <c r="F33" i="52"/>
  <c r="F18" i="52"/>
  <c r="F43" i="52"/>
  <c r="F32" i="52"/>
  <c r="F30" i="52"/>
  <c r="F8" i="52"/>
  <c r="F27" i="52"/>
  <c r="F17" i="52"/>
  <c r="F13" i="52"/>
  <c r="F29" i="52"/>
  <c r="F15" i="52"/>
  <c r="F24" i="52"/>
  <c r="F23" i="52"/>
  <c r="F28" i="52"/>
  <c r="F39" i="52"/>
  <c r="F26" i="52"/>
  <c r="F9" i="52"/>
  <c r="F22" i="52"/>
  <c r="F25" i="52"/>
  <c r="V7" i="52"/>
  <c r="V16" i="52"/>
  <c r="N7" i="52"/>
  <c r="Z13" i="52"/>
  <c r="Z27" i="52"/>
  <c r="J49" i="52"/>
  <c r="AQ49" i="52" s="1"/>
  <c r="R71" i="52"/>
  <c r="AU71" i="52" s="1"/>
  <c r="R64" i="52"/>
  <c r="AU64" i="52" s="1"/>
  <c r="R66" i="52"/>
  <c r="AU66" i="52" s="1"/>
  <c r="R52" i="52"/>
  <c r="AU52" i="52" s="1"/>
  <c r="R51" i="52"/>
  <c r="AU51" i="52" s="1"/>
  <c r="R35" i="52"/>
  <c r="AU35" i="52" s="1"/>
  <c r="R32" i="52"/>
  <c r="Z67" i="52"/>
  <c r="AY67" i="52" s="1"/>
  <c r="Z70" i="52"/>
  <c r="AY70" i="52" s="1"/>
  <c r="Z69" i="52"/>
  <c r="AY69" i="52" s="1"/>
  <c r="Z72" i="52"/>
  <c r="AY72" i="52" s="1"/>
  <c r="Z59" i="52"/>
  <c r="AY59" i="52" s="1"/>
  <c r="Z58" i="52"/>
  <c r="AY58" i="52" s="1"/>
  <c r="Z61" i="52"/>
  <c r="AY61" i="52" s="1"/>
  <c r="Z54" i="52"/>
  <c r="AY54" i="52" s="1"/>
  <c r="Z46" i="52"/>
  <c r="AY46" i="52" s="1"/>
  <c r="Z53" i="52"/>
  <c r="AY53" i="52" s="1"/>
  <c r="Z52" i="52"/>
  <c r="AY52" i="52" s="1"/>
  <c r="Z47" i="52"/>
  <c r="AY47" i="52" s="1"/>
  <c r="Z44" i="52"/>
  <c r="AY44" i="52" s="1"/>
  <c r="Z36" i="52"/>
  <c r="AY36" i="52" s="1"/>
  <c r="Z39" i="52"/>
  <c r="AY39" i="52" s="1"/>
  <c r="Z55" i="52"/>
  <c r="AY55" i="52" s="1"/>
  <c r="Z42" i="52"/>
  <c r="AY42" i="52" s="1"/>
  <c r="Z38" i="52"/>
  <c r="AY38" i="52" s="1"/>
  <c r="Z41" i="52"/>
  <c r="AY41" i="52" s="1"/>
  <c r="Z32" i="52"/>
  <c r="Z37" i="52"/>
  <c r="AY37" i="52" s="1"/>
  <c r="Z6" i="52"/>
  <c r="Z11" i="52"/>
  <c r="Z19" i="52"/>
  <c r="Z16" i="52"/>
  <c r="R7" i="52"/>
  <c r="Z7" i="52"/>
  <c r="Z12" i="52"/>
  <c r="Z25" i="52"/>
  <c r="R28" i="52"/>
  <c r="Z28" i="52"/>
  <c r="AL4" i="52"/>
  <c r="J21" i="52"/>
  <c r="Z21" i="52"/>
  <c r="Z26" i="52"/>
  <c r="AM4" i="51"/>
  <c r="AL4" i="51"/>
  <c r="AB70" i="51"/>
  <c r="AZ70" i="51" s="1"/>
  <c r="AB69" i="51"/>
  <c r="AZ69" i="51" s="1"/>
  <c r="AB72" i="51"/>
  <c r="AZ72" i="51" s="1"/>
  <c r="AB68" i="51"/>
  <c r="AZ68" i="51" s="1"/>
  <c r="AB63" i="51"/>
  <c r="AZ63" i="51" s="1"/>
  <c r="AB66" i="51"/>
  <c r="AZ66" i="51" s="1"/>
  <c r="AB64" i="51"/>
  <c r="AZ64" i="51" s="1"/>
  <c r="AB15" i="51"/>
  <c r="AB45" i="51"/>
  <c r="AB71" i="51"/>
  <c r="AZ71" i="51" s="1"/>
  <c r="AB62" i="51"/>
  <c r="AZ62" i="51" s="1"/>
  <c r="AB61" i="51"/>
  <c r="AZ61" i="51" s="1"/>
  <c r="AB60" i="51"/>
  <c r="AZ60" i="51" s="1"/>
  <c r="AB38" i="51"/>
  <c r="AB11" i="51"/>
  <c r="AB37" i="51"/>
  <c r="AB27" i="51"/>
  <c r="AB36" i="51"/>
  <c r="AB22" i="51"/>
  <c r="AB67" i="51"/>
  <c r="AZ67" i="51" s="1"/>
  <c r="AB24" i="51"/>
  <c r="AB16" i="51"/>
  <c r="AB17" i="51"/>
  <c r="AB30" i="51"/>
  <c r="AB65" i="51"/>
  <c r="AZ65" i="51" s="1"/>
  <c r="AB59" i="51"/>
  <c r="AB52" i="51"/>
  <c r="AB39" i="51"/>
  <c r="AB5" i="51"/>
  <c r="AB46" i="51"/>
  <c r="AB26" i="51"/>
  <c r="AB31" i="51"/>
  <c r="AB48" i="51"/>
  <c r="AB57" i="51"/>
  <c r="AB14" i="51"/>
  <c r="AB12" i="51"/>
  <c r="AB44" i="51"/>
  <c r="AB9" i="51"/>
  <c r="AB21" i="51"/>
  <c r="AB23" i="51"/>
  <c r="AB35" i="51"/>
  <c r="AB49" i="51"/>
  <c r="AB53" i="51"/>
  <c r="AB43" i="51"/>
  <c r="AB7" i="51"/>
  <c r="AB10" i="51"/>
  <c r="AB25" i="51"/>
  <c r="AB28" i="51"/>
  <c r="AB41" i="51"/>
  <c r="AB55" i="51"/>
  <c r="AB19" i="51"/>
  <c r="AB50" i="51"/>
  <c r="AB51" i="51"/>
  <c r="AB6" i="51"/>
  <c r="AB33" i="51"/>
  <c r="AB40" i="51"/>
  <c r="AB13" i="51"/>
  <c r="AB58" i="51"/>
  <c r="AB54" i="51"/>
  <c r="V8" i="51"/>
  <c r="AB18" i="51"/>
  <c r="AB56" i="51"/>
  <c r="AB42" i="51"/>
  <c r="T62" i="51"/>
  <c r="AV62" i="51" s="1"/>
  <c r="T37" i="51"/>
  <c r="T27" i="51"/>
  <c r="T39" i="51"/>
  <c r="T6" i="51"/>
  <c r="T30" i="51"/>
  <c r="T7" i="51"/>
  <c r="T25" i="51"/>
  <c r="T58" i="51"/>
  <c r="T51" i="51"/>
  <c r="T56" i="51"/>
  <c r="AB8" i="51"/>
  <c r="AB47" i="51"/>
  <c r="AB34" i="51"/>
  <c r="L66" i="51"/>
  <c r="AR66" i="51" s="1"/>
  <c r="L11" i="51"/>
  <c r="L37" i="51"/>
  <c r="L17" i="51"/>
  <c r="L30" i="51"/>
  <c r="L46" i="51"/>
  <c r="L31" i="51"/>
  <c r="L48" i="51"/>
  <c r="L49" i="51"/>
  <c r="L5" i="51"/>
  <c r="L56" i="51"/>
  <c r="L29" i="51"/>
  <c r="N8" i="51"/>
  <c r="AB20" i="51"/>
  <c r="AB29" i="51"/>
  <c r="T21" i="51"/>
  <c r="F69" i="51"/>
  <c r="F72" i="51"/>
  <c r="F68" i="51"/>
  <c r="F71" i="51"/>
  <c r="F67" i="51"/>
  <c r="F66" i="51"/>
  <c r="F62" i="51"/>
  <c r="F70" i="51"/>
  <c r="F64" i="51"/>
  <c r="F61" i="51"/>
  <c r="F16" i="51"/>
  <c r="F12" i="51"/>
  <c r="F65" i="51"/>
  <c r="F60" i="51"/>
  <c r="F30" i="51"/>
  <c r="F46" i="51"/>
  <c r="F24" i="51"/>
  <c r="F63" i="51"/>
  <c r="F11" i="51"/>
  <c r="F15" i="51"/>
  <c r="F45" i="51"/>
  <c r="F59" i="51"/>
  <c r="F52" i="51"/>
  <c r="F39" i="51"/>
  <c r="F36" i="51"/>
  <c r="F47" i="51"/>
  <c r="F58" i="51"/>
  <c r="F41" i="51"/>
  <c r="N69" i="51"/>
  <c r="AS69" i="51" s="1"/>
  <c r="N72" i="51"/>
  <c r="AS72" i="51" s="1"/>
  <c r="N68" i="51"/>
  <c r="AS68" i="51" s="1"/>
  <c r="N71" i="51"/>
  <c r="AS71" i="51" s="1"/>
  <c r="N67" i="51"/>
  <c r="AS67" i="51" s="1"/>
  <c r="N70" i="51"/>
  <c r="AS70" i="51" s="1"/>
  <c r="N66" i="51"/>
  <c r="AS66" i="51" s="1"/>
  <c r="N62" i="51"/>
  <c r="AS62" i="51" s="1"/>
  <c r="N65" i="51"/>
  <c r="AS65" i="51" s="1"/>
  <c r="N61" i="51"/>
  <c r="AS61" i="51" s="1"/>
  <c r="N16" i="51"/>
  <c r="N12" i="51"/>
  <c r="N17" i="51"/>
  <c r="N30" i="51"/>
  <c r="N7" i="51"/>
  <c r="N33" i="51"/>
  <c r="N46" i="51"/>
  <c r="N10" i="51"/>
  <c r="N64" i="51"/>
  <c r="AS64" i="51" s="1"/>
  <c r="N63" i="51"/>
  <c r="AS63" i="51" s="1"/>
  <c r="N60" i="51"/>
  <c r="AS60" i="51" s="1"/>
  <c r="N15" i="51"/>
  <c r="N24" i="51"/>
  <c r="N38" i="51"/>
  <c r="N11" i="51"/>
  <c r="N37" i="51"/>
  <c r="N44" i="51"/>
  <c r="N45" i="51"/>
  <c r="N59" i="51"/>
  <c r="N52" i="51"/>
  <c r="N6" i="51"/>
  <c r="N27" i="51"/>
  <c r="N9" i="51"/>
  <c r="N47" i="51"/>
  <c r="N58" i="51"/>
  <c r="N41" i="51"/>
  <c r="V69" i="51"/>
  <c r="AW69" i="51" s="1"/>
  <c r="V72" i="51"/>
  <c r="AW72" i="51" s="1"/>
  <c r="V68" i="51"/>
  <c r="AW68" i="51" s="1"/>
  <c r="V71" i="51"/>
  <c r="AW71" i="51" s="1"/>
  <c r="V67" i="51"/>
  <c r="AW67" i="51" s="1"/>
  <c r="V62" i="51"/>
  <c r="AW62" i="51" s="1"/>
  <c r="V61" i="51"/>
  <c r="AW61" i="51" s="1"/>
  <c r="V16" i="51"/>
  <c r="V12" i="51"/>
  <c r="V66" i="51"/>
  <c r="AW66" i="51" s="1"/>
  <c r="V15" i="51"/>
  <c r="V30" i="51"/>
  <c r="V7" i="51"/>
  <c r="V33" i="51"/>
  <c r="V46" i="51"/>
  <c r="V10" i="51"/>
  <c r="V70" i="51"/>
  <c r="AW70" i="51" s="1"/>
  <c r="V24" i="51"/>
  <c r="V60" i="51"/>
  <c r="AW60" i="51" s="1"/>
  <c r="V17" i="51"/>
  <c r="V38" i="51"/>
  <c r="V45" i="51"/>
  <c r="V63" i="51"/>
  <c r="AW63" i="51" s="1"/>
  <c r="V6" i="51"/>
  <c r="V27" i="51"/>
  <c r="V34" i="51"/>
  <c r="V37" i="51"/>
  <c r="V44" i="51"/>
  <c r="V64" i="51"/>
  <c r="AW64" i="51" s="1"/>
  <c r="V11" i="51"/>
  <c r="V39" i="51"/>
  <c r="V5" i="51"/>
  <c r="V36" i="51"/>
  <c r="V22" i="51"/>
  <c r="V9" i="51"/>
  <c r="V47" i="51"/>
  <c r="V58" i="51"/>
  <c r="V41" i="51"/>
  <c r="AD69" i="51"/>
  <c r="BA69" i="51" s="1"/>
  <c r="AD72" i="51"/>
  <c r="BA72" i="51" s="1"/>
  <c r="AD68" i="51"/>
  <c r="BA68" i="51" s="1"/>
  <c r="AD71" i="51"/>
  <c r="BA71" i="51" s="1"/>
  <c r="AD67" i="51"/>
  <c r="BA67" i="51" s="1"/>
  <c r="AD62" i="51"/>
  <c r="BA62" i="51" s="1"/>
  <c r="AD63" i="51"/>
  <c r="BA63" i="51" s="1"/>
  <c r="AD16" i="51"/>
  <c r="AD12" i="51"/>
  <c r="AD70" i="51"/>
  <c r="BA70" i="51" s="1"/>
  <c r="AD24" i="51"/>
  <c r="AD45" i="51"/>
  <c r="AD30" i="51"/>
  <c r="AD7" i="51"/>
  <c r="AD33" i="51"/>
  <c r="AD46" i="51"/>
  <c r="AD10" i="51"/>
  <c r="AD65" i="51"/>
  <c r="BA65" i="51" s="1"/>
  <c r="AD64" i="51"/>
  <c r="BA64" i="51" s="1"/>
  <c r="AD15" i="51"/>
  <c r="AD60" i="51"/>
  <c r="BA60" i="51" s="1"/>
  <c r="AD66" i="51"/>
  <c r="BA66" i="51" s="1"/>
  <c r="AD39" i="51"/>
  <c r="AD5" i="51"/>
  <c r="AD36" i="51"/>
  <c r="AD11" i="51"/>
  <c r="AD6" i="51"/>
  <c r="AD27" i="51"/>
  <c r="AD34" i="51"/>
  <c r="AD37" i="51"/>
  <c r="AD59" i="51"/>
  <c r="AD52" i="51"/>
  <c r="AD40" i="51"/>
  <c r="AD9" i="51"/>
  <c r="AD47" i="51"/>
  <c r="AD58" i="51"/>
  <c r="AD41" i="51"/>
  <c r="F54" i="51"/>
  <c r="N54" i="51"/>
  <c r="V54" i="51"/>
  <c r="AD54" i="51"/>
  <c r="F20" i="51"/>
  <c r="N20" i="51"/>
  <c r="V20" i="51"/>
  <c r="AD20" i="51"/>
  <c r="N18" i="51"/>
  <c r="V18" i="51"/>
  <c r="AD18" i="51"/>
  <c r="V29" i="51"/>
  <c r="AD51" i="51"/>
  <c r="N35" i="51"/>
  <c r="V56" i="51"/>
  <c r="F57" i="51"/>
  <c r="N23" i="51"/>
  <c r="V42" i="51"/>
  <c r="AD48" i="51"/>
  <c r="N21" i="51"/>
  <c r="V31" i="51"/>
  <c r="AD13" i="51"/>
  <c r="N26" i="51"/>
  <c r="AD22" i="51"/>
  <c r="N34" i="51"/>
  <c r="N36" i="51"/>
  <c r="AD17" i="51"/>
  <c r="V65" i="51"/>
  <c r="AW65" i="51" s="1"/>
  <c r="N50" i="51"/>
  <c r="V50" i="51"/>
  <c r="AD50" i="51"/>
  <c r="N19" i="51"/>
  <c r="V19" i="51"/>
  <c r="AD19" i="51"/>
  <c r="F55" i="51"/>
  <c r="N55" i="51"/>
  <c r="V55" i="51"/>
  <c r="AD55" i="51"/>
  <c r="N29" i="51"/>
  <c r="V51" i="51"/>
  <c r="AD14" i="51"/>
  <c r="N56" i="51"/>
  <c r="AD57" i="51"/>
  <c r="N42" i="51"/>
  <c r="V48" i="51"/>
  <c r="AD28" i="51"/>
  <c r="N31" i="51"/>
  <c r="V13" i="51"/>
  <c r="AD25" i="51"/>
  <c r="F40" i="51"/>
  <c r="V40" i="51"/>
  <c r="N5" i="51"/>
  <c r="F6" i="51"/>
  <c r="P72" i="50"/>
  <c r="AT72" i="50" s="1"/>
  <c r="P68" i="50"/>
  <c r="AT68" i="50" s="1"/>
  <c r="P71" i="50"/>
  <c r="AT71" i="50" s="1"/>
  <c r="P67" i="50"/>
  <c r="AT67" i="50" s="1"/>
  <c r="P70" i="50"/>
  <c r="AT70" i="50" s="1"/>
  <c r="P66" i="50"/>
  <c r="AT66" i="50" s="1"/>
  <c r="P69" i="50"/>
  <c r="AT69" i="50" s="1"/>
  <c r="P62" i="50"/>
  <c r="AT62" i="50" s="1"/>
  <c r="P65" i="50"/>
  <c r="AT65" i="50" s="1"/>
  <c r="P64" i="50"/>
  <c r="AT64" i="50" s="1"/>
  <c r="P59" i="50"/>
  <c r="AT59" i="50" s="1"/>
  <c r="P63" i="50"/>
  <c r="AT63" i="50" s="1"/>
  <c r="P58" i="50"/>
  <c r="AT58" i="50" s="1"/>
  <c r="P61" i="50"/>
  <c r="AT61" i="50" s="1"/>
  <c r="P57" i="50"/>
  <c r="AT57" i="50" s="1"/>
  <c r="P60" i="50"/>
  <c r="AT60" i="50" s="1"/>
  <c r="P54" i="50"/>
  <c r="AT54" i="50" s="1"/>
  <c r="P31" i="50"/>
  <c r="P53" i="50"/>
  <c r="P27" i="50"/>
  <c r="P8" i="50"/>
  <c r="P52" i="50"/>
  <c r="P56" i="50"/>
  <c r="AT56" i="50" s="1"/>
  <c r="P36" i="50"/>
  <c r="P13" i="50"/>
  <c r="P33" i="50"/>
  <c r="P51" i="50"/>
  <c r="P55" i="50"/>
  <c r="AT55" i="50" s="1"/>
  <c r="P28" i="50"/>
  <c r="P21" i="50"/>
  <c r="P9" i="50"/>
  <c r="P32" i="50"/>
  <c r="P18" i="50"/>
  <c r="P15" i="50"/>
  <c r="P35" i="50"/>
  <c r="P16" i="50"/>
  <c r="P50" i="50"/>
  <c r="P26" i="50"/>
  <c r="P39" i="50"/>
  <c r="P17" i="50"/>
  <c r="P22" i="50"/>
  <c r="P14" i="50"/>
  <c r="P19" i="50"/>
  <c r="P49" i="50"/>
  <c r="P30" i="50"/>
  <c r="P7" i="50"/>
  <c r="P10" i="50"/>
  <c r="P5" i="50"/>
  <c r="P48" i="50"/>
  <c r="P47" i="50"/>
  <c r="P45" i="50"/>
  <c r="P24" i="50"/>
  <c r="P6" i="50"/>
  <c r="P25" i="50"/>
  <c r="P23" i="50"/>
  <c r="P20" i="50"/>
  <c r="P43" i="50"/>
  <c r="P37" i="50"/>
  <c r="P38" i="50"/>
  <c r="P29" i="50"/>
  <c r="P44" i="50"/>
  <c r="P42" i="50"/>
  <c r="P40" i="50"/>
  <c r="AF72" i="50"/>
  <c r="BB72" i="50" s="1"/>
  <c r="AF68" i="50"/>
  <c r="BB68" i="50" s="1"/>
  <c r="AF71" i="50"/>
  <c r="BB71" i="50" s="1"/>
  <c r="AF67" i="50"/>
  <c r="BB67" i="50" s="1"/>
  <c r="AF70" i="50"/>
  <c r="BB70" i="50" s="1"/>
  <c r="AF66" i="50"/>
  <c r="BB66" i="50" s="1"/>
  <c r="AF62" i="50"/>
  <c r="BB62" i="50" s="1"/>
  <c r="AF65" i="50"/>
  <c r="BB65" i="50" s="1"/>
  <c r="AF69" i="50"/>
  <c r="BB69" i="50" s="1"/>
  <c r="AF64" i="50"/>
  <c r="BB64" i="50" s="1"/>
  <c r="AF59" i="50"/>
  <c r="BB59" i="50" s="1"/>
  <c r="AF58" i="50"/>
  <c r="BB58" i="50" s="1"/>
  <c r="AF61" i="50"/>
  <c r="BB61" i="50" s="1"/>
  <c r="AF57" i="50"/>
  <c r="BB57" i="50" s="1"/>
  <c r="AF63" i="50"/>
  <c r="BB63" i="50" s="1"/>
  <c r="AF54" i="50"/>
  <c r="BB54" i="50" s="1"/>
  <c r="AF31" i="50"/>
  <c r="AF53" i="50"/>
  <c r="AF27" i="50"/>
  <c r="BB53" i="50" s="1"/>
  <c r="AF8" i="50"/>
  <c r="AF52" i="50"/>
  <c r="AF60" i="50"/>
  <c r="BB60" i="50" s="1"/>
  <c r="AF56" i="50"/>
  <c r="BB56" i="50" s="1"/>
  <c r="AF36" i="50"/>
  <c r="AF13" i="50"/>
  <c r="AF32" i="50"/>
  <c r="AF33" i="50"/>
  <c r="AF51" i="50"/>
  <c r="AF7" i="50"/>
  <c r="AF28" i="50"/>
  <c r="AF21" i="50"/>
  <c r="AF9" i="50"/>
  <c r="AF18" i="50"/>
  <c r="AF15" i="50"/>
  <c r="AF35" i="50"/>
  <c r="AF14" i="50"/>
  <c r="AF16" i="50"/>
  <c r="AF50" i="50"/>
  <c r="AF26" i="50"/>
  <c r="AF10" i="50"/>
  <c r="AF39" i="50"/>
  <c r="AF17" i="50"/>
  <c r="AF22" i="50"/>
  <c r="AF55" i="50"/>
  <c r="BB55" i="50" s="1"/>
  <c r="AF19" i="50"/>
  <c r="AF49" i="50"/>
  <c r="AF30" i="50"/>
  <c r="AF48" i="50"/>
  <c r="AF47" i="50"/>
  <c r="AF45" i="50"/>
  <c r="AF24" i="50"/>
  <c r="AF6" i="50"/>
  <c r="AF38" i="50"/>
  <c r="AF25" i="50"/>
  <c r="AF23" i="50"/>
  <c r="AF20" i="50"/>
  <c r="AF43" i="50"/>
  <c r="AF37" i="50"/>
  <c r="AF5" i="50"/>
  <c r="AF29" i="50"/>
  <c r="AF44" i="50"/>
  <c r="AF42" i="50"/>
  <c r="AF40" i="50"/>
  <c r="AF34" i="50"/>
  <c r="P46" i="50"/>
  <c r="P41" i="50"/>
  <c r="L37" i="50"/>
  <c r="AF12" i="50"/>
  <c r="P11" i="50"/>
  <c r="H72" i="50"/>
  <c r="AP72" i="50" s="1"/>
  <c r="H68" i="50"/>
  <c r="AP68" i="50" s="1"/>
  <c r="H71" i="50"/>
  <c r="AP71" i="50" s="1"/>
  <c r="H67" i="50"/>
  <c r="AP67" i="50" s="1"/>
  <c r="H70" i="50"/>
  <c r="AP70" i="50" s="1"/>
  <c r="H66" i="50"/>
  <c r="AP66" i="50" s="1"/>
  <c r="H62" i="50"/>
  <c r="AP62" i="50" s="1"/>
  <c r="H69" i="50"/>
  <c r="AP69" i="50" s="1"/>
  <c r="H65" i="50"/>
  <c r="AP65" i="50" s="1"/>
  <c r="H64" i="50"/>
  <c r="AP64" i="50" s="1"/>
  <c r="H59" i="50"/>
  <c r="AP59" i="50" s="1"/>
  <c r="H58" i="50"/>
  <c r="AP58" i="50" s="1"/>
  <c r="H63" i="50"/>
  <c r="AP63" i="50" s="1"/>
  <c r="H61" i="50"/>
  <c r="AP61" i="50" s="1"/>
  <c r="H57" i="50"/>
  <c r="AP57" i="50" s="1"/>
  <c r="H54" i="50"/>
  <c r="AP54" i="50" s="1"/>
  <c r="H53" i="50"/>
  <c r="H60" i="50"/>
  <c r="AP60" i="50" s="1"/>
  <c r="H52" i="50"/>
  <c r="H56" i="50"/>
  <c r="AP56" i="50" s="1"/>
  <c r="H36" i="50"/>
  <c r="H51" i="50"/>
  <c r="H55" i="50"/>
  <c r="AP55" i="50" s="1"/>
  <c r="H35" i="50"/>
  <c r="H50" i="50"/>
  <c r="H39" i="50"/>
  <c r="H49" i="50"/>
  <c r="H38" i="50"/>
  <c r="H48" i="50"/>
  <c r="H47" i="50"/>
  <c r="H45" i="50"/>
  <c r="H43" i="50"/>
  <c r="H37" i="50"/>
  <c r="H30" i="50"/>
  <c r="H29" i="50"/>
  <c r="H44" i="50"/>
  <c r="H42" i="50"/>
  <c r="H40" i="50"/>
  <c r="X72" i="50"/>
  <c r="AX72" i="50" s="1"/>
  <c r="X68" i="50"/>
  <c r="AX68" i="50" s="1"/>
  <c r="X71" i="50"/>
  <c r="AX71" i="50" s="1"/>
  <c r="X67" i="50"/>
  <c r="AX67" i="50" s="1"/>
  <c r="X70" i="50"/>
  <c r="AX70" i="50" s="1"/>
  <c r="X66" i="50"/>
  <c r="AX66" i="50" s="1"/>
  <c r="X62" i="50"/>
  <c r="AX62" i="50" s="1"/>
  <c r="X65" i="50"/>
  <c r="AX65" i="50" s="1"/>
  <c r="X64" i="50"/>
  <c r="AX64" i="50" s="1"/>
  <c r="X69" i="50"/>
  <c r="AX69" i="50" s="1"/>
  <c r="X63" i="50"/>
  <c r="AX63" i="50" s="1"/>
  <c r="X59" i="50"/>
  <c r="AX59" i="50" s="1"/>
  <c r="X58" i="50"/>
  <c r="AX58" i="50" s="1"/>
  <c r="X61" i="50"/>
  <c r="AX61" i="50" s="1"/>
  <c r="X57" i="50"/>
  <c r="AX57" i="50" s="1"/>
  <c r="X54" i="50"/>
  <c r="AX54" i="50" s="1"/>
  <c r="X31" i="50"/>
  <c r="X53" i="50"/>
  <c r="X27" i="50"/>
  <c r="X8" i="50"/>
  <c r="X52" i="50"/>
  <c r="X56" i="50"/>
  <c r="AX56" i="50" s="1"/>
  <c r="X36" i="50"/>
  <c r="X13" i="50"/>
  <c r="X55" i="50"/>
  <c r="AX55" i="50" s="1"/>
  <c r="X33" i="50"/>
  <c r="X51" i="50"/>
  <c r="X32" i="50"/>
  <c r="X28" i="50"/>
  <c r="X21" i="50"/>
  <c r="X9" i="50"/>
  <c r="X60" i="50"/>
  <c r="AX60" i="50" s="1"/>
  <c r="X7" i="50"/>
  <c r="X18" i="50"/>
  <c r="X15" i="50"/>
  <c r="X35" i="50"/>
  <c r="X16" i="50"/>
  <c r="X50" i="50"/>
  <c r="X26" i="50"/>
  <c r="X14" i="50"/>
  <c r="X39" i="50"/>
  <c r="X17" i="50"/>
  <c r="X22" i="50"/>
  <c r="X10" i="50"/>
  <c r="X19" i="50"/>
  <c r="X49" i="50"/>
  <c r="X30" i="50"/>
  <c r="X48" i="50"/>
  <c r="X47" i="50"/>
  <c r="X45" i="50"/>
  <c r="X24" i="50"/>
  <c r="X6" i="50"/>
  <c r="X25" i="50"/>
  <c r="X23" i="50"/>
  <c r="X20" i="50"/>
  <c r="X43" i="50"/>
  <c r="X37" i="50"/>
  <c r="X5" i="50"/>
  <c r="X38" i="50"/>
  <c r="X29" i="50"/>
  <c r="X44" i="50"/>
  <c r="X42" i="50"/>
  <c r="X40" i="50"/>
  <c r="X41" i="50"/>
  <c r="T37" i="50"/>
  <c r="P34" i="50"/>
  <c r="L43" i="50"/>
  <c r="AF46" i="50"/>
  <c r="X11" i="50"/>
  <c r="AF41" i="50"/>
  <c r="X34" i="50"/>
  <c r="P12" i="50"/>
  <c r="H46" i="50"/>
  <c r="AF11" i="50"/>
  <c r="L6" i="50"/>
  <c r="T6" i="50"/>
  <c r="AB6" i="50"/>
  <c r="L24" i="50"/>
  <c r="T24" i="50"/>
  <c r="AB24" i="50"/>
  <c r="L45" i="50"/>
  <c r="T45" i="50"/>
  <c r="AB45" i="50"/>
  <c r="L47" i="50"/>
  <c r="T47" i="50"/>
  <c r="AB47" i="50"/>
  <c r="L48" i="50"/>
  <c r="T48" i="50"/>
  <c r="AB48" i="50"/>
  <c r="T30" i="50"/>
  <c r="T39" i="50"/>
  <c r="L70" i="50"/>
  <c r="AR70" i="50" s="1"/>
  <c r="L69" i="50"/>
  <c r="AR69" i="50" s="1"/>
  <c r="L72" i="50"/>
  <c r="AR72" i="50" s="1"/>
  <c r="L68" i="50"/>
  <c r="AR68" i="50" s="1"/>
  <c r="L71" i="50"/>
  <c r="AR71" i="50" s="1"/>
  <c r="L64" i="50"/>
  <c r="AR64" i="50" s="1"/>
  <c r="L67" i="50"/>
  <c r="AR67" i="50" s="1"/>
  <c r="L63" i="50"/>
  <c r="AR63" i="50" s="1"/>
  <c r="L66" i="50"/>
  <c r="AR66" i="50" s="1"/>
  <c r="L62" i="50"/>
  <c r="AR62" i="50" s="1"/>
  <c r="L61" i="50"/>
  <c r="AR61" i="50" s="1"/>
  <c r="L57" i="50"/>
  <c r="AR57" i="50" s="1"/>
  <c r="L65" i="50"/>
  <c r="AR65" i="50" s="1"/>
  <c r="L60" i="50"/>
  <c r="AR60" i="50" s="1"/>
  <c r="L59" i="50"/>
  <c r="AR59" i="50" s="1"/>
  <c r="L56" i="50"/>
  <c r="AR56" i="50" s="1"/>
  <c r="L36" i="50"/>
  <c r="L13" i="50"/>
  <c r="L58" i="50"/>
  <c r="AR58" i="50" s="1"/>
  <c r="L55" i="50"/>
  <c r="AR55" i="50" s="1"/>
  <c r="L32" i="50"/>
  <c r="L7" i="50"/>
  <c r="L54" i="50"/>
  <c r="AR54" i="50" s="1"/>
  <c r="L31" i="50"/>
  <c r="L53" i="50"/>
  <c r="L52" i="50"/>
  <c r="L18" i="50"/>
  <c r="L15" i="50"/>
  <c r="L35" i="50"/>
  <c r="L14" i="50"/>
  <c r="L10" i="50"/>
  <c r="L27" i="50"/>
  <c r="L33" i="50"/>
  <c r="L51" i="50"/>
  <c r="L9" i="50"/>
  <c r="L19" i="50"/>
  <c r="L49" i="50"/>
  <c r="L8" i="50"/>
  <c r="L38" i="50"/>
  <c r="L5" i="50"/>
  <c r="L28" i="50"/>
  <c r="L16" i="50"/>
  <c r="L50" i="50"/>
  <c r="L26" i="50"/>
  <c r="T70" i="50"/>
  <c r="AV70" i="50" s="1"/>
  <c r="T69" i="50"/>
  <c r="AV69" i="50" s="1"/>
  <c r="T72" i="50"/>
  <c r="AV72" i="50" s="1"/>
  <c r="T68" i="50"/>
  <c r="AV68" i="50" s="1"/>
  <c r="T67" i="50"/>
  <c r="AV67" i="50" s="1"/>
  <c r="T64" i="50"/>
  <c r="AV64" i="50" s="1"/>
  <c r="T63" i="50"/>
  <c r="AV63" i="50" s="1"/>
  <c r="T62" i="50"/>
  <c r="AV62" i="50" s="1"/>
  <c r="T66" i="50"/>
  <c r="AV66" i="50" s="1"/>
  <c r="T65" i="50"/>
  <c r="AV65" i="50" s="1"/>
  <c r="T61" i="50"/>
  <c r="AV61" i="50" s="1"/>
  <c r="T57" i="50"/>
  <c r="AV57" i="50" s="1"/>
  <c r="T60" i="50"/>
  <c r="AV60" i="50" s="1"/>
  <c r="T71" i="50"/>
  <c r="AV71" i="50" s="1"/>
  <c r="T59" i="50"/>
  <c r="AV59" i="50" s="1"/>
  <c r="T58" i="50"/>
  <c r="AV58" i="50" s="1"/>
  <c r="T56" i="50"/>
  <c r="AV56" i="50" s="1"/>
  <c r="T36" i="50"/>
  <c r="T13" i="50"/>
  <c r="T55" i="50"/>
  <c r="AV55" i="50" s="1"/>
  <c r="T32" i="50"/>
  <c r="T7" i="50"/>
  <c r="T54" i="50"/>
  <c r="AV54" i="50" s="1"/>
  <c r="T31" i="50"/>
  <c r="T53" i="50"/>
  <c r="T18" i="50"/>
  <c r="T15" i="50"/>
  <c r="T35" i="50"/>
  <c r="T27" i="50"/>
  <c r="T14" i="50"/>
  <c r="T10" i="50"/>
  <c r="T8" i="50"/>
  <c r="T52" i="50"/>
  <c r="T33" i="50"/>
  <c r="T51" i="50"/>
  <c r="T19" i="50"/>
  <c r="T49" i="50"/>
  <c r="T28" i="50"/>
  <c r="T38" i="50"/>
  <c r="T5" i="50"/>
  <c r="T21" i="50"/>
  <c r="T16" i="50"/>
  <c r="T50" i="50"/>
  <c r="T26" i="50"/>
  <c r="AB70" i="50"/>
  <c r="AZ70" i="50" s="1"/>
  <c r="AB69" i="50"/>
  <c r="AZ69" i="50" s="1"/>
  <c r="AB72" i="50"/>
  <c r="AZ72" i="50" s="1"/>
  <c r="AB68" i="50"/>
  <c r="AZ68" i="50" s="1"/>
  <c r="AB66" i="50"/>
  <c r="AZ66" i="50" s="1"/>
  <c r="AB64" i="50"/>
  <c r="AZ64" i="50" s="1"/>
  <c r="AB63" i="50"/>
  <c r="AZ63" i="50" s="1"/>
  <c r="AB71" i="50"/>
  <c r="AZ71" i="50" s="1"/>
  <c r="AB62" i="50"/>
  <c r="AZ62" i="50" s="1"/>
  <c r="AB61" i="50"/>
  <c r="AZ61" i="50" s="1"/>
  <c r="AB57" i="50"/>
  <c r="AZ57" i="50" s="1"/>
  <c r="AB60" i="50"/>
  <c r="AZ60" i="50" s="1"/>
  <c r="AB67" i="50"/>
  <c r="AZ67" i="50" s="1"/>
  <c r="AB59" i="50"/>
  <c r="AZ59" i="50" s="1"/>
  <c r="AB56" i="50"/>
  <c r="AZ56" i="50" s="1"/>
  <c r="AB36" i="50"/>
  <c r="AB13" i="50"/>
  <c r="AB55" i="50"/>
  <c r="AZ55" i="50" s="1"/>
  <c r="AB32" i="50"/>
  <c r="AB7" i="50"/>
  <c r="AB65" i="50"/>
  <c r="AZ65" i="50" s="1"/>
  <c r="AB54" i="50"/>
  <c r="AZ54" i="50" s="1"/>
  <c r="AB31" i="50"/>
  <c r="AB53" i="50"/>
  <c r="AB58" i="50"/>
  <c r="AZ58" i="50" s="1"/>
  <c r="AB27" i="50"/>
  <c r="AB52" i="50"/>
  <c r="AB18" i="50"/>
  <c r="AB15" i="50"/>
  <c r="AB35" i="50"/>
  <c r="AB8" i="50"/>
  <c r="AB14" i="50"/>
  <c r="AB10" i="50"/>
  <c r="AB33" i="50"/>
  <c r="AB51" i="50"/>
  <c r="AB28" i="50"/>
  <c r="AB19" i="50"/>
  <c r="AB49" i="50"/>
  <c r="AB21" i="50"/>
  <c r="AB38" i="50"/>
  <c r="AB5" i="50"/>
  <c r="AB9" i="50"/>
  <c r="AB16" i="50"/>
  <c r="AB50" i="50"/>
  <c r="AB26" i="50"/>
  <c r="AL4" i="50"/>
  <c r="L41" i="50"/>
  <c r="T41" i="50"/>
  <c r="AB41" i="50"/>
  <c r="L34" i="50"/>
  <c r="T34" i="50"/>
  <c r="AB34" i="50"/>
  <c r="L12" i="50"/>
  <c r="T12" i="50"/>
  <c r="AB12" i="50"/>
  <c r="L46" i="50"/>
  <c r="T46" i="50"/>
  <c r="AB46" i="50"/>
  <c r="L11" i="50"/>
  <c r="T11" i="50"/>
  <c r="AB11" i="50"/>
  <c r="L30" i="50"/>
  <c r="L22" i="50"/>
  <c r="AB39" i="50"/>
  <c r="AM4" i="50"/>
  <c r="L40" i="50"/>
  <c r="T40" i="50"/>
  <c r="AB40" i="50"/>
  <c r="L42" i="50"/>
  <c r="T42" i="50"/>
  <c r="AB42" i="50"/>
  <c r="L44" i="50"/>
  <c r="T44" i="50"/>
  <c r="AB44" i="50"/>
  <c r="L29" i="50"/>
  <c r="T29" i="50"/>
  <c r="AB29" i="50"/>
  <c r="T22" i="50"/>
  <c r="L17" i="50"/>
  <c r="N74" i="49"/>
  <c r="N56" i="49"/>
  <c r="N73" i="49"/>
  <c r="N55" i="49"/>
  <c r="N31" i="49"/>
  <c r="N44" i="49"/>
  <c r="N72" i="49"/>
  <c r="N13" i="49"/>
  <c r="N43" i="49"/>
  <c r="N53" i="49"/>
  <c r="N61" i="49"/>
  <c r="N12" i="49"/>
  <c r="N16" i="49"/>
  <c r="N37" i="49"/>
  <c r="N7" i="49"/>
  <c r="N26" i="49"/>
  <c r="N35" i="49"/>
  <c r="N70" i="49"/>
  <c r="N25" i="49"/>
  <c r="N10" i="49"/>
  <c r="N14" i="49"/>
  <c r="N54" i="49"/>
  <c r="N19" i="49"/>
  <c r="N9" i="49"/>
  <c r="N39" i="49"/>
  <c r="N48" i="49"/>
  <c r="N60" i="49"/>
  <c r="N71" i="49"/>
  <c r="N50" i="49"/>
  <c r="N30" i="49"/>
  <c r="N49" i="49"/>
  <c r="N32" i="49"/>
  <c r="N47" i="49"/>
  <c r="N34" i="49"/>
  <c r="N8" i="49"/>
  <c r="N62" i="49"/>
  <c r="N28" i="49"/>
  <c r="N21" i="49"/>
  <c r="N68" i="49"/>
  <c r="N67" i="49"/>
  <c r="N40" i="49"/>
  <c r="N5" i="49"/>
  <c r="N23" i="49"/>
  <c r="N66" i="49"/>
  <c r="N69" i="49"/>
  <c r="N20" i="49"/>
  <c r="N51" i="49"/>
  <c r="N65" i="49"/>
  <c r="N45" i="49"/>
  <c r="N58" i="49"/>
  <c r="N11" i="49"/>
  <c r="N15" i="49"/>
  <c r="N24" i="49"/>
  <c r="N52" i="49"/>
  <c r="N41" i="49"/>
  <c r="N46" i="49"/>
  <c r="N33" i="49"/>
  <c r="N22" i="49"/>
  <c r="N38" i="49"/>
  <c r="N18" i="49"/>
  <c r="N64" i="49"/>
  <c r="N27" i="49"/>
  <c r="N6" i="49"/>
  <c r="N36" i="49"/>
  <c r="AD74" i="49"/>
  <c r="AD56" i="49"/>
  <c r="AD73" i="49"/>
  <c r="AD55" i="49"/>
  <c r="AD31" i="49"/>
  <c r="AD72" i="49"/>
  <c r="AD13" i="49"/>
  <c r="AD43" i="49"/>
  <c r="AD44" i="49"/>
  <c r="AD53" i="49"/>
  <c r="AD12" i="49"/>
  <c r="AD37" i="49"/>
  <c r="AD61" i="49"/>
  <c r="AD7" i="49"/>
  <c r="AD16" i="49"/>
  <c r="AD54" i="49"/>
  <c r="AD26" i="49"/>
  <c r="AD35" i="49"/>
  <c r="AD70" i="49"/>
  <c r="AD10" i="49"/>
  <c r="AD14" i="49"/>
  <c r="AD19" i="49"/>
  <c r="AD9" i="49"/>
  <c r="AD39" i="49"/>
  <c r="AD25" i="49"/>
  <c r="AD49" i="49"/>
  <c r="AD48" i="49"/>
  <c r="AD60" i="49"/>
  <c r="AD28" i="49"/>
  <c r="AD50" i="49"/>
  <c r="AD30" i="49"/>
  <c r="AD32" i="49"/>
  <c r="AD47" i="49"/>
  <c r="AD71" i="49"/>
  <c r="AD8" i="49"/>
  <c r="AD62" i="49"/>
  <c r="AD68" i="49"/>
  <c r="AD67" i="49"/>
  <c r="AD34" i="49"/>
  <c r="AD40" i="49"/>
  <c r="AD5" i="49"/>
  <c r="AD23" i="49"/>
  <c r="AD66" i="49"/>
  <c r="AD18" i="49"/>
  <c r="AD65" i="49"/>
  <c r="AD45" i="49"/>
  <c r="AD58" i="49"/>
  <c r="AD11" i="49"/>
  <c r="AD15" i="49"/>
  <c r="AD24" i="49"/>
  <c r="AD38" i="49"/>
  <c r="AD21" i="49"/>
  <c r="AD52" i="49"/>
  <c r="AD41" i="49"/>
  <c r="AD46" i="49"/>
  <c r="AD33" i="49"/>
  <c r="AD22" i="49"/>
  <c r="AD20" i="49"/>
  <c r="AD51" i="49"/>
  <c r="AD64" i="49"/>
  <c r="AD27" i="49"/>
  <c r="AD6" i="49"/>
  <c r="AD36" i="49"/>
  <c r="AD69" i="49"/>
  <c r="N63" i="49"/>
  <c r="AD59" i="49"/>
  <c r="N29" i="49"/>
  <c r="AD17" i="49"/>
  <c r="F74" i="49"/>
  <c r="F56" i="49"/>
  <c r="F73" i="49"/>
  <c r="F55" i="49"/>
  <c r="F72" i="49"/>
  <c r="F43" i="49"/>
  <c r="F61" i="49"/>
  <c r="F37" i="49"/>
  <c r="F70" i="49"/>
  <c r="F14" i="49"/>
  <c r="F48" i="49"/>
  <c r="F30" i="49"/>
  <c r="F71" i="49"/>
  <c r="F47" i="49"/>
  <c r="F40" i="49"/>
  <c r="F62" i="49"/>
  <c r="F34" i="49"/>
  <c r="F69" i="49"/>
  <c r="F68" i="49"/>
  <c r="F67" i="49"/>
  <c r="F66" i="49"/>
  <c r="F65" i="49"/>
  <c r="F45" i="49"/>
  <c r="F18" i="49"/>
  <c r="F52" i="49"/>
  <c r="F41" i="49"/>
  <c r="F33" i="49"/>
  <c r="F64" i="49"/>
  <c r="F36" i="49"/>
  <c r="V74" i="49"/>
  <c r="V56" i="49"/>
  <c r="V73" i="49"/>
  <c r="V55" i="49"/>
  <c r="V31" i="49"/>
  <c r="V13" i="49"/>
  <c r="V43" i="49"/>
  <c r="V72" i="49"/>
  <c r="V53" i="49"/>
  <c r="V16" i="49"/>
  <c r="V12" i="49"/>
  <c r="V44" i="49"/>
  <c r="V61" i="49"/>
  <c r="V37" i="49"/>
  <c r="V7" i="49"/>
  <c r="V25" i="49"/>
  <c r="V26" i="49"/>
  <c r="V35" i="49"/>
  <c r="V70" i="49"/>
  <c r="V10" i="49"/>
  <c r="V14" i="49"/>
  <c r="V19" i="49"/>
  <c r="V9" i="49"/>
  <c r="V39" i="49"/>
  <c r="V54" i="49"/>
  <c r="V71" i="49"/>
  <c r="V48" i="49"/>
  <c r="V60" i="49"/>
  <c r="V49" i="49"/>
  <c r="V50" i="49"/>
  <c r="V30" i="49"/>
  <c r="V28" i="49"/>
  <c r="V32" i="49"/>
  <c r="V47" i="49"/>
  <c r="V21" i="49"/>
  <c r="V40" i="49"/>
  <c r="V8" i="49"/>
  <c r="V62" i="49"/>
  <c r="V69" i="49"/>
  <c r="V68" i="49"/>
  <c r="V67" i="49"/>
  <c r="V5" i="49"/>
  <c r="V23" i="49"/>
  <c r="V66" i="49"/>
  <c r="V24" i="49"/>
  <c r="V65" i="49"/>
  <c r="V45" i="49"/>
  <c r="V58" i="49"/>
  <c r="V11" i="49"/>
  <c r="V15" i="49"/>
  <c r="V20" i="49"/>
  <c r="V34" i="49"/>
  <c r="V18" i="49"/>
  <c r="V51" i="49"/>
  <c r="V52" i="49"/>
  <c r="V41" i="49"/>
  <c r="V46" i="49"/>
  <c r="V33" i="49"/>
  <c r="V22" i="49"/>
  <c r="V38" i="49"/>
  <c r="V64" i="49"/>
  <c r="V27" i="49"/>
  <c r="V6" i="49"/>
  <c r="V36" i="49"/>
  <c r="AD63" i="49"/>
  <c r="V29" i="49"/>
  <c r="N59" i="49"/>
  <c r="F63" i="49"/>
  <c r="AD29" i="49"/>
  <c r="V59" i="49"/>
  <c r="N17" i="49"/>
  <c r="J15" i="49"/>
  <c r="R15" i="49"/>
  <c r="Z15" i="49"/>
  <c r="AH15" i="49"/>
  <c r="J11" i="49"/>
  <c r="R11" i="49"/>
  <c r="Z11" i="49"/>
  <c r="AH11" i="49"/>
  <c r="J58" i="49"/>
  <c r="R58" i="49"/>
  <c r="Z58" i="49"/>
  <c r="AH58" i="49"/>
  <c r="J45" i="49"/>
  <c r="R45" i="49"/>
  <c r="Z45" i="49"/>
  <c r="AH45" i="49"/>
  <c r="J65" i="49"/>
  <c r="R65" i="49"/>
  <c r="AH65" i="49"/>
  <c r="J55" i="49"/>
  <c r="J31" i="49"/>
  <c r="J44" i="49"/>
  <c r="J74" i="49"/>
  <c r="J56" i="49"/>
  <c r="J53" i="49"/>
  <c r="J73" i="49"/>
  <c r="J16" i="49"/>
  <c r="J72" i="49"/>
  <c r="J13" i="49"/>
  <c r="J7" i="49"/>
  <c r="J43" i="49"/>
  <c r="J25" i="49"/>
  <c r="J61" i="49"/>
  <c r="J12" i="49"/>
  <c r="J54" i="49"/>
  <c r="J19" i="49"/>
  <c r="J9" i="49"/>
  <c r="J39" i="49"/>
  <c r="J37" i="49"/>
  <c r="J71" i="49"/>
  <c r="J49" i="49"/>
  <c r="J28" i="49"/>
  <c r="J26" i="49"/>
  <c r="J35" i="49"/>
  <c r="J70" i="49"/>
  <c r="J32" i="49"/>
  <c r="J47" i="49"/>
  <c r="J34" i="49"/>
  <c r="J21" i="49"/>
  <c r="J40" i="49"/>
  <c r="J10" i="49"/>
  <c r="J48" i="49"/>
  <c r="J60" i="49"/>
  <c r="J69" i="49"/>
  <c r="J5" i="49"/>
  <c r="J23" i="49"/>
  <c r="J66" i="49"/>
  <c r="J50" i="49"/>
  <c r="J20" i="49"/>
  <c r="J24" i="49"/>
  <c r="J18" i="49"/>
  <c r="J30" i="49"/>
  <c r="J8" i="49"/>
  <c r="J62" i="49"/>
  <c r="R55" i="49"/>
  <c r="R31" i="49"/>
  <c r="R44" i="49"/>
  <c r="R72" i="49"/>
  <c r="R74" i="49"/>
  <c r="R73" i="49"/>
  <c r="R53" i="49"/>
  <c r="R16" i="49"/>
  <c r="R13" i="49"/>
  <c r="R43" i="49"/>
  <c r="R7" i="49"/>
  <c r="R25" i="49"/>
  <c r="R12" i="49"/>
  <c r="R61" i="49"/>
  <c r="R37" i="49"/>
  <c r="R19" i="49"/>
  <c r="R9" i="49"/>
  <c r="R39" i="49"/>
  <c r="R56" i="49"/>
  <c r="R54" i="49"/>
  <c r="R71" i="49"/>
  <c r="R49" i="49"/>
  <c r="R28" i="49"/>
  <c r="R26" i="49"/>
  <c r="R35" i="49"/>
  <c r="R70" i="49"/>
  <c r="R32" i="49"/>
  <c r="R47" i="49"/>
  <c r="R10" i="49"/>
  <c r="R34" i="49"/>
  <c r="R21" i="49"/>
  <c r="R40" i="49"/>
  <c r="R14" i="49"/>
  <c r="R48" i="49"/>
  <c r="R60" i="49"/>
  <c r="R69" i="49"/>
  <c r="R50" i="49"/>
  <c r="R5" i="49"/>
  <c r="R23" i="49"/>
  <c r="R66" i="49"/>
  <c r="R30" i="49"/>
  <c r="R20" i="49"/>
  <c r="R24" i="49"/>
  <c r="R18" i="49"/>
  <c r="R8" i="49"/>
  <c r="R62" i="49"/>
  <c r="Z55" i="49"/>
  <c r="Z31" i="49"/>
  <c r="Z44" i="49"/>
  <c r="Z72" i="49"/>
  <c r="Z74" i="49"/>
  <c r="Z53" i="49"/>
  <c r="Z16" i="49"/>
  <c r="Z56" i="49"/>
  <c r="AY72" i="49" s="1"/>
  <c r="Z13" i="49"/>
  <c r="Z61" i="49"/>
  <c r="Z7" i="49"/>
  <c r="Z25" i="49"/>
  <c r="Z12" i="49"/>
  <c r="Z73" i="49"/>
  <c r="Z19" i="49"/>
  <c r="Z9" i="49"/>
  <c r="Z39" i="49"/>
  <c r="Z71" i="49"/>
  <c r="Z49" i="49"/>
  <c r="Z28" i="49"/>
  <c r="Z43" i="49"/>
  <c r="Z54" i="49"/>
  <c r="Z26" i="49"/>
  <c r="Z35" i="49"/>
  <c r="Z70" i="49"/>
  <c r="Z10" i="49"/>
  <c r="Z32" i="49"/>
  <c r="Z47" i="49"/>
  <c r="Z14" i="49"/>
  <c r="Z34" i="49"/>
  <c r="Z21" i="49"/>
  <c r="Z40" i="49"/>
  <c r="Z37" i="49"/>
  <c r="Z48" i="49"/>
  <c r="Z60" i="49"/>
  <c r="Z69" i="49"/>
  <c r="Z30" i="49"/>
  <c r="Z5" i="49"/>
  <c r="Z23" i="49"/>
  <c r="Z66" i="49"/>
  <c r="Z20" i="49"/>
  <c r="Z24" i="49"/>
  <c r="Z18" i="49"/>
  <c r="Z8" i="49"/>
  <c r="Z62" i="49"/>
  <c r="AH55" i="49"/>
  <c r="AH31" i="49"/>
  <c r="AH44" i="49"/>
  <c r="AH72" i="49"/>
  <c r="AH74" i="49"/>
  <c r="AH53" i="49"/>
  <c r="AH56" i="49"/>
  <c r="AH16" i="49"/>
  <c r="AH73" i="49"/>
  <c r="AH13" i="49"/>
  <c r="AH7" i="49"/>
  <c r="AH61" i="49"/>
  <c r="AH25" i="49"/>
  <c r="AH43" i="49"/>
  <c r="AH12" i="49"/>
  <c r="AH19" i="49"/>
  <c r="AH9" i="49"/>
  <c r="AH39" i="49"/>
  <c r="AH71" i="49"/>
  <c r="AH49" i="49"/>
  <c r="AH28" i="49"/>
  <c r="AH37" i="49"/>
  <c r="AH26" i="49"/>
  <c r="AH35" i="49"/>
  <c r="AH70" i="49"/>
  <c r="AH14" i="49"/>
  <c r="AH32" i="49"/>
  <c r="AH47" i="49"/>
  <c r="AH21" i="49"/>
  <c r="AH40" i="49"/>
  <c r="AH34" i="49"/>
  <c r="AH48" i="49"/>
  <c r="AH60" i="49"/>
  <c r="AH69" i="49"/>
  <c r="AH5" i="49"/>
  <c r="AH23" i="49"/>
  <c r="AH66" i="49"/>
  <c r="AH20" i="49"/>
  <c r="AH24" i="49"/>
  <c r="AH18" i="49"/>
  <c r="AH54" i="49"/>
  <c r="AH10" i="49"/>
  <c r="AH50" i="49"/>
  <c r="AH8" i="49"/>
  <c r="AH62" i="49"/>
  <c r="J63" i="49"/>
  <c r="R63" i="49"/>
  <c r="Z63" i="49"/>
  <c r="AH63" i="49"/>
  <c r="J29" i="49"/>
  <c r="R29" i="49"/>
  <c r="Z29" i="49"/>
  <c r="AH29" i="49"/>
  <c r="J59" i="49"/>
  <c r="R59" i="49"/>
  <c r="Z59" i="49"/>
  <c r="AH59" i="49"/>
  <c r="J17" i="49"/>
  <c r="R17" i="49"/>
  <c r="Z17" i="49"/>
  <c r="AH17" i="49"/>
  <c r="J38" i="49"/>
  <c r="R38" i="49"/>
  <c r="Z38" i="49"/>
  <c r="AH38" i="49"/>
  <c r="J51" i="49"/>
  <c r="R67" i="49"/>
  <c r="J68" i="49"/>
  <c r="J14" i="49"/>
  <c r="AL4" i="49"/>
  <c r="J36" i="49"/>
  <c r="R36" i="49"/>
  <c r="Z36" i="49"/>
  <c r="AH36" i="49"/>
  <c r="J6" i="49"/>
  <c r="R6" i="49"/>
  <c r="Z6" i="49"/>
  <c r="AH6" i="49"/>
  <c r="J27" i="49"/>
  <c r="R27" i="49"/>
  <c r="Z27" i="49"/>
  <c r="AH27" i="49"/>
  <c r="J64" i="49"/>
  <c r="R64" i="49"/>
  <c r="Z64" i="49"/>
  <c r="AH64" i="49"/>
  <c r="AH51" i="49"/>
  <c r="Z67" i="49"/>
  <c r="R68" i="49"/>
  <c r="H20" i="48"/>
  <c r="H43" i="48"/>
  <c r="T70" i="48"/>
  <c r="AV70" i="48" s="1"/>
  <c r="T66" i="48"/>
  <c r="AV66" i="48" s="1"/>
  <c r="T72" i="48"/>
  <c r="AV72" i="48" s="1"/>
  <c r="T67" i="48"/>
  <c r="AV67" i="48" s="1"/>
  <c r="T65" i="48"/>
  <c r="AV65" i="48" s="1"/>
  <c r="T61" i="48"/>
  <c r="AV61" i="48" s="1"/>
  <c r="T71" i="48"/>
  <c r="AV71" i="48" s="1"/>
  <c r="T62" i="48"/>
  <c r="AV62" i="48" s="1"/>
  <c r="T55" i="48"/>
  <c r="AV55" i="48" s="1"/>
  <c r="T51" i="48"/>
  <c r="AV51" i="48" s="1"/>
  <c r="T60" i="48"/>
  <c r="AV60" i="48" s="1"/>
  <c r="T59" i="48"/>
  <c r="AV59" i="48" s="1"/>
  <c r="T58" i="48"/>
  <c r="AV58" i="48" s="1"/>
  <c r="T53" i="48"/>
  <c r="AV53" i="48" s="1"/>
  <c r="T47" i="48"/>
  <c r="T10" i="48"/>
  <c r="T68" i="48"/>
  <c r="AV68" i="48" s="1"/>
  <c r="T63" i="48"/>
  <c r="AV63" i="48" s="1"/>
  <c r="T57" i="48"/>
  <c r="AV57" i="48" s="1"/>
  <c r="T52" i="48"/>
  <c r="AV52" i="48" s="1"/>
  <c r="T49" i="48"/>
  <c r="AV49" i="48" s="1"/>
  <c r="T56" i="48"/>
  <c r="AV56" i="48" s="1"/>
  <c r="T22" i="48"/>
  <c r="T35" i="48"/>
  <c r="T15" i="48"/>
  <c r="T25" i="48"/>
  <c r="T69" i="48"/>
  <c r="AV69" i="48" s="1"/>
  <c r="T64" i="48"/>
  <c r="AV64" i="48" s="1"/>
  <c r="T54" i="48"/>
  <c r="AV54" i="48" s="1"/>
  <c r="T48" i="48"/>
  <c r="T46" i="48"/>
  <c r="T18" i="48"/>
  <c r="T28" i="48"/>
  <c r="T50" i="48"/>
  <c r="AV50" i="48" s="1"/>
  <c r="T5" i="48"/>
  <c r="T30" i="48"/>
  <c r="T16" i="48"/>
  <c r="T44" i="48"/>
  <c r="T32" i="48"/>
  <c r="T37" i="48"/>
  <c r="T43" i="48"/>
  <c r="T17" i="48"/>
  <c r="T26" i="48"/>
  <c r="T24" i="48"/>
  <c r="T8" i="48"/>
  <c r="T38" i="48"/>
  <c r="T13" i="48"/>
  <c r="T36" i="48"/>
  <c r="T33" i="48"/>
  <c r="T11" i="48"/>
  <c r="T34" i="48"/>
  <c r="T31" i="48"/>
  <c r="T41" i="48"/>
  <c r="T45" i="48"/>
  <c r="T19" i="48"/>
  <c r="T9" i="48"/>
  <c r="T27" i="48"/>
  <c r="T29" i="48"/>
  <c r="T40" i="48"/>
  <c r="T20" i="48"/>
  <c r="T12" i="48"/>
  <c r="T21" i="48"/>
  <c r="T39" i="48"/>
  <c r="AV6" i="48" s="1"/>
  <c r="T23" i="48"/>
  <c r="T42" i="48"/>
  <c r="AF72" i="48"/>
  <c r="BB72" i="48" s="1"/>
  <c r="AF68" i="48"/>
  <c r="BB68" i="48" s="1"/>
  <c r="AF71" i="48"/>
  <c r="BB71" i="48" s="1"/>
  <c r="AF66" i="48"/>
  <c r="BB66" i="48" s="1"/>
  <c r="AF63" i="48"/>
  <c r="BB63" i="48" s="1"/>
  <c r="AF59" i="48"/>
  <c r="BB59" i="48" s="1"/>
  <c r="AF70" i="48"/>
  <c r="BB70" i="48" s="1"/>
  <c r="AF69" i="48"/>
  <c r="BB69" i="48" s="1"/>
  <c r="AF61" i="48"/>
  <c r="BB61" i="48" s="1"/>
  <c r="AF57" i="48"/>
  <c r="BB57" i="48" s="1"/>
  <c r="AF53" i="48"/>
  <c r="BB53" i="48" s="1"/>
  <c r="AF65" i="48"/>
  <c r="BB65" i="48" s="1"/>
  <c r="AF64" i="48"/>
  <c r="BB64" i="48" s="1"/>
  <c r="AF58" i="48"/>
  <c r="BB58" i="48" s="1"/>
  <c r="AF52" i="48"/>
  <c r="BB52" i="48" s="1"/>
  <c r="AF31" i="48"/>
  <c r="AF17" i="48"/>
  <c r="AF21" i="48"/>
  <c r="AF62" i="48"/>
  <c r="BB62" i="48" s="1"/>
  <c r="AF60" i="48"/>
  <c r="BB60" i="48" s="1"/>
  <c r="AF56" i="48"/>
  <c r="BB56" i="48" s="1"/>
  <c r="AF51" i="48"/>
  <c r="BB51" i="48" s="1"/>
  <c r="AF67" i="48"/>
  <c r="BB67" i="48" s="1"/>
  <c r="AF55" i="48"/>
  <c r="BB55" i="48" s="1"/>
  <c r="AF50" i="48"/>
  <c r="BB50" i="48" s="1"/>
  <c r="AF48" i="48"/>
  <c r="AF10" i="48"/>
  <c r="AF5" i="48"/>
  <c r="AF45" i="48"/>
  <c r="AF30" i="48"/>
  <c r="AF38" i="48"/>
  <c r="AF47" i="48"/>
  <c r="AF46" i="48"/>
  <c r="AF24" i="48"/>
  <c r="AF41" i="48"/>
  <c r="AF8" i="48"/>
  <c r="AF34" i="48"/>
  <c r="AF15" i="48"/>
  <c r="AF16" i="48"/>
  <c r="AF7" i="48"/>
  <c r="AF29" i="48"/>
  <c r="AF14" i="48"/>
  <c r="AF40" i="48"/>
  <c r="AF49" i="48"/>
  <c r="BB49" i="48" s="1"/>
  <c r="AF22" i="48"/>
  <c r="AF28" i="48"/>
  <c r="AF27" i="48"/>
  <c r="AF39" i="48"/>
  <c r="AF19" i="48"/>
  <c r="AF54" i="48"/>
  <c r="BB54" i="48" s="1"/>
  <c r="AF18" i="48"/>
  <c r="AF25" i="48"/>
  <c r="AF35" i="48"/>
  <c r="AF13" i="48"/>
  <c r="AF33" i="48"/>
  <c r="AF42" i="48"/>
  <c r="AF32" i="48"/>
  <c r="AF43" i="48"/>
  <c r="AF23" i="48"/>
  <c r="AF6" i="48"/>
  <c r="AF26" i="48"/>
  <c r="AF36" i="48"/>
  <c r="AF11" i="48"/>
  <c r="P12" i="48"/>
  <c r="AF12" i="48"/>
  <c r="P20" i="48"/>
  <c r="P23" i="48"/>
  <c r="T14" i="48"/>
  <c r="P37" i="48"/>
  <c r="H32" i="48"/>
  <c r="AF44" i="48"/>
  <c r="H27" i="48"/>
  <c r="P48" i="48"/>
  <c r="H72" i="48"/>
  <c r="AP72" i="48" s="1"/>
  <c r="H68" i="48"/>
  <c r="AP68" i="48" s="1"/>
  <c r="H67" i="48"/>
  <c r="AP67" i="48" s="1"/>
  <c r="H63" i="48"/>
  <c r="AP63" i="48" s="1"/>
  <c r="H59" i="48"/>
  <c r="AP59" i="48" s="1"/>
  <c r="H62" i="48"/>
  <c r="AP62" i="48" s="1"/>
  <c r="H57" i="48"/>
  <c r="AP57" i="48" s="1"/>
  <c r="H53" i="48"/>
  <c r="AP53" i="48" s="1"/>
  <c r="H66" i="48"/>
  <c r="AP66" i="48" s="1"/>
  <c r="H69" i="48"/>
  <c r="AP69" i="48" s="1"/>
  <c r="H61" i="48"/>
  <c r="AP61" i="48" s="1"/>
  <c r="H60" i="48"/>
  <c r="AP60" i="48" s="1"/>
  <c r="H54" i="48"/>
  <c r="AP54" i="48" s="1"/>
  <c r="H31" i="48"/>
  <c r="H21" i="48"/>
  <c r="H64" i="48"/>
  <c r="AP64" i="48" s="1"/>
  <c r="H52" i="48"/>
  <c r="AP52" i="48" s="1"/>
  <c r="H70" i="48"/>
  <c r="AP70" i="48" s="1"/>
  <c r="H58" i="48"/>
  <c r="AP58" i="48" s="1"/>
  <c r="H22" i="48"/>
  <c r="H45" i="48"/>
  <c r="H30" i="48"/>
  <c r="H38" i="48"/>
  <c r="H71" i="48"/>
  <c r="AP71" i="48" s="1"/>
  <c r="H65" i="48"/>
  <c r="AP65" i="48" s="1"/>
  <c r="H55" i="48"/>
  <c r="AP55" i="48" s="1"/>
  <c r="H50" i="48"/>
  <c r="AP50" i="48" s="1"/>
  <c r="H49" i="48"/>
  <c r="AP49" i="48" s="1"/>
  <c r="H48" i="48"/>
  <c r="H41" i="48"/>
  <c r="H51" i="48"/>
  <c r="AP51" i="48" s="1"/>
  <c r="H35" i="48"/>
  <c r="H25" i="48"/>
  <c r="H14" i="48"/>
  <c r="H40" i="48"/>
  <c r="H39" i="48"/>
  <c r="H56" i="48"/>
  <c r="AP56" i="48" s="1"/>
  <c r="H47" i="48"/>
  <c r="H26" i="48"/>
  <c r="H36" i="48"/>
  <c r="H42" i="48"/>
  <c r="H28" i="48"/>
  <c r="H44" i="48"/>
  <c r="H37" i="48"/>
  <c r="H46" i="48"/>
  <c r="AB70" i="48"/>
  <c r="AZ70" i="48" s="1"/>
  <c r="AB66" i="48"/>
  <c r="AZ66" i="48" s="1"/>
  <c r="AB68" i="48"/>
  <c r="AZ68" i="48" s="1"/>
  <c r="AB65" i="48"/>
  <c r="AZ65" i="48" s="1"/>
  <c r="AB61" i="48"/>
  <c r="AZ61" i="48" s="1"/>
  <c r="AB67" i="48"/>
  <c r="AZ67" i="48" s="1"/>
  <c r="AB63" i="48"/>
  <c r="AZ63" i="48" s="1"/>
  <c r="AB58" i="48"/>
  <c r="AZ58" i="48" s="1"/>
  <c r="AB55" i="48"/>
  <c r="AZ55" i="48" s="1"/>
  <c r="AB51" i="48"/>
  <c r="AZ51" i="48" s="1"/>
  <c r="AB69" i="48"/>
  <c r="AZ69" i="48" s="1"/>
  <c r="AB62" i="48"/>
  <c r="AZ62" i="48" s="1"/>
  <c r="AB54" i="48"/>
  <c r="AZ54" i="48" s="1"/>
  <c r="AB47" i="48"/>
  <c r="AB10" i="48"/>
  <c r="AB64" i="48"/>
  <c r="AZ64" i="48" s="1"/>
  <c r="AB53" i="48"/>
  <c r="AZ53" i="48" s="1"/>
  <c r="AB49" i="48"/>
  <c r="AZ49" i="48" s="1"/>
  <c r="AB71" i="48"/>
  <c r="AZ71" i="48" s="1"/>
  <c r="AB59" i="48"/>
  <c r="AZ59" i="48" s="1"/>
  <c r="AB57" i="48"/>
  <c r="AZ57" i="48" s="1"/>
  <c r="AB52" i="48"/>
  <c r="AZ52" i="48" s="1"/>
  <c r="AB31" i="48"/>
  <c r="AB17" i="48"/>
  <c r="AB26" i="48"/>
  <c r="AB35" i="48"/>
  <c r="AB15" i="48"/>
  <c r="AB25" i="48"/>
  <c r="AB72" i="48"/>
  <c r="AZ72" i="48" s="1"/>
  <c r="AB50" i="48"/>
  <c r="AZ50" i="48" s="1"/>
  <c r="AB22" i="48"/>
  <c r="AB18" i="48"/>
  <c r="AB28" i="48"/>
  <c r="AB48" i="48"/>
  <c r="AB45" i="48"/>
  <c r="AB44" i="48"/>
  <c r="AB32" i="48"/>
  <c r="AB37" i="48"/>
  <c r="AB43" i="48"/>
  <c r="AB56" i="48"/>
  <c r="AZ56" i="48" s="1"/>
  <c r="AB34" i="48"/>
  <c r="AB21" i="48"/>
  <c r="AB41" i="48"/>
  <c r="AB16" i="48"/>
  <c r="AB13" i="48"/>
  <c r="AB36" i="48"/>
  <c r="AB33" i="48"/>
  <c r="AB11" i="48"/>
  <c r="AB24" i="48"/>
  <c r="AB8" i="48"/>
  <c r="AB5" i="48"/>
  <c r="AB30" i="48"/>
  <c r="AB27" i="48"/>
  <c r="AB39" i="48"/>
  <c r="AB9" i="48"/>
  <c r="AB46" i="48"/>
  <c r="AB38" i="48"/>
  <c r="AB7" i="48"/>
  <c r="AB14" i="48"/>
  <c r="AB20" i="48"/>
  <c r="AB12" i="48"/>
  <c r="AB19" i="48"/>
  <c r="AB40" i="48"/>
  <c r="AB42" i="48"/>
  <c r="AF9" i="48"/>
  <c r="AB23" i="48"/>
  <c r="AF37" i="48"/>
  <c r="AB29" i="48"/>
  <c r="AB60" i="48"/>
  <c r="AZ60" i="48" s="1"/>
  <c r="P72" i="48"/>
  <c r="AT72" i="48" s="1"/>
  <c r="P68" i="48"/>
  <c r="AT68" i="48" s="1"/>
  <c r="P69" i="48"/>
  <c r="AT69" i="48" s="1"/>
  <c r="P63" i="48"/>
  <c r="AT63" i="48" s="1"/>
  <c r="P59" i="48"/>
  <c r="AT59" i="48" s="1"/>
  <c r="P64" i="48"/>
  <c r="AT64" i="48" s="1"/>
  <c r="P58" i="48"/>
  <c r="AT58" i="48" s="1"/>
  <c r="P57" i="48"/>
  <c r="AT57" i="48" s="1"/>
  <c r="P53" i="48"/>
  <c r="AT53" i="48" s="1"/>
  <c r="P71" i="48"/>
  <c r="AT71" i="48" s="1"/>
  <c r="P70" i="48"/>
  <c r="AT70" i="48" s="1"/>
  <c r="P62" i="48"/>
  <c r="AT62" i="48" s="1"/>
  <c r="P67" i="48"/>
  <c r="AT67" i="48" s="1"/>
  <c r="P55" i="48"/>
  <c r="AT55" i="48" s="1"/>
  <c r="P50" i="48"/>
  <c r="AT50" i="48" s="1"/>
  <c r="P31" i="48"/>
  <c r="P17" i="48"/>
  <c r="P21" i="48"/>
  <c r="P65" i="48"/>
  <c r="AT65" i="48" s="1"/>
  <c r="P54" i="48"/>
  <c r="AT54" i="48" s="1"/>
  <c r="P66" i="48"/>
  <c r="AT66" i="48" s="1"/>
  <c r="P61" i="48"/>
  <c r="AT61" i="48" s="1"/>
  <c r="P34" i="48"/>
  <c r="P26" i="48"/>
  <c r="P5" i="48"/>
  <c r="P45" i="48"/>
  <c r="P30" i="48"/>
  <c r="P38" i="48"/>
  <c r="P60" i="48"/>
  <c r="AT60" i="48" s="1"/>
  <c r="P56" i="48"/>
  <c r="AT56" i="48" s="1"/>
  <c r="P51" i="48"/>
  <c r="AT51" i="48" s="1"/>
  <c r="P22" i="48"/>
  <c r="P24" i="48"/>
  <c r="P41" i="48"/>
  <c r="P8" i="48"/>
  <c r="P15" i="48"/>
  <c r="P7" i="48"/>
  <c r="P29" i="48"/>
  <c r="P14" i="48"/>
  <c r="P40" i="48"/>
  <c r="P47" i="48"/>
  <c r="P46" i="48"/>
  <c r="P28" i="48"/>
  <c r="P25" i="48"/>
  <c r="P39" i="48"/>
  <c r="P19" i="48"/>
  <c r="P49" i="48"/>
  <c r="AT49" i="48" s="1"/>
  <c r="P18" i="48"/>
  <c r="P13" i="48"/>
  <c r="P33" i="48"/>
  <c r="P42" i="48"/>
  <c r="P52" i="48"/>
  <c r="AT52" i="48" s="1"/>
  <c r="P10" i="48"/>
  <c r="P35" i="48"/>
  <c r="P16" i="48"/>
  <c r="P32" i="48"/>
  <c r="P43" i="48"/>
  <c r="P6" i="48"/>
  <c r="P27" i="48"/>
  <c r="P36" i="48"/>
  <c r="P11" i="48"/>
  <c r="AM4" i="48"/>
  <c r="AL4" i="48"/>
  <c r="T6" i="48"/>
  <c r="AF20" i="48"/>
  <c r="N11" i="47"/>
  <c r="N70" i="47"/>
  <c r="N10" i="47"/>
  <c r="N17" i="47"/>
  <c r="N36" i="47"/>
  <c r="N54" i="47"/>
  <c r="N27" i="47"/>
  <c r="N34" i="47"/>
  <c r="N12" i="47"/>
  <c r="N79" i="47"/>
  <c r="N78" i="47"/>
  <c r="N64" i="47"/>
  <c r="N21" i="47"/>
  <c r="N8" i="47"/>
  <c r="N39" i="47"/>
  <c r="N24" i="47"/>
  <c r="N31" i="47"/>
  <c r="N48" i="47"/>
  <c r="N13" i="47"/>
  <c r="N43" i="47"/>
  <c r="N45" i="47"/>
  <c r="N71" i="47"/>
  <c r="N65" i="47"/>
  <c r="N77" i="47"/>
  <c r="N22" i="47"/>
  <c r="N16" i="47"/>
  <c r="N59" i="47"/>
  <c r="N25" i="47"/>
  <c r="N47" i="47"/>
  <c r="N28" i="47"/>
  <c r="N38" i="47"/>
  <c r="N75" i="47"/>
  <c r="N30" i="47"/>
  <c r="N49" i="47"/>
  <c r="N9" i="47"/>
  <c r="N40" i="47"/>
  <c r="N20" i="47"/>
  <c r="N52" i="47"/>
  <c r="N7" i="47"/>
  <c r="N60" i="47"/>
  <c r="N61" i="47"/>
  <c r="N51" i="47"/>
  <c r="N19" i="47"/>
  <c r="N72" i="47"/>
  <c r="N46" i="47"/>
  <c r="N23" i="47"/>
  <c r="N42" i="47"/>
  <c r="N69" i="47"/>
  <c r="N76" i="47"/>
  <c r="N14" i="47"/>
  <c r="N62" i="47"/>
  <c r="N67" i="47"/>
  <c r="N44" i="47"/>
  <c r="N5" i="47"/>
  <c r="N50" i="47"/>
  <c r="N35" i="47"/>
  <c r="N53" i="47"/>
  <c r="N29" i="47"/>
  <c r="N63" i="47"/>
  <c r="N68" i="47"/>
  <c r="N74" i="47"/>
  <c r="N6" i="47"/>
  <c r="N57" i="47"/>
  <c r="N37" i="47"/>
  <c r="AD11" i="47"/>
  <c r="AD70" i="47"/>
  <c r="AD10" i="47"/>
  <c r="AD17" i="47"/>
  <c r="AD36" i="47"/>
  <c r="AD27" i="47"/>
  <c r="AD12" i="47"/>
  <c r="AD54" i="47"/>
  <c r="AD79" i="47"/>
  <c r="AD34" i="47"/>
  <c r="AD64" i="47"/>
  <c r="AD8" i="47"/>
  <c r="AD39" i="47"/>
  <c r="AD24" i="47"/>
  <c r="AD49" i="47"/>
  <c r="AD78" i="47"/>
  <c r="AD48" i="47"/>
  <c r="AD28" i="47"/>
  <c r="AD77" i="47"/>
  <c r="AD43" i="47"/>
  <c r="AD69" i="47"/>
  <c r="AD13" i="47"/>
  <c r="AD65" i="47"/>
  <c r="AD59" i="47"/>
  <c r="AD22" i="47"/>
  <c r="AD16" i="47"/>
  <c r="AD45" i="47"/>
  <c r="AD31" i="47"/>
  <c r="AD76" i="47"/>
  <c r="AD47" i="47"/>
  <c r="AD9" i="47"/>
  <c r="AD75" i="47"/>
  <c r="AD30" i="47"/>
  <c r="AD71" i="47"/>
  <c r="AD40" i="47"/>
  <c r="AD20" i="47"/>
  <c r="AD52" i="47"/>
  <c r="AD7" i="47"/>
  <c r="AD60" i="47"/>
  <c r="AD21" i="47"/>
  <c r="AD51" i="47"/>
  <c r="AD19" i="47"/>
  <c r="AD72" i="47"/>
  <c r="AD46" i="47"/>
  <c r="AD23" i="47"/>
  <c r="AD42" i="47"/>
  <c r="AD74" i="47"/>
  <c r="AD14" i="47"/>
  <c r="AD62" i="47"/>
  <c r="AD67" i="47"/>
  <c r="AD44" i="47"/>
  <c r="AD50" i="47"/>
  <c r="AD35" i="47"/>
  <c r="AD53" i="47"/>
  <c r="AD29" i="47"/>
  <c r="AD63" i="47"/>
  <c r="AD68" i="47"/>
  <c r="AD25" i="47"/>
  <c r="AD61" i="47"/>
  <c r="AD6" i="47"/>
  <c r="AD5" i="47"/>
  <c r="AD57" i="47"/>
  <c r="AD37" i="47"/>
  <c r="N66" i="47"/>
  <c r="N15" i="47"/>
  <c r="AD73" i="47"/>
  <c r="V35" i="47"/>
  <c r="V61" i="47"/>
  <c r="F70" i="47"/>
  <c r="F36" i="47"/>
  <c r="F54" i="47"/>
  <c r="F12" i="47"/>
  <c r="F79" i="47"/>
  <c r="F39" i="47"/>
  <c r="F43" i="47"/>
  <c r="F78" i="47"/>
  <c r="F28" i="47"/>
  <c r="F77" i="47"/>
  <c r="F69" i="47"/>
  <c r="F16" i="47"/>
  <c r="F71" i="47"/>
  <c r="F76" i="47"/>
  <c r="F75" i="47"/>
  <c r="F7" i="47"/>
  <c r="F74" i="47"/>
  <c r="F72" i="47"/>
  <c r="F50" i="47"/>
  <c r="F67" i="47"/>
  <c r="F73" i="47"/>
  <c r="F68" i="47"/>
  <c r="V11" i="47"/>
  <c r="V70" i="47"/>
  <c r="V10" i="47"/>
  <c r="V17" i="47"/>
  <c r="V36" i="47"/>
  <c r="V27" i="47"/>
  <c r="V12" i="47"/>
  <c r="V34" i="47"/>
  <c r="V79" i="47"/>
  <c r="V54" i="47"/>
  <c r="V21" i="47"/>
  <c r="V64" i="47"/>
  <c r="V78" i="47"/>
  <c r="V8" i="47"/>
  <c r="V39" i="47"/>
  <c r="V24" i="47"/>
  <c r="V45" i="47"/>
  <c r="V28" i="47"/>
  <c r="V31" i="47"/>
  <c r="V43" i="47"/>
  <c r="V59" i="47"/>
  <c r="V49" i="47"/>
  <c r="V71" i="47"/>
  <c r="V22" i="47"/>
  <c r="V16" i="47"/>
  <c r="V77" i="47"/>
  <c r="V9" i="47"/>
  <c r="V47" i="47"/>
  <c r="V65" i="47"/>
  <c r="V25" i="47"/>
  <c r="V75" i="47"/>
  <c r="V30" i="47"/>
  <c r="V13" i="47"/>
  <c r="V20" i="47"/>
  <c r="V52" i="47"/>
  <c r="V7" i="47"/>
  <c r="V60" i="47"/>
  <c r="V69" i="47"/>
  <c r="V74" i="47"/>
  <c r="V51" i="47"/>
  <c r="V19" i="47"/>
  <c r="V72" i="47"/>
  <c r="V46" i="47"/>
  <c r="V23" i="47"/>
  <c r="V42" i="47"/>
  <c r="V38" i="47"/>
  <c r="V6" i="47"/>
  <c r="V5" i="47"/>
  <c r="V50" i="47"/>
  <c r="V67" i="47"/>
  <c r="V44" i="47"/>
  <c r="V40" i="47"/>
  <c r="V73" i="47"/>
  <c r="V15" i="47"/>
  <c r="V63" i="47"/>
  <c r="V68" i="47"/>
  <c r="V48" i="47"/>
  <c r="V14" i="47"/>
  <c r="V62" i="47"/>
  <c r="V57" i="47"/>
  <c r="V37" i="47"/>
  <c r="V26" i="47"/>
  <c r="F53" i="47"/>
  <c r="F40" i="47"/>
  <c r="H70" i="47"/>
  <c r="H10" i="47"/>
  <c r="H17" i="47"/>
  <c r="H36" i="47"/>
  <c r="H54" i="47"/>
  <c r="H34" i="47"/>
  <c r="H12" i="47"/>
  <c r="H11" i="47"/>
  <c r="H79" i="47"/>
  <c r="H78" i="47"/>
  <c r="H21" i="47"/>
  <c r="H8" i="47"/>
  <c r="H48" i="47"/>
  <c r="H28" i="47"/>
  <c r="H65" i="47"/>
  <c r="H49" i="47"/>
  <c r="H27" i="47"/>
  <c r="H39" i="47"/>
  <c r="H59" i="47"/>
  <c r="H64" i="47"/>
  <c r="H24" i="47"/>
  <c r="H69" i="47"/>
  <c r="H45" i="47"/>
  <c r="H13" i="47"/>
  <c r="H43" i="47"/>
  <c r="H9" i="47"/>
  <c r="H76" i="47"/>
  <c r="H16" i="47"/>
  <c r="H75" i="47"/>
  <c r="H30" i="47"/>
  <c r="H22" i="47"/>
  <c r="H74" i="47"/>
  <c r="H61" i="47"/>
  <c r="H51" i="47"/>
  <c r="H19" i="47"/>
  <c r="H72" i="47"/>
  <c r="H46" i="47"/>
  <c r="H23" i="47"/>
  <c r="H42" i="47"/>
  <c r="H77" i="47"/>
  <c r="H40" i="47"/>
  <c r="H35" i="47"/>
  <c r="H73" i="47"/>
  <c r="H53" i="47"/>
  <c r="H62" i="47"/>
  <c r="H50" i="47"/>
  <c r="P70" i="47"/>
  <c r="P10" i="47"/>
  <c r="P17" i="47"/>
  <c r="P36" i="47"/>
  <c r="P54" i="47"/>
  <c r="P11" i="47"/>
  <c r="P34" i="47"/>
  <c r="P12" i="47"/>
  <c r="P79" i="47"/>
  <c r="P78" i="47"/>
  <c r="P21" i="47"/>
  <c r="P8" i="47"/>
  <c r="P27" i="47"/>
  <c r="P48" i="47"/>
  <c r="P28" i="47"/>
  <c r="P65" i="47"/>
  <c r="P64" i="47"/>
  <c r="P13" i="47"/>
  <c r="P45" i="47"/>
  <c r="P49" i="47"/>
  <c r="P24" i="47"/>
  <c r="P59" i="47"/>
  <c r="P39" i="47"/>
  <c r="P77" i="47"/>
  <c r="P31" i="47"/>
  <c r="P69" i="47"/>
  <c r="P9" i="47"/>
  <c r="P38" i="47"/>
  <c r="P75" i="47"/>
  <c r="P30" i="47"/>
  <c r="P43" i="47"/>
  <c r="P76" i="47"/>
  <c r="P16" i="47"/>
  <c r="P74" i="47"/>
  <c r="P61" i="47"/>
  <c r="P47" i="47"/>
  <c r="P51" i="47"/>
  <c r="P19" i="47"/>
  <c r="P72" i="47"/>
  <c r="P46" i="47"/>
  <c r="P23" i="47"/>
  <c r="P42" i="47"/>
  <c r="P71" i="47"/>
  <c r="P22" i="47"/>
  <c r="P35" i="47"/>
  <c r="P73" i="47"/>
  <c r="P53" i="47"/>
  <c r="P62" i="47"/>
  <c r="P50" i="47"/>
  <c r="X70" i="47"/>
  <c r="X10" i="47"/>
  <c r="X17" i="47"/>
  <c r="X36" i="47"/>
  <c r="X54" i="47"/>
  <c r="X12" i="47"/>
  <c r="X34" i="47"/>
  <c r="X79" i="47"/>
  <c r="X78" i="47"/>
  <c r="X21" i="47"/>
  <c r="X11" i="47"/>
  <c r="X27" i="47"/>
  <c r="X8" i="47"/>
  <c r="X48" i="47"/>
  <c r="X28" i="47"/>
  <c r="X65" i="47"/>
  <c r="X31" i="47"/>
  <c r="X13" i="47"/>
  <c r="X59" i="47"/>
  <c r="X49" i="47"/>
  <c r="X71" i="47"/>
  <c r="X9" i="47"/>
  <c r="X24" i="47"/>
  <c r="X43" i="47"/>
  <c r="X25" i="47"/>
  <c r="X75" i="47"/>
  <c r="X30" i="47"/>
  <c r="X45" i="47"/>
  <c r="X69" i="47"/>
  <c r="X38" i="47"/>
  <c r="X74" i="47"/>
  <c r="X61" i="47"/>
  <c r="X77" i="47"/>
  <c r="X22" i="47"/>
  <c r="X51" i="47"/>
  <c r="X19" i="47"/>
  <c r="X72" i="47"/>
  <c r="X46" i="47"/>
  <c r="X23" i="47"/>
  <c r="X42" i="47"/>
  <c r="X76" i="47"/>
  <c r="X16" i="47"/>
  <c r="X40" i="47"/>
  <c r="X35" i="47"/>
  <c r="X73" i="47"/>
  <c r="X53" i="47"/>
  <c r="X62" i="47"/>
  <c r="X50" i="47"/>
  <c r="AF70" i="47"/>
  <c r="AF10" i="47"/>
  <c r="AF17" i="47"/>
  <c r="AF36" i="47"/>
  <c r="AF54" i="47"/>
  <c r="AF12" i="47"/>
  <c r="AF79" i="47"/>
  <c r="AF78" i="47"/>
  <c r="AF11" i="47"/>
  <c r="AF34" i="47"/>
  <c r="AF21" i="47"/>
  <c r="AF8" i="47"/>
  <c r="AF48" i="47"/>
  <c r="AF28" i="47"/>
  <c r="AF65" i="47"/>
  <c r="AF27" i="47"/>
  <c r="AF64" i="47"/>
  <c r="AF39" i="47"/>
  <c r="AF45" i="47"/>
  <c r="AF31" i="47"/>
  <c r="AF59" i="47"/>
  <c r="AF13" i="47"/>
  <c r="AF77" i="47"/>
  <c r="AF43" i="47"/>
  <c r="AF24" i="47"/>
  <c r="AF71" i="47"/>
  <c r="AF9" i="47"/>
  <c r="AF69" i="47"/>
  <c r="AF22" i="47"/>
  <c r="AF75" i="47"/>
  <c r="AF30" i="47"/>
  <c r="AF49" i="47"/>
  <c r="AF25" i="47"/>
  <c r="AF74" i="47"/>
  <c r="AF61" i="47"/>
  <c r="AF76" i="47"/>
  <c r="AF16" i="47"/>
  <c r="AF47" i="47"/>
  <c r="AF51" i="47"/>
  <c r="AF19" i="47"/>
  <c r="AF72" i="47"/>
  <c r="AF46" i="47"/>
  <c r="AF23" i="47"/>
  <c r="AF42" i="47"/>
  <c r="AF38" i="47"/>
  <c r="AF35" i="47"/>
  <c r="AF73" i="47"/>
  <c r="AF53" i="47"/>
  <c r="AF62" i="47"/>
  <c r="AF50" i="47"/>
  <c r="H66" i="47"/>
  <c r="P66" i="47"/>
  <c r="X66" i="47"/>
  <c r="AF66" i="47"/>
  <c r="P26" i="47"/>
  <c r="X26" i="47"/>
  <c r="AF26" i="47"/>
  <c r="P15" i="47"/>
  <c r="H29" i="47"/>
  <c r="X29" i="47"/>
  <c r="H52" i="47"/>
  <c r="X52" i="47"/>
  <c r="P20" i="47"/>
  <c r="AF20" i="47"/>
  <c r="P40" i="47"/>
  <c r="H31" i="47"/>
  <c r="H37" i="47"/>
  <c r="P37" i="47"/>
  <c r="X37" i="47"/>
  <c r="AF37" i="47"/>
  <c r="H57" i="47"/>
  <c r="P57" i="47"/>
  <c r="X57" i="47"/>
  <c r="AF57" i="47"/>
  <c r="H60" i="47"/>
  <c r="X60" i="47"/>
  <c r="P7" i="47"/>
  <c r="AF7" i="47"/>
  <c r="P5" i="47"/>
  <c r="AF5" i="47"/>
  <c r="H14" i="47"/>
  <c r="X14" i="47"/>
  <c r="P6" i="47"/>
  <c r="AF6" i="47"/>
  <c r="X47" i="47"/>
  <c r="H38" i="47"/>
  <c r="H26" i="47"/>
  <c r="AF15" i="47"/>
  <c r="AL4" i="47"/>
  <c r="H68" i="47"/>
  <c r="P68" i="47"/>
  <c r="X68" i="47"/>
  <c r="AF68" i="47"/>
  <c r="H63" i="47"/>
  <c r="P63" i="47"/>
  <c r="X63" i="47"/>
  <c r="AF63" i="47"/>
  <c r="H15" i="47"/>
  <c r="X15" i="47"/>
  <c r="P29" i="47"/>
  <c r="AF29" i="47"/>
  <c r="P52" i="47"/>
  <c r="AF52" i="47"/>
  <c r="H20" i="47"/>
  <c r="X20" i="47"/>
  <c r="AF40" i="47"/>
  <c r="H25" i="47"/>
  <c r="X39" i="47"/>
  <c r="N15" i="46"/>
  <c r="N33" i="46"/>
  <c r="N35" i="46"/>
  <c r="AD16" i="46"/>
  <c r="N6" i="46"/>
  <c r="H72" i="46"/>
  <c r="AP72" i="46" s="1"/>
  <c r="H68" i="46"/>
  <c r="AP68" i="46" s="1"/>
  <c r="H71" i="46"/>
  <c r="AP71" i="46" s="1"/>
  <c r="H67" i="46"/>
  <c r="AP67" i="46" s="1"/>
  <c r="H70" i="46"/>
  <c r="AP70" i="46" s="1"/>
  <c r="H63" i="46"/>
  <c r="AP63" i="46" s="1"/>
  <c r="H69" i="46"/>
  <c r="AP69" i="46" s="1"/>
  <c r="H66" i="46"/>
  <c r="AP66" i="46" s="1"/>
  <c r="H62" i="46"/>
  <c r="AP62" i="46" s="1"/>
  <c r="H59" i="46"/>
  <c r="AP59" i="46" s="1"/>
  <c r="H55" i="46"/>
  <c r="AP55" i="46" s="1"/>
  <c r="H65" i="46"/>
  <c r="AP65" i="46" s="1"/>
  <c r="H58" i="46"/>
  <c r="AP58" i="46" s="1"/>
  <c r="H54" i="46"/>
  <c r="AP54" i="46" s="1"/>
  <c r="H56" i="46"/>
  <c r="AP56" i="46" s="1"/>
  <c r="H51" i="46"/>
  <c r="AP51" i="46" s="1"/>
  <c r="H64" i="46"/>
  <c r="AP64" i="46" s="1"/>
  <c r="H61" i="46"/>
  <c r="AP61" i="46" s="1"/>
  <c r="H53" i="46"/>
  <c r="AP53" i="46" s="1"/>
  <c r="H39" i="46"/>
  <c r="H60" i="46"/>
  <c r="AP60" i="46" s="1"/>
  <c r="H49" i="46"/>
  <c r="H37" i="46"/>
  <c r="H42" i="46"/>
  <c r="H57" i="46"/>
  <c r="AP57" i="46" s="1"/>
  <c r="H48" i="46"/>
  <c r="H35" i="46"/>
  <c r="H31" i="46"/>
  <c r="H50" i="46"/>
  <c r="H47" i="46"/>
  <c r="H34" i="46"/>
  <c r="H45" i="46"/>
  <c r="H52" i="46"/>
  <c r="AP52" i="46" s="1"/>
  <c r="H38" i="46"/>
  <c r="H25" i="46"/>
  <c r="H33" i="46"/>
  <c r="H30" i="46"/>
  <c r="P72" i="46"/>
  <c r="AT72" i="46" s="1"/>
  <c r="P68" i="46"/>
  <c r="AT68" i="46" s="1"/>
  <c r="P71" i="46"/>
  <c r="AT71" i="46" s="1"/>
  <c r="P67" i="46"/>
  <c r="AT67" i="46" s="1"/>
  <c r="P70" i="46"/>
  <c r="AT70" i="46" s="1"/>
  <c r="P69" i="46"/>
  <c r="AT69" i="46" s="1"/>
  <c r="P63" i="46"/>
  <c r="AT63" i="46" s="1"/>
  <c r="P66" i="46"/>
  <c r="AT66" i="46" s="1"/>
  <c r="P62" i="46"/>
  <c r="AT62" i="46" s="1"/>
  <c r="P64" i="46"/>
  <c r="AT64" i="46" s="1"/>
  <c r="P59" i="46"/>
  <c r="AT59" i="46" s="1"/>
  <c r="P55" i="46"/>
  <c r="AT55" i="46" s="1"/>
  <c r="P58" i="46"/>
  <c r="AT58" i="46" s="1"/>
  <c r="P54" i="46"/>
  <c r="AT54" i="46" s="1"/>
  <c r="P65" i="46"/>
  <c r="AT65" i="46" s="1"/>
  <c r="P60" i="46"/>
  <c r="AT60" i="46" s="1"/>
  <c r="P51" i="46"/>
  <c r="AT51" i="46" s="1"/>
  <c r="P28" i="46"/>
  <c r="P57" i="46"/>
  <c r="AT57" i="46" s="1"/>
  <c r="P39" i="46"/>
  <c r="P6" i="46"/>
  <c r="P56" i="46"/>
  <c r="AT56" i="46" s="1"/>
  <c r="P32" i="46"/>
  <c r="P11" i="46"/>
  <c r="P49" i="46"/>
  <c r="P9" i="46"/>
  <c r="P37" i="46"/>
  <c r="P42" i="46"/>
  <c r="P52" i="46"/>
  <c r="AT52" i="46" s="1"/>
  <c r="P31" i="46"/>
  <c r="P19" i="46"/>
  <c r="P12" i="46"/>
  <c r="P16" i="46"/>
  <c r="P48" i="46"/>
  <c r="P35" i="46"/>
  <c r="P23" i="46"/>
  <c r="P61" i="46"/>
  <c r="AT61" i="46" s="1"/>
  <c r="P21" i="46"/>
  <c r="P10" i="46"/>
  <c r="P29" i="46"/>
  <c r="P13" i="46"/>
  <c r="P34" i="46"/>
  <c r="P45" i="46"/>
  <c r="P40" i="46"/>
  <c r="P36" i="46"/>
  <c r="P27" i="46"/>
  <c r="P5" i="46"/>
  <c r="P25" i="46"/>
  <c r="P17" i="46"/>
  <c r="P33" i="46"/>
  <c r="P30" i="46"/>
  <c r="X72" i="46"/>
  <c r="AX72" i="46" s="1"/>
  <c r="X68" i="46"/>
  <c r="AX68" i="46" s="1"/>
  <c r="X71" i="46"/>
  <c r="AX71" i="46" s="1"/>
  <c r="X67" i="46"/>
  <c r="AX67" i="46" s="1"/>
  <c r="X70" i="46"/>
  <c r="AX70" i="46" s="1"/>
  <c r="X63" i="46"/>
  <c r="AX63" i="46" s="1"/>
  <c r="X62" i="46"/>
  <c r="AX62" i="46" s="1"/>
  <c r="X69" i="46"/>
  <c r="AX69" i="46" s="1"/>
  <c r="X59" i="46"/>
  <c r="AX59" i="46" s="1"/>
  <c r="X55" i="46"/>
  <c r="AX55" i="46" s="1"/>
  <c r="X66" i="46"/>
  <c r="AX66" i="46" s="1"/>
  <c r="X65" i="46"/>
  <c r="AX65" i="46" s="1"/>
  <c r="X58" i="46"/>
  <c r="AX58" i="46" s="1"/>
  <c r="X54" i="46"/>
  <c r="AX54" i="46" s="1"/>
  <c r="X56" i="46"/>
  <c r="AX56" i="46" s="1"/>
  <c r="X52" i="46"/>
  <c r="AX52" i="46" s="1"/>
  <c r="X28" i="46"/>
  <c r="X61" i="46"/>
  <c r="AX61" i="46" s="1"/>
  <c r="X51" i="46"/>
  <c r="AX51" i="46" s="1"/>
  <c r="X39" i="46"/>
  <c r="X6" i="46"/>
  <c r="X11" i="46"/>
  <c r="X49" i="46"/>
  <c r="X9" i="46"/>
  <c r="X37" i="46"/>
  <c r="X42" i="46"/>
  <c r="X64" i="46"/>
  <c r="AX64" i="46" s="1"/>
  <c r="X53" i="46"/>
  <c r="AX53" i="46" s="1"/>
  <c r="X12" i="46"/>
  <c r="X16" i="46"/>
  <c r="X48" i="46"/>
  <c r="X35" i="46"/>
  <c r="X23" i="46"/>
  <c r="X57" i="46"/>
  <c r="AX57" i="46" s="1"/>
  <c r="X50" i="46"/>
  <c r="X20" i="46"/>
  <c r="X47" i="46"/>
  <c r="X29" i="46"/>
  <c r="X13" i="46"/>
  <c r="X34" i="46"/>
  <c r="X45" i="46"/>
  <c r="X60" i="46"/>
  <c r="AX60" i="46" s="1"/>
  <c r="X32" i="46"/>
  <c r="X18" i="46"/>
  <c r="X38" i="46"/>
  <c r="X5" i="46"/>
  <c r="X25" i="46"/>
  <c r="X17" i="46"/>
  <c r="X33" i="46"/>
  <c r="X30" i="46"/>
  <c r="AF72" i="46"/>
  <c r="BB72" i="46" s="1"/>
  <c r="AF68" i="46"/>
  <c r="BB68" i="46" s="1"/>
  <c r="AF71" i="46"/>
  <c r="BB71" i="46" s="1"/>
  <c r="AF67" i="46"/>
  <c r="BB67" i="46" s="1"/>
  <c r="AF70" i="46"/>
  <c r="BB70" i="46" s="1"/>
  <c r="AF63" i="46"/>
  <c r="BB63" i="46" s="1"/>
  <c r="AF62" i="46"/>
  <c r="BB62" i="46" s="1"/>
  <c r="AF66" i="46"/>
  <c r="BB66" i="46" s="1"/>
  <c r="AF64" i="46"/>
  <c r="BB64" i="46" s="1"/>
  <c r="AF59" i="46"/>
  <c r="BB59" i="46" s="1"/>
  <c r="AF55" i="46"/>
  <c r="BB55" i="46" s="1"/>
  <c r="AF58" i="46"/>
  <c r="BB58" i="46" s="1"/>
  <c r="AF54" i="46"/>
  <c r="BB54" i="46" s="1"/>
  <c r="AF69" i="46"/>
  <c r="BB69" i="46" s="1"/>
  <c r="AF60" i="46"/>
  <c r="BB60" i="46" s="1"/>
  <c r="AF53" i="46"/>
  <c r="BB53" i="46" s="1"/>
  <c r="AF28" i="46"/>
  <c r="AF57" i="46"/>
  <c r="BB57" i="46" s="1"/>
  <c r="AF52" i="46"/>
  <c r="BB52" i="46" s="1"/>
  <c r="AF39" i="46"/>
  <c r="AF6" i="46"/>
  <c r="AF51" i="46"/>
  <c r="BB51" i="46" s="1"/>
  <c r="AF32" i="46"/>
  <c r="AF11" i="46"/>
  <c r="AF49" i="46"/>
  <c r="AF9" i="46"/>
  <c r="AF37" i="46"/>
  <c r="AF42" i="46"/>
  <c r="AF61" i="46"/>
  <c r="BB61" i="46" s="1"/>
  <c r="AF31" i="46"/>
  <c r="AF12" i="46"/>
  <c r="AF16" i="46"/>
  <c r="AF48" i="46"/>
  <c r="AF35" i="46"/>
  <c r="AF23" i="46"/>
  <c r="AF65" i="46"/>
  <c r="BB65" i="46" s="1"/>
  <c r="AF21" i="46"/>
  <c r="AF10" i="46"/>
  <c r="AF29" i="46"/>
  <c r="AF13" i="46"/>
  <c r="AF34" i="46"/>
  <c r="AF45" i="46"/>
  <c r="AF56" i="46"/>
  <c r="BB56" i="46" s="1"/>
  <c r="AF40" i="46"/>
  <c r="AF36" i="46"/>
  <c r="AF27" i="46"/>
  <c r="AF5" i="46"/>
  <c r="AF25" i="46"/>
  <c r="AF17" i="46"/>
  <c r="AF33" i="46"/>
  <c r="AF30" i="46"/>
  <c r="P7" i="46"/>
  <c r="X7" i="46"/>
  <c r="AF7" i="46"/>
  <c r="P15" i="46"/>
  <c r="N30" i="46"/>
  <c r="X43" i="46"/>
  <c r="AF44" i="46"/>
  <c r="AD8" i="46"/>
  <c r="P41" i="46"/>
  <c r="AF41" i="46"/>
  <c r="N22" i="46"/>
  <c r="AD22" i="46"/>
  <c r="H46" i="46"/>
  <c r="X46" i="46"/>
  <c r="P14" i="46"/>
  <c r="AF14" i="46"/>
  <c r="H26" i="46"/>
  <c r="X26" i="46"/>
  <c r="AF47" i="46"/>
  <c r="AD27" i="46"/>
  <c r="X10" i="46"/>
  <c r="P20" i="46"/>
  <c r="N36" i="46"/>
  <c r="AF50" i="46"/>
  <c r="AD40" i="46"/>
  <c r="AF19" i="46"/>
  <c r="X31" i="46"/>
  <c r="AX49" i="46" s="1"/>
  <c r="AD52" i="46"/>
  <c r="BA52" i="46" s="1"/>
  <c r="AD15" i="46"/>
  <c r="P43" i="46"/>
  <c r="N44" i="46"/>
  <c r="X44" i="46"/>
  <c r="AF8" i="46"/>
  <c r="P22" i="46"/>
  <c r="AF22" i="46"/>
  <c r="N17" i="46"/>
  <c r="AD17" i="46"/>
  <c r="X24" i="46"/>
  <c r="N5" i="46"/>
  <c r="AD5" i="46"/>
  <c r="H27" i="46"/>
  <c r="AF38" i="46"/>
  <c r="AD35" i="46"/>
  <c r="X36" i="46"/>
  <c r="P18" i="46"/>
  <c r="H40" i="46"/>
  <c r="H32" i="46"/>
  <c r="N69" i="46"/>
  <c r="AS69" i="46" s="1"/>
  <c r="N72" i="46"/>
  <c r="AS72" i="46" s="1"/>
  <c r="N68" i="46"/>
  <c r="AS68" i="46" s="1"/>
  <c r="N71" i="46"/>
  <c r="AS71" i="46" s="1"/>
  <c r="N67" i="46"/>
  <c r="AS67" i="46" s="1"/>
  <c r="N70" i="46"/>
  <c r="AS70" i="46" s="1"/>
  <c r="N64" i="46"/>
  <c r="AS64" i="46" s="1"/>
  <c r="N63" i="46"/>
  <c r="AS63" i="46" s="1"/>
  <c r="N65" i="46"/>
  <c r="AS65" i="46" s="1"/>
  <c r="N60" i="46"/>
  <c r="AS60" i="46" s="1"/>
  <c r="N56" i="46"/>
  <c r="AS56" i="46" s="1"/>
  <c r="N62" i="46"/>
  <c r="AS62" i="46" s="1"/>
  <c r="N59" i="46"/>
  <c r="AS59" i="46" s="1"/>
  <c r="N55" i="46"/>
  <c r="AS55" i="46" s="1"/>
  <c r="N66" i="46"/>
  <c r="AS66" i="46" s="1"/>
  <c r="N61" i="46"/>
  <c r="AS61" i="46" s="1"/>
  <c r="N52" i="46"/>
  <c r="AS52" i="46" s="1"/>
  <c r="N31" i="46"/>
  <c r="N58" i="46"/>
  <c r="AS58" i="46" s="1"/>
  <c r="N51" i="46"/>
  <c r="AS51" i="46" s="1"/>
  <c r="N28" i="46"/>
  <c r="N57" i="46"/>
  <c r="AS57" i="46" s="1"/>
  <c r="N39" i="46"/>
  <c r="N50" i="46"/>
  <c r="N21" i="46"/>
  <c r="N20" i="46"/>
  <c r="N10" i="46"/>
  <c r="N47" i="46"/>
  <c r="N54" i="46"/>
  <c r="AS54" i="46" s="1"/>
  <c r="N32" i="46"/>
  <c r="N11" i="46"/>
  <c r="N49" i="46"/>
  <c r="N9" i="46"/>
  <c r="N37" i="46"/>
  <c r="N42" i="46"/>
  <c r="N53" i="46"/>
  <c r="AS53" i="46" s="1"/>
  <c r="N18" i="46"/>
  <c r="N38" i="46"/>
  <c r="N26" i="46"/>
  <c r="N14" i="46"/>
  <c r="N46" i="46"/>
  <c r="N41" i="46"/>
  <c r="N19" i="46"/>
  <c r="N12" i="46"/>
  <c r="N48" i="46"/>
  <c r="N23" i="46"/>
  <c r="N29" i="46"/>
  <c r="N13" i="46"/>
  <c r="N34" i="46"/>
  <c r="N45" i="46"/>
  <c r="N43" i="46"/>
  <c r="AD69" i="46"/>
  <c r="BA69" i="46" s="1"/>
  <c r="AD72" i="46"/>
  <c r="BA72" i="46" s="1"/>
  <c r="AD68" i="46"/>
  <c r="BA68" i="46" s="1"/>
  <c r="AD71" i="46"/>
  <c r="BA71" i="46" s="1"/>
  <c r="AD67" i="46"/>
  <c r="BA67" i="46" s="1"/>
  <c r="AD66" i="46"/>
  <c r="BA66" i="46" s="1"/>
  <c r="AD64" i="46"/>
  <c r="BA64" i="46" s="1"/>
  <c r="AD63" i="46"/>
  <c r="BA63" i="46" s="1"/>
  <c r="AD65" i="46"/>
  <c r="BA65" i="46" s="1"/>
  <c r="AD60" i="46"/>
  <c r="BA60" i="46" s="1"/>
  <c r="AD56" i="46"/>
  <c r="BA56" i="46" s="1"/>
  <c r="AD70" i="46"/>
  <c r="BA70" i="46" s="1"/>
  <c r="AD62" i="46"/>
  <c r="BA62" i="46" s="1"/>
  <c r="AD59" i="46"/>
  <c r="BA59" i="46" s="1"/>
  <c r="AD55" i="46"/>
  <c r="BA55" i="46" s="1"/>
  <c r="AD51" i="46"/>
  <c r="BA51" i="46" s="1"/>
  <c r="AD61" i="46"/>
  <c r="BA61" i="46" s="1"/>
  <c r="AD31" i="46"/>
  <c r="AD58" i="46"/>
  <c r="BA58" i="46" s="1"/>
  <c r="AD53" i="46"/>
  <c r="BA53" i="46" s="1"/>
  <c r="AD28" i="46"/>
  <c r="AD39" i="46"/>
  <c r="AD19" i="46"/>
  <c r="AD50" i="46"/>
  <c r="AD21" i="46"/>
  <c r="AD20" i="46"/>
  <c r="AD10" i="46"/>
  <c r="AD47" i="46"/>
  <c r="AD32" i="46"/>
  <c r="AD11" i="46"/>
  <c r="AD49" i="46"/>
  <c r="AD9" i="46"/>
  <c r="AD37" i="46"/>
  <c r="AD42" i="46"/>
  <c r="AD18" i="46"/>
  <c r="AD38" i="46"/>
  <c r="AD26" i="46"/>
  <c r="AD14" i="46"/>
  <c r="AD46" i="46"/>
  <c r="AD41" i="46"/>
  <c r="AD6" i="46"/>
  <c r="AD12" i="46"/>
  <c r="AD48" i="46"/>
  <c r="AD23" i="46"/>
  <c r="AD29" i="46"/>
  <c r="AD13" i="46"/>
  <c r="AD34" i="46"/>
  <c r="AD45" i="46"/>
  <c r="AD43" i="46"/>
  <c r="N7" i="46"/>
  <c r="AD7" i="46"/>
  <c r="AD44" i="46"/>
  <c r="AD33" i="46"/>
  <c r="N25" i="46"/>
  <c r="AD25" i="46"/>
  <c r="AL4" i="46"/>
  <c r="AF15" i="46"/>
  <c r="AD30" i="46"/>
  <c r="H43" i="46"/>
  <c r="P44" i="46"/>
  <c r="N8" i="46"/>
  <c r="X8" i="46"/>
  <c r="H41" i="46"/>
  <c r="X41" i="46"/>
  <c r="P46" i="46"/>
  <c r="AF46" i="46"/>
  <c r="N24" i="46"/>
  <c r="AD24" i="46"/>
  <c r="X14" i="46"/>
  <c r="P26" i="46"/>
  <c r="AF26" i="46"/>
  <c r="P47" i="46"/>
  <c r="N27" i="46"/>
  <c r="AF20" i="46"/>
  <c r="AD36" i="46"/>
  <c r="X21" i="46"/>
  <c r="P50" i="46"/>
  <c r="N40" i="46"/>
  <c r="AD57" i="46"/>
  <c r="BA57" i="46" s="1"/>
  <c r="AB40" i="45"/>
  <c r="L48" i="45"/>
  <c r="T56" i="45"/>
  <c r="AB11" i="45"/>
  <c r="X27" i="45"/>
  <c r="AF41" i="45"/>
  <c r="AF75" i="45"/>
  <c r="AF13" i="45"/>
  <c r="AF74" i="45"/>
  <c r="AF77" i="45"/>
  <c r="AF73" i="45"/>
  <c r="AF69" i="45"/>
  <c r="AF72" i="45"/>
  <c r="AF76" i="45"/>
  <c r="AF71" i="45"/>
  <c r="AF70" i="45"/>
  <c r="AF68" i="45"/>
  <c r="AF14" i="45"/>
  <c r="AF67" i="45"/>
  <c r="AF21" i="45"/>
  <c r="AF45" i="45"/>
  <c r="AF49" i="45"/>
  <c r="AF7" i="45"/>
  <c r="AF18" i="45"/>
  <c r="AF65" i="45"/>
  <c r="AF63" i="45"/>
  <c r="AF38" i="45"/>
  <c r="AF24" i="45"/>
  <c r="AF5" i="45"/>
  <c r="AF44" i="45"/>
  <c r="AF64" i="45"/>
  <c r="AF39" i="45"/>
  <c r="AF62" i="45"/>
  <c r="AF59" i="45"/>
  <c r="AF37" i="45"/>
  <c r="AF23" i="45"/>
  <c r="AF31" i="45"/>
  <c r="AF46" i="45"/>
  <c r="AF66" i="45"/>
  <c r="AF6" i="45"/>
  <c r="AF61" i="45"/>
  <c r="AF30" i="45"/>
  <c r="AF35" i="45"/>
  <c r="AF19" i="45"/>
  <c r="AF58" i="45"/>
  <c r="AF29" i="45"/>
  <c r="AF28" i="45"/>
  <c r="AF60" i="45"/>
  <c r="AF8" i="45"/>
  <c r="AF27" i="45"/>
  <c r="AF55" i="45"/>
  <c r="AF54" i="45"/>
  <c r="AF15" i="45"/>
  <c r="AF17" i="45"/>
  <c r="AF11" i="45"/>
  <c r="AF16" i="45"/>
  <c r="AF57" i="45"/>
  <c r="AF33" i="45"/>
  <c r="AF53" i="45"/>
  <c r="AF32" i="45"/>
  <c r="T50" i="45"/>
  <c r="L77" i="45"/>
  <c r="L76" i="45"/>
  <c r="L41" i="45"/>
  <c r="L75" i="45"/>
  <c r="L13" i="45"/>
  <c r="L71" i="45"/>
  <c r="L70" i="45"/>
  <c r="L73" i="45"/>
  <c r="L69" i="45"/>
  <c r="L38" i="45"/>
  <c r="L67" i="45"/>
  <c r="L24" i="45"/>
  <c r="L72" i="45"/>
  <c r="L68" i="45"/>
  <c r="L5" i="45"/>
  <c r="L44" i="45"/>
  <c r="L64" i="45"/>
  <c r="L14" i="45"/>
  <c r="L37" i="45"/>
  <c r="L66" i="45"/>
  <c r="L28" i="45"/>
  <c r="L74" i="45"/>
  <c r="L21" i="45"/>
  <c r="L45" i="45"/>
  <c r="L49" i="45"/>
  <c r="L18" i="45"/>
  <c r="L6" i="45"/>
  <c r="L61" i="45"/>
  <c r="L65" i="45"/>
  <c r="L63" i="45"/>
  <c r="L19" i="45"/>
  <c r="L60" i="45"/>
  <c r="L39" i="45"/>
  <c r="L62" i="45"/>
  <c r="L59" i="45"/>
  <c r="L23" i="45"/>
  <c r="L46" i="45"/>
  <c r="L58" i="45"/>
  <c r="L29" i="45"/>
  <c r="L26" i="45"/>
  <c r="L7" i="45"/>
  <c r="L31" i="45"/>
  <c r="L30" i="45"/>
  <c r="L34" i="45"/>
  <c r="L27" i="45"/>
  <c r="L16" i="45"/>
  <c r="L57" i="45"/>
  <c r="L33" i="45"/>
  <c r="L53" i="45"/>
  <c r="L32" i="45"/>
  <c r="L8" i="45"/>
  <c r="L12" i="45"/>
  <c r="L55" i="45"/>
  <c r="L54" i="45"/>
  <c r="L15" i="45"/>
  <c r="L17" i="45"/>
  <c r="P41" i="45"/>
  <c r="P75" i="45"/>
  <c r="P13" i="45"/>
  <c r="P74" i="45"/>
  <c r="P77" i="45"/>
  <c r="P73" i="45"/>
  <c r="P76" i="45"/>
  <c r="P69" i="45"/>
  <c r="P72" i="45"/>
  <c r="P71" i="45"/>
  <c r="P68" i="45"/>
  <c r="P14" i="45"/>
  <c r="P70" i="45"/>
  <c r="P38" i="45"/>
  <c r="P67" i="45"/>
  <c r="P24" i="45"/>
  <c r="P21" i="45"/>
  <c r="P45" i="45"/>
  <c r="P49" i="45"/>
  <c r="P7" i="45"/>
  <c r="P18" i="45"/>
  <c r="P65" i="45"/>
  <c r="P5" i="45"/>
  <c r="P44" i="45"/>
  <c r="P64" i="45"/>
  <c r="P66" i="45"/>
  <c r="P39" i="45"/>
  <c r="P62" i="45"/>
  <c r="P59" i="45"/>
  <c r="P28" i="45"/>
  <c r="P23" i="45"/>
  <c r="P31" i="45"/>
  <c r="P46" i="45"/>
  <c r="P6" i="45"/>
  <c r="P61" i="45"/>
  <c r="P19" i="45"/>
  <c r="P30" i="45"/>
  <c r="P35" i="45"/>
  <c r="P60" i="45"/>
  <c r="P58" i="45"/>
  <c r="P29" i="45"/>
  <c r="P63" i="45"/>
  <c r="P8" i="45"/>
  <c r="P11" i="45"/>
  <c r="P55" i="45"/>
  <c r="P54" i="45"/>
  <c r="P15" i="45"/>
  <c r="P17" i="45"/>
  <c r="P37" i="45"/>
  <c r="P27" i="45"/>
  <c r="P16" i="45"/>
  <c r="P57" i="45"/>
  <c r="P33" i="45"/>
  <c r="P53" i="45"/>
  <c r="P32" i="45"/>
  <c r="AF40" i="45"/>
  <c r="AB51" i="45"/>
  <c r="L20" i="45"/>
  <c r="X56" i="45"/>
  <c r="P22" i="45"/>
  <c r="AF22" i="45"/>
  <c r="P12" i="45"/>
  <c r="AF34" i="45"/>
  <c r="T77" i="45"/>
  <c r="T76" i="45"/>
  <c r="T41" i="45"/>
  <c r="T75" i="45"/>
  <c r="T71" i="45"/>
  <c r="T74" i="45"/>
  <c r="T70" i="45"/>
  <c r="T69" i="45"/>
  <c r="T38" i="45"/>
  <c r="T67" i="45"/>
  <c r="T73" i="45"/>
  <c r="T72" i="45"/>
  <c r="T24" i="45"/>
  <c r="T13" i="45"/>
  <c r="T68" i="45"/>
  <c r="T14" i="45"/>
  <c r="T5" i="45"/>
  <c r="T44" i="45"/>
  <c r="T64" i="45"/>
  <c r="T37" i="45"/>
  <c r="T66" i="45"/>
  <c r="T28" i="45"/>
  <c r="T21" i="45"/>
  <c r="T45" i="45"/>
  <c r="T49" i="45"/>
  <c r="T65" i="45"/>
  <c r="T6" i="45"/>
  <c r="T61" i="45"/>
  <c r="T63" i="45"/>
  <c r="T19" i="45"/>
  <c r="T60" i="45"/>
  <c r="T7" i="45"/>
  <c r="T39" i="45"/>
  <c r="T62" i="45"/>
  <c r="T59" i="45"/>
  <c r="T31" i="45"/>
  <c r="T58" i="45"/>
  <c r="T29" i="45"/>
  <c r="T26" i="45"/>
  <c r="T18" i="45"/>
  <c r="T30" i="45"/>
  <c r="T35" i="45"/>
  <c r="T12" i="45"/>
  <c r="T16" i="45"/>
  <c r="T57" i="45"/>
  <c r="T33" i="45"/>
  <c r="T53" i="45"/>
  <c r="T32" i="45"/>
  <c r="T23" i="45"/>
  <c r="T46" i="45"/>
  <c r="T34" i="45"/>
  <c r="T11" i="45"/>
  <c r="T55" i="45"/>
  <c r="T54" i="45"/>
  <c r="T15" i="45"/>
  <c r="T17" i="45"/>
  <c r="AM4" i="45"/>
  <c r="AL4" i="45"/>
  <c r="H50" i="45"/>
  <c r="T40" i="45"/>
  <c r="P51" i="45"/>
  <c r="AF51" i="45"/>
  <c r="L52" i="45"/>
  <c r="AB52" i="45"/>
  <c r="H36" i="45"/>
  <c r="X36" i="45"/>
  <c r="T48" i="45"/>
  <c r="P20" i="45"/>
  <c r="AF20" i="45"/>
  <c r="L56" i="45"/>
  <c r="X25" i="45"/>
  <c r="T22" i="45"/>
  <c r="AB77" i="45"/>
  <c r="AB76" i="45"/>
  <c r="AB41" i="45"/>
  <c r="AB75" i="45"/>
  <c r="AB73" i="45"/>
  <c r="AB71" i="45"/>
  <c r="AB70" i="45"/>
  <c r="AB13" i="45"/>
  <c r="AB69" i="45"/>
  <c r="AB72" i="45"/>
  <c r="AB67" i="45"/>
  <c r="AB38" i="45"/>
  <c r="AB24" i="45"/>
  <c r="AB74" i="45"/>
  <c r="AB68" i="45"/>
  <c r="AB5" i="45"/>
  <c r="AB44" i="45"/>
  <c r="AB64" i="45"/>
  <c r="AB37" i="45"/>
  <c r="AB66" i="45"/>
  <c r="AB28" i="45"/>
  <c r="AB21" i="45"/>
  <c r="AB45" i="45"/>
  <c r="AB49" i="45"/>
  <c r="AB6" i="45"/>
  <c r="AB61" i="45"/>
  <c r="AB14" i="45"/>
  <c r="AB7" i="45"/>
  <c r="AB19" i="45"/>
  <c r="AB60" i="45"/>
  <c r="AB18" i="45"/>
  <c r="AB63" i="45"/>
  <c r="AB39" i="45"/>
  <c r="AB62" i="45"/>
  <c r="AB59" i="45"/>
  <c r="AB58" i="45"/>
  <c r="AB29" i="45"/>
  <c r="AB26" i="45"/>
  <c r="AB65" i="45"/>
  <c r="AB23" i="45"/>
  <c r="AZ8" i="45" s="1"/>
  <c r="AB46" i="45"/>
  <c r="AB30" i="45"/>
  <c r="AB35" i="45"/>
  <c r="AB34" i="45"/>
  <c r="AB16" i="45"/>
  <c r="AB57" i="45"/>
  <c r="AB33" i="45"/>
  <c r="AB53" i="45"/>
  <c r="AB32" i="45"/>
  <c r="AB8" i="45"/>
  <c r="AB31" i="45"/>
  <c r="AB12" i="45"/>
  <c r="AB27" i="45"/>
  <c r="AB55" i="45"/>
  <c r="AB54" i="45"/>
  <c r="AB15" i="45"/>
  <c r="AB17" i="45"/>
  <c r="L40" i="45"/>
  <c r="T52" i="45"/>
  <c r="AB48" i="45"/>
  <c r="L22" i="45"/>
  <c r="AB22" i="45"/>
  <c r="L51" i="45"/>
  <c r="H52" i="45"/>
  <c r="P48" i="45"/>
  <c r="AF48" i="45"/>
  <c r="AB20" i="45"/>
  <c r="L11" i="45"/>
  <c r="H41" i="45"/>
  <c r="H75" i="45"/>
  <c r="H13" i="45"/>
  <c r="H74" i="45"/>
  <c r="H77" i="45"/>
  <c r="H73" i="45"/>
  <c r="H69" i="45"/>
  <c r="H76" i="45"/>
  <c r="H72" i="45"/>
  <c r="H71" i="45"/>
  <c r="H68" i="45"/>
  <c r="H14" i="45"/>
  <c r="H38" i="45"/>
  <c r="H67" i="45"/>
  <c r="H21" i="45"/>
  <c r="H45" i="45"/>
  <c r="H49" i="45"/>
  <c r="H70" i="45"/>
  <c r="H24" i="45"/>
  <c r="H7" i="45"/>
  <c r="H18" i="45"/>
  <c r="H65" i="45"/>
  <c r="H5" i="45"/>
  <c r="H44" i="45"/>
  <c r="H64" i="45"/>
  <c r="H37" i="45"/>
  <c r="H39" i="45"/>
  <c r="H62" i="45"/>
  <c r="H59" i="45"/>
  <c r="H66" i="45"/>
  <c r="H23" i="45"/>
  <c r="H31" i="45"/>
  <c r="H46" i="45"/>
  <c r="H28" i="45"/>
  <c r="H6" i="45"/>
  <c r="H61" i="45"/>
  <c r="H63" i="45"/>
  <c r="H30" i="45"/>
  <c r="H35" i="45"/>
  <c r="H19" i="45"/>
  <c r="H60" i="45"/>
  <c r="H58" i="45"/>
  <c r="H29" i="45"/>
  <c r="H55" i="45"/>
  <c r="H54" i="45"/>
  <c r="H15" i="45"/>
  <c r="H17" i="45"/>
  <c r="H34" i="45"/>
  <c r="H8" i="45"/>
  <c r="H26" i="45"/>
  <c r="H16" i="45"/>
  <c r="H57" i="45"/>
  <c r="H33" i="45"/>
  <c r="H53" i="45"/>
  <c r="H32" i="45"/>
  <c r="X41" i="45"/>
  <c r="X75" i="45"/>
  <c r="X13" i="45"/>
  <c r="X74" i="45"/>
  <c r="X77" i="45"/>
  <c r="X73" i="45"/>
  <c r="X69" i="45"/>
  <c r="X72" i="45"/>
  <c r="X71" i="45"/>
  <c r="X76" i="45"/>
  <c r="X68" i="45"/>
  <c r="X70" i="45"/>
  <c r="X14" i="45"/>
  <c r="X38" i="45"/>
  <c r="X67" i="45"/>
  <c r="X21" i="45"/>
  <c r="X45" i="45"/>
  <c r="X49" i="45"/>
  <c r="X7" i="45"/>
  <c r="X18" i="45"/>
  <c r="X65" i="45"/>
  <c r="X63" i="45"/>
  <c r="X5" i="45"/>
  <c r="X44" i="45"/>
  <c r="X64" i="45"/>
  <c r="X28" i="45"/>
  <c r="X39" i="45"/>
  <c r="X62" i="45"/>
  <c r="X59" i="45"/>
  <c r="X23" i="45"/>
  <c r="X31" i="45"/>
  <c r="X46" i="45"/>
  <c r="X37" i="45"/>
  <c r="X6" i="45"/>
  <c r="X61" i="45"/>
  <c r="X60" i="45"/>
  <c r="X30" i="45"/>
  <c r="X35" i="45"/>
  <c r="X24" i="45"/>
  <c r="X58" i="45"/>
  <c r="X29" i="45"/>
  <c r="X19" i="45"/>
  <c r="X26" i="45"/>
  <c r="X55" i="45"/>
  <c r="X54" i="45"/>
  <c r="X15" i="45"/>
  <c r="X17" i="45"/>
  <c r="X34" i="45"/>
  <c r="X66" i="45"/>
  <c r="X8" i="45"/>
  <c r="X16" i="45"/>
  <c r="X57" i="45"/>
  <c r="X33" i="45"/>
  <c r="X53" i="45"/>
  <c r="X32" i="45"/>
  <c r="L50" i="45"/>
  <c r="AB50" i="45"/>
  <c r="H40" i="45"/>
  <c r="X40" i="45"/>
  <c r="T51" i="45"/>
  <c r="P52" i="45"/>
  <c r="AF52" i="45"/>
  <c r="L36" i="45"/>
  <c r="AB36" i="45"/>
  <c r="H48" i="45"/>
  <c r="X48" i="45"/>
  <c r="T20" i="45"/>
  <c r="P56" i="45"/>
  <c r="AF56" i="45"/>
  <c r="L25" i="45"/>
  <c r="AB25" i="45"/>
  <c r="H22" i="45"/>
  <c r="X22" i="45"/>
  <c r="X11" i="45"/>
  <c r="AF26" i="45"/>
  <c r="T27" i="45"/>
  <c r="AF12" i="45"/>
  <c r="AF72" i="44"/>
  <c r="BB72" i="44" s="1"/>
  <c r="AF68" i="44"/>
  <c r="BB68" i="44" s="1"/>
  <c r="AF71" i="44"/>
  <c r="BB71" i="44" s="1"/>
  <c r="AF67" i="44"/>
  <c r="BB67" i="44" s="1"/>
  <c r="AF70" i="44"/>
  <c r="BB70" i="44" s="1"/>
  <c r="AF65" i="44"/>
  <c r="BB65" i="44" s="1"/>
  <c r="AF69" i="44"/>
  <c r="BB69" i="44" s="1"/>
  <c r="AF66" i="44"/>
  <c r="BB66" i="44" s="1"/>
  <c r="AF64" i="44"/>
  <c r="BB64" i="44" s="1"/>
  <c r="AF61" i="44"/>
  <c r="BB61" i="44" s="1"/>
  <c r="AF60" i="44"/>
  <c r="BB60" i="44" s="1"/>
  <c r="AF59" i="44"/>
  <c r="BB59" i="44" s="1"/>
  <c r="AF63" i="44"/>
  <c r="BB63" i="44" s="1"/>
  <c r="AF58" i="44"/>
  <c r="BB58" i="44" s="1"/>
  <c r="AF20" i="44"/>
  <c r="AF57" i="44"/>
  <c r="BB57" i="44" s="1"/>
  <c r="AF54" i="44"/>
  <c r="AF51" i="44"/>
  <c r="AF43" i="44"/>
  <c r="AF62" i="44"/>
  <c r="BB62" i="44" s="1"/>
  <c r="AF53" i="44"/>
  <c r="AF50" i="44"/>
  <c r="AF56" i="44"/>
  <c r="BB56" i="44" s="1"/>
  <c r="AF49" i="44"/>
  <c r="AF52" i="44"/>
  <c r="AF42" i="44"/>
  <c r="AF47" i="44"/>
  <c r="AF19" i="44"/>
  <c r="AF40" i="44"/>
  <c r="AF28" i="44"/>
  <c r="AF30" i="44"/>
  <c r="AF27" i="44"/>
  <c r="AF38" i="44"/>
  <c r="AF55" i="44"/>
  <c r="BB55" i="44" s="1"/>
  <c r="AF31" i="44"/>
  <c r="AF24" i="44"/>
  <c r="AF12" i="44"/>
  <c r="AF32" i="44"/>
  <c r="AF6" i="44"/>
  <c r="AF45" i="44"/>
  <c r="AF26" i="44"/>
  <c r="AF22" i="44"/>
  <c r="AF11" i="44"/>
  <c r="AF41" i="44"/>
  <c r="AF18" i="44"/>
  <c r="AF14" i="44"/>
  <c r="AF48" i="44"/>
  <c r="AF29" i="44"/>
  <c r="AF21" i="44"/>
  <c r="AF25" i="44"/>
  <c r="AF33" i="44"/>
  <c r="AF36" i="44"/>
  <c r="AF16" i="44"/>
  <c r="AF34" i="44"/>
  <c r="AF13" i="44"/>
  <c r="AF17" i="44"/>
  <c r="AF8" i="44"/>
  <c r="AF46" i="44"/>
  <c r="AF5" i="44"/>
  <c r="AF15" i="44"/>
  <c r="AF35" i="44"/>
  <c r="AF37" i="44"/>
  <c r="AF44" i="44"/>
  <c r="AF23" i="44"/>
  <c r="AF9" i="44"/>
  <c r="AF10" i="44"/>
  <c r="X72" i="44"/>
  <c r="AX72" i="44" s="1"/>
  <c r="X68" i="44"/>
  <c r="AX68" i="44" s="1"/>
  <c r="X71" i="44"/>
  <c r="AX71" i="44" s="1"/>
  <c r="X67" i="44"/>
  <c r="AX67" i="44" s="1"/>
  <c r="X70" i="44"/>
  <c r="AX70" i="44" s="1"/>
  <c r="X66" i="44"/>
  <c r="AX66" i="44" s="1"/>
  <c r="X65" i="44"/>
  <c r="AX65" i="44" s="1"/>
  <c r="X64" i="44"/>
  <c r="AX64" i="44" s="1"/>
  <c r="X69" i="44"/>
  <c r="AX69" i="44" s="1"/>
  <c r="X60" i="44"/>
  <c r="AX60" i="44" s="1"/>
  <c r="X63" i="44"/>
  <c r="AX63" i="44" s="1"/>
  <c r="X59" i="44"/>
  <c r="AX59" i="44" s="1"/>
  <c r="X62" i="44"/>
  <c r="AX62" i="44" s="1"/>
  <c r="X58" i="44"/>
  <c r="AX58" i="44" s="1"/>
  <c r="X20" i="44"/>
  <c r="X53" i="44"/>
  <c r="X51" i="44"/>
  <c r="X43" i="44"/>
  <c r="X56" i="44"/>
  <c r="AX56" i="44" s="1"/>
  <c r="X50" i="44"/>
  <c r="X57" i="44"/>
  <c r="AX57" i="44" s="1"/>
  <c r="X55" i="44"/>
  <c r="AX55" i="44" s="1"/>
  <c r="X49" i="44"/>
  <c r="X54" i="44"/>
  <c r="X19" i="44"/>
  <c r="X40" i="44"/>
  <c r="X61" i="44"/>
  <c r="AX61" i="44" s="1"/>
  <c r="X31" i="44"/>
  <c r="X42" i="44"/>
  <c r="X28" i="44"/>
  <c r="X30" i="44"/>
  <c r="X18" i="44"/>
  <c r="X38" i="44"/>
  <c r="X52" i="44"/>
  <c r="X47" i="44"/>
  <c r="X44" i="44"/>
  <c r="X32" i="44"/>
  <c r="X6" i="44"/>
  <c r="X12" i="44"/>
  <c r="X13" i="44"/>
  <c r="X26" i="44"/>
  <c r="X22" i="44"/>
  <c r="X11" i="44"/>
  <c r="X41" i="44"/>
  <c r="X46" i="44"/>
  <c r="X29" i="44"/>
  <c r="X21" i="44"/>
  <c r="X25" i="44"/>
  <c r="X33" i="44"/>
  <c r="X36" i="44"/>
  <c r="X23" i="44"/>
  <c r="X17" i="44"/>
  <c r="X8" i="44"/>
  <c r="X14" i="44"/>
  <c r="X45" i="44"/>
  <c r="X34" i="44"/>
  <c r="X27" i="44"/>
  <c r="X48" i="44"/>
  <c r="X10" i="44"/>
  <c r="X5" i="44"/>
  <c r="X7" i="44"/>
  <c r="X24" i="44"/>
  <c r="X16" i="44"/>
  <c r="X9" i="44"/>
  <c r="X15" i="44"/>
  <c r="X35" i="44"/>
  <c r="X37" i="44"/>
  <c r="P72" i="44"/>
  <c r="AT72" i="44" s="1"/>
  <c r="P68" i="44"/>
  <c r="AT68" i="44" s="1"/>
  <c r="P71" i="44"/>
  <c r="AT71" i="44" s="1"/>
  <c r="P67" i="44"/>
  <c r="AT67" i="44" s="1"/>
  <c r="P70" i="44"/>
  <c r="AT70" i="44" s="1"/>
  <c r="P69" i="44"/>
  <c r="AT69" i="44" s="1"/>
  <c r="P66" i="44"/>
  <c r="AT66" i="44" s="1"/>
  <c r="P65" i="44"/>
  <c r="AT65" i="44" s="1"/>
  <c r="P64" i="44"/>
  <c r="AT64" i="44" s="1"/>
  <c r="P63" i="44"/>
  <c r="AT63" i="44" s="1"/>
  <c r="P60" i="44"/>
  <c r="AT60" i="44" s="1"/>
  <c r="P62" i="44"/>
  <c r="AT62" i="44" s="1"/>
  <c r="P59" i="44"/>
  <c r="AT59" i="44" s="1"/>
  <c r="P58" i="44"/>
  <c r="AT58" i="44" s="1"/>
  <c r="P20" i="44"/>
  <c r="P61" i="44"/>
  <c r="AT61" i="44" s="1"/>
  <c r="P57" i="44"/>
  <c r="AT57" i="44" s="1"/>
  <c r="P56" i="44"/>
  <c r="AT56" i="44" s="1"/>
  <c r="P51" i="44"/>
  <c r="P43" i="44"/>
  <c r="P55" i="44"/>
  <c r="AT55" i="44" s="1"/>
  <c r="P50" i="44"/>
  <c r="P54" i="44"/>
  <c r="P49" i="44"/>
  <c r="P19" i="44"/>
  <c r="P40" i="44"/>
  <c r="P53" i="44"/>
  <c r="P52" i="44"/>
  <c r="P47" i="44"/>
  <c r="P28" i="44"/>
  <c r="P30" i="44"/>
  <c r="P42" i="44"/>
  <c r="P27" i="44"/>
  <c r="P38" i="44"/>
  <c r="P24" i="44"/>
  <c r="P12" i="44"/>
  <c r="P14" i="44"/>
  <c r="P32" i="44"/>
  <c r="P6" i="44"/>
  <c r="P44" i="44"/>
  <c r="P45" i="44"/>
  <c r="P26" i="44"/>
  <c r="P22" i="44"/>
  <c r="P11" i="44"/>
  <c r="P41" i="44"/>
  <c r="P48" i="44"/>
  <c r="P29" i="44"/>
  <c r="P21" i="44"/>
  <c r="P25" i="44"/>
  <c r="P33" i="44"/>
  <c r="P36" i="44"/>
  <c r="P31" i="44"/>
  <c r="P13" i="44"/>
  <c r="P16" i="44"/>
  <c r="P34" i="44"/>
  <c r="P9" i="44"/>
  <c r="P18" i="44"/>
  <c r="P10" i="44"/>
  <c r="P46" i="44"/>
  <c r="P15" i="44"/>
  <c r="P35" i="44"/>
  <c r="P37" i="44"/>
  <c r="P23" i="44"/>
  <c r="P17" i="44"/>
  <c r="P8" i="44"/>
  <c r="P5" i="44"/>
  <c r="P39" i="44"/>
  <c r="P7" i="44"/>
  <c r="AF39" i="44"/>
  <c r="H72" i="44"/>
  <c r="AP72" i="44" s="1"/>
  <c r="H68" i="44"/>
  <c r="AP68" i="44" s="1"/>
  <c r="H71" i="44"/>
  <c r="AP71" i="44" s="1"/>
  <c r="H67" i="44"/>
  <c r="AP67" i="44" s="1"/>
  <c r="H70" i="44"/>
  <c r="AP70" i="44" s="1"/>
  <c r="H66" i="44"/>
  <c r="AP66" i="44" s="1"/>
  <c r="H69" i="44"/>
  <c r="AP69" i="44" s="1"/>
  <c r="H65" i="44"/>
  <c r="AP65" i="44" s="1"/>
  <c r="H64" i="44"/>
  <c r="AP64" i="44" s="1"/>
  <c r="H62" i="44"/>
  <c r="AP62" i="44" s="1"/>
  <c r="H60" i="44"/>
  <c r="AP60" i="44" s="1"/>
  <c r="H59" i="44"/>
  <c r="AP59" i="44" s="1"/>
  <c r="H58" i="44"/>
  <c r="AP58" i="44" s="1"/>
  <c r="H20" i="44"/>
  <c r="H55" i="44"/>
  <c r="AP55" i="44" s="1"/>
  <c r="H51" i="44"/>
  <c r="H43" i="44"/>
  <c r="H61" i="44"/>
  <c r="AP61" i="44" s="1"/>
  <c r="H54" i="44"/>
  <c r="H50" i="44"/>
  <c r="H63" i="44"/>
  <c r="AP63" i="44" s="1"/>
  <c r="H57" i="44"/>
  <c r="AP57" i="44" s="1"/>
  <c r="H53" i="44"/>
  <c r="H49" i="44"/>
  <c r="H31" i="44"/>
  <c r="H42" i="44"/>
  <c r="H19" i="44"/>
  <c r="H40" i="44"/>
  <c r="H56" i="44"/>
  <c r="AP56" i="44" s="1"/>
  <c r="H28" i="44"/>
  <c r="H30" i="44"/>
  <c r="H47" i="44"/>
  <c r="H18" i="44"/>
  <c r="H14" i="44"/>
  <c r="H38" i="44"/>
  <c r="H44" i="44"/>
  <c r="H32" i="44"/>
  <c r="H6" i="44"/>
  <c r="H24" i="44"/>
  <c r="H13" i="44"/>
  <c r="H26" i="44"/>
  <c r="H22" i="44"/>
  <c r="H11" i="44"/>
  <c r="H41" i="44"/>
  <c r="H27" i="44"/>
  <c r="H29" i="44"/>
  <c r="H21" i="44"/>
  <c r="H25" i="44"/>
  <c r="H33" i="44"/>
  <c r="H36" i="44"/>
  <c r="H12" i="44"/>
  <c r="H45" i="44"/>
  <c r="H23" i="44"/>
  <c r="H17" i="44"/>
  <c r="H8" i="44"/>
  <c r="H34" i="44"/>
  <c r="H48" i="44"/>
  <c r="H10" i="44"/>
  <c r="H5" i="44"/>
  <c r="H7" i="44"/>
  <c r="H52" i="44"/>
  <c r="H46" i="44"/>
  <c r="H16" i="44"/>
  <c r="H9" i="44"/>
  <c r="H15" i="44"/>
  <c r="H35" i="44"/>
  <c r="X39" i="44"/>
  <c r="AF7" i="44"/>
  <c r="AH65" i="44"/>
  <c r="BC65" i="44" s="1"/>
  <c r="AH56" i="44"/>
  <c r="BC56" i="44" s="1"/>
  <c r="AH49" i="44"/>
  <c r="AH20" i="44"/>
  <c r="AH48" i="44"/>
  <c r="AH22" i="44"/>
  <c r="L70" i="44"/>
  <c r="AR70" i="44" s="1"/>
  <c r="L69" i="44"/>
  <c r="AR69" i="44" s="1"/>
  <c r="L72" i="44"/>
  <c r="AR72" i="44" s="1"/>
  <c r="L68" i="44"/>
  <c r="AR68" i="44" s="1"/>
  <c r="L71" i="44"/>
  <c r="AR71" i="44" s="1"/>
  <c r="L67" i="44"/>
  <c r="AR67" i="44" s="1"/>
  <c r="L66" i="44"/>
  <c r="AR66" i="44" s="1"/>
  <c r="L62" i="44"/>
  <c r="AR62" i="44" s="1"/>
  <c r="L58" i="44"/>
  <c r="AR58" i="44" s="1"/>
  <c r="L61" i="44"/>
  <c r="AR61" i="44" s="1"/>
  <c r="L57" i="44"/>
  <c r="AR57" i="44" s="1"/>
  <c r="L65" i="44"/>
  <c r="AR65" i="44" s="1"/>
  <c r="L64" i="44"/>
  <c r="AR64" i="44" s="1"/>
  <c r="L63" i="44"/>
  <c r="AR63" i="44" s="1"/>
  <c r="L60" i="44"/>
  <c r="AR60" i="44" s="1"/>
  <c r="L56" i="44"/>
  <c r="AR56" i="44" s="1"/>
  <c r="L53" i="44"/>
  <c r="L54" i="44"/>
  <c r="L49" i="44"/>
  <c r="L47" i="44"/>
  <c r="L59" i="44"/>
  <c r="AR59" i="44" s="1"/>
  <c r="L52" i="44"/>
  <c r="L31" i="44"/>
  <c r="L55" i="44"/>
  <c r="AR55" i="44" s="1"/>
  <c r="L51" i="44"/>
  <c r="L43" i="44"/>
  <c r="L20" i="44"/>
  <c r="L28" i="44"/>
  <c r="L30" i="44"/>
  <c r="L14" i="44"/>
  <c r="L19" i="44"/>
  <c r="L40" i="44"/>
  <c r="L44" i="44"/>
  <c r="L45" i="44"/>
  <c r="L13" i="44"/>
  <c r="L42" i="44"/>
  <c r="L27" i="44"/>
  <c r="L48" i="44"/>
  <c r="L18" i="44"/>
  <c r="L46" i="44"/>
  <c r="L23" i="44"/>
  <c r="L35" i="44"/>
  <c r="L5" i="44"/>
  <c r="L37" i="44"/>
  <c r="L7" i="44"/>
  <c r="L50" i="44"/>
  <c r="L12" i="44"/>
  <c r="L32" i="44"/>
  <c r="L15" i="44"/>
  <c r="L10" i="44"/>
  <c r="L17" i="44"/>
  <c r="L16" i="44"/>
  <c r="L8" i="44"/>
  <c r="L34" i="44"/>
  <c r="T70" i="44"/>
  <c r="AV70" i="44" s="1"/>
  <c r="T69" i="44"/>
  <c r="AV69" i="44" s="1"/>
  <c r="T72" i="44"/>
  <c r="AV72" i="44" s="1"/>
  <c r="T68" i="44"/>
  <c r="AV68" i="44" s="1"/>
  <c r="T67" i="44"/>
  <c r="AV67" i="44" s="1"/>
  <c r="T62" i="44"/>
  <c r="AV62" i="44" s="1"/>
  <c r="T64" i="44"/>
  <c r="AV64" i="44" s="1"/>
  <c r="T58" i="44"/>
  <c r="AV58" i="44" s="1"/>
  <c r="T66" i="44"/>
  <c r="AV66" i="44" s="1"/>
  <c r="T65" i="44"/>
  <c r="AV65" i="44" s="1"/>
  <c r="T61" i="44"/>
  <c r="AV61" i="44" s="1"/>
  <c r="T57" i="44"/>
  <c r="AV57" i="44" s="1"/>
  <c r="T71" i="44"/>
  <c r="AV71" i="44" s="1"/>
  <c r="T60" i="44"/>
  <c r="AV60" i="44" s="1"/>
  <c r="T56" i="44"/>
  <c r="AV56" i="44" s="1"/>
  <c r="T53" i="44"/>
  <c r="T59" i="44"/>
  <c r="AV59" i="44" s="1"/>
  <c r="T20" i="44"/>
  <c r="T49" i="44"/>
  <c r="T47" i="44"/>
  <c r="T63" i="44"/>
  <c r="AV63" i="44" s="1"/>
  <c r="T54" i="44"/>
  <c r="T52" i="44"/>
  <c r="T31" i="44"/>
  <c r="T51" i="44"/>
  <c r="T43" i="44"/>
  <c r="T42" i="44"/>
  <c r="T28" i="44"/>
  <c r="T30" i="44"/>
  <c r="T14" i="44"/>
  <c r="T55" i="44"/>
  <c r="AV55" i="44" s="1"/>
  <c r="T50" i="44"/>
  <c r="T19" i="44"/>
  <c r="T40" i="44"/>
  <c r="T24" i="44"/>
  <c r="T12" i="44"/>
  <c r="T45" i="44"/>
  <c r="T13" i="44"/>
  <c r="T18" i="44"/>
  <c r="T48" i="44"/>
  <c r="T46" i="44"/>
  <c r="T27" i="44"/>
  <c r="T38" i="44"/>
  <c r="T23" i="44"/>
  <c r="T35" i="44"/>
  <c r="T5" i="44"/>
  <c r="T37" i="44"/>
  <c r="T7" i="44"/>
  <c r="T6" i="44"/>
  <c r="T15" i="44"/>
  <c r="T10" i="44"/>
  <c r="T17" i="44"/>
  <c r="T16" i="44"/>
  <c r="T8" i="44"/>
  <c r="T34" i="44"/>
  <c r="AB70" i="44"/>
  <c r="AZ70" i="44" s="1"/>
  <c r="AB69" i="44"/>
  <c r="AZ69" i="44" s="1"/>
  <c r="AB72" i="44"/>
  <c r="AZ72" i="44" s="1"/>
  <c r="AB68" i="44"/>
  <c r="AZ68" i="44" s="1"/>
  <c r="AB66" i="44"/>
  <c r="AZ66" i="44" s="1"/>
  <c r="AB71" i="44"/>
  <c r="AZ71" i="44" s="1"/>
  <c r="AB62" i="44"/>
  <c r="AZ62" i="44" s="1"/>
  <c r="AB65" i="44"/>
  <c r="AZ65" i="44" s="1"/>
  <c r="AB63" i="44"/>
  <c r="AZ63" i="44" s="1"/>
  <c r="AB58" i="44"/>
  <c r="AZ58" i="44" s="1"/>
  <c r="AB61" i="44"/>
  <c r="AZ61" i="44" s="1"/>
  <c r="AB57" i="44"/>
  <c r="AZ57" i="44" s="1"/>
  <c r="AB67" i="44"/>
  <c r="AZ67" i="44" s="1"/>
  <c r="AB64" i="44"/>
  <c r="AZ64" i="44" s="1"/>
  <c r="AB60" i="44"/>
  <c r="AZ60" i="44" s="1"/>
  <c r="AB56" i="44"/>
  <c r="AZ56" i="44" s="1"/>
  <c r="AB53" i="44"/>
  <c r="AB55" i="44"/>
  <c r="AZ55" i="44" s="1"/>
  <c r="AB49" i="44"/>
  <c r="AB47" i="44"/>
  <c r="AB20" i="44"/>
  <c r="AB52" i="44"/>
  <c r="AB31" i="44"/>
  <c r="AB54" i="44"/>
  <c r="AB51" i="44"/>
  <c r="AB43" i="44"/>
  <c r="AB59" i="44"/>
  <c r="AZ59" i="44" s="1"/>
  <c r="AB28" i="44"/>
  <c r="AB30" i="44"/>
  <c r="AB14" i="44"/>
  <c r="AB19" i="44"/>
  <c r="AB40" i="44"/>
  <c r="AB44" i="44"/>
  <c r="AB45" i="44"/>
  <c r="AB13" i="44"/>
  <c r="AB50" i="44"/>
  <c r="AB27" i="44"/>
  <c r="AB48" i="44"/>
  <c r="AB46" i="44"/>
  <c r="AB23" i="44"/>
  <c r="AB35" i="44"/>
  <c r="AB5" i="44"/>
  <c r="AB37" i="44"/>
  <c r="AB7" i="44"/>
  <c r="AB24" i="44"/>
  <c r="AB32" i="44"/>
  <c r="AB15" i="44"/>
  <c r="AB10" i="44"/>
  <c r="AB17" i="44"/>
  <c r="AB16" i="44"/>
  <c r="AB8" i="44"/>
  <c r="AB34" i="44"/>
  <c r="AL4" i="44"/>
  <c r="L39" i="44"/>
  <c r="T39" i="44"/>
  <c r="AB39" i="44"/>
  <c r="T41" i="44"/>
  <c r="L11" i="44"/>
  <c r="AB11" i="44"/>
  <c r="T22" i="44"/>
  <c r="T29" i="44"/>
  <c r="L6" i="44"/>
  <c r="AB42" i="44"/>
  <c r="AH39" i="44"/>
  <c r="AM4" i="44"/>
  <c r="L9" i="44"/>
  <c r="T9" i="44"/>
  <c r="AB9" i="44"/>
  <c r="L36" i="44"/>
  <c r="AB36" i="44"/>
  <c r="T33" i="44"/>
  <c r="L25" i="44"/>
  <c r="AB25" i="44"/>
  <c r="T21" i="44"/>
  <c r="T26" i="44"/>
  <c r="AH15" i="44"/>
  <c r="L38" i="44"/>
  <c r="E3" i="43"/>
  <c r="E2" i="43"/>
  <c r="M2" i="43"/>
  <c r="U2" i="43"/>
  <c r="AC2" i="43"/>
  <c r="P71" i="43"/>
  <c r="AT71" i="43" s="1"/>
  <c r="P70" i="43"/>
  <c r="AT70" i="43" s="1"/>
  <c r="P66" i="43"/>
  <c r="AT66" i="43" s="1"/>
  <c r="P69" i="43"/>
  <c r="AT69" i="43" s="1"/>
  <c r="P56" i="43"/>
  <c r="AT56" i="43" s="1"/>
  <c r="P52" i="43"/>
  <c r="AT52" i="43" s="1"/>
  <c r="P44" i="43"/>
  <c r="P42" i="43"/>
  <c r="P11" i="43"/>
  <c r="P8" i="43"/>
  <c r="P45" i="43"/>
  <c r="P26" i="43"/>
  <c r="P37" i="43"/>
  <c r="P34" i="43"/>
  <c r="P23" i="43"/>
  <c r="P32" i="43"/>
  <c r="H70" i="43"/>
  <c r="AP70" i="43" s="1"/>
  <c r="H65" i="43"/>
  <c r="AP65" i="43" s="1"/>
  <c r="H69" i="43"/>
  <c r="AP69" i="43" s="1"/>
  <c r="H63" i="43"/>
  <c r="AP63" i="43" s="1"/>
  <c r="H58" i="43"/>
  <c r="AP58" i="43" s="1"/>
  <c r="H62" i="43"/>
  <c r="AP62" i="43" s="1"/>
  <c r="H61" i="43"/>
  <c r="AP61" i="43" s="1"/>
  <c r="H52" i="43"/>
  <c r="AP52" i="43" s="1"/>
  <c r="H54" i="43"/>
  <c r="AP54" i="43" s="1"/>
  <c r="H51" i="43"/>
  <c r="AP51" i="43" s="1"/>
  <c r="H44" i="43"/>
  <c r="H42" i="43"/>
  <c r="H53" i="43"/>
  <c r="AP53" i="43" s="1"/>
  <c r="H50" i="43"/>
  <c r="AP50" i="43" s="1"/>
  <c r="H46" i="43"/>
  <c r="AP46" i="43" s="1"/>
  <c r="H16" i="43"/>
  <c r="H10" i="43"/>
  <c r="H11" i="43"/>
  <c r="H38" i="43"/>
  <c r="H30" i="43"/>
  <c r="H29" i="43"/>
  <c r="H31" i="43"/>
  <c r="H7" i="43"/>
  <c r="H24" i="43"/>
  <c r="H27" i="43"/>
  <c r="H37" i="43"/>
  <c r="H14" i="43"/>
  <c r="H12" i="43"/>
  <c r="X68" i="43"/>
  <c r="AX68" i="43" s="1"/>
  <c r="X71" i="43"/>
  <c r="AX71" i="43" s="1"/>
  <c r="X69" i="43"/>
  <c r="AX69" i="43" s="1"/>
  <c r="X61" i="43"/>
  <c r="AX61" i="43" s="1"/>
  <c r="X52" i="43"/>
  <c r="AX52" i="43" s="1"/>
  <c r="X21" i="43"/>
  <c r="X27" i="43"/>
  <c r="X20" i="43"/>
  <c r="X16" i="43"/>
  <c r="X30" i="43"/>
  <c r="X31" i="43"/>
  <c r="X13" i="43"/>
  <c r="X19" i="43"/>
  <c r="X40" i="43"/>
  <c r="AF68" i="43"/>
  <c r="BB68" i="43" s="1"/>
  <c r="AF71" i="43"/>
  <c r="BB71" i="43" s="1"/>
  <c r="AF70" i="43"/>
  <c r="BB70" i="43" s="1"/>
  <c r="AF65" i="43"/>
  <c r="BB65" i="43" s="1"/>
  <c r="AF59" i="43"/>
  <c r="BB59" i="43" s="1"/>
  <c r="AF55" i="43"/>
  <c r="BB55" i="43" s="1"/>
  <c r="AF69" i="43"/>
  <c r="BB69" i="43" s="1"/>
  <c r="AF61" i="43"/>
  <c r="BB61" i="43" s="1"/>
  <c r="AF49" i="43"/>
  <c r="BB49" i="43" s="1"/>
  <c r="AF48" i="43"/>
  <c r="BB48" i="43" s="1"/>
  <c r="AF56" i="43"/>
  <c r="BB56" i="43" s="1"/>
  <c r="AF47" i="43"/>
  <c r="BB47" i="43" s="1"/>
  <c r="AF51" i="43"/>
  <c r="BB51" i="43" s="1"/>
  <c r="AF44" i="43"/>
  <c r="AF27" i="43"/>
  <c r="AF39" i="43"/>
  <c r="AF20" i="43"/>
  <c r="AF18" i="43"/>
  <c r="AF16" i="43"/>
  <c r="AF10" i="43"/>
  <c r="AF38" i="43"/>
  <c r="AF50" i="43"/>
  <c r="BB50" i="43" s="1"/>
  <c r="AF11" i="43"/>
  <c r="AF6" i="43"/>
  <c r="AF31" i="43"/>
  <c r="AF7" i="43"/>
  <c r="AF45" i="43"/>
  <c r="AF13" i="43"/>
  <c r="AF23" i="43"/>
  <c r="AF36" i="43"/>
  <c r="AF29" i="43"/>
  <c r="AF40" i="43"/>
  <c r="AF32" i="43"/>
  <c r="X33" i="43"/>
  <c r="P25" i="43"/>
  <c r="I2" i="43"/>
  <c r="Q2" i="43"/>
  <c r="Y2" i="43"/>
  <c r="AG2" i="43"/>
  <c r="K2" i="43"/>
  <c r="S2" i="43"/>
  <c r="AA2" i="43"/>
  <c r="AL4" i="43"/>
  <c r="AM4" i="43"/>
  <c r="H72" i="42"/>
  <c r="AP72" i="42" s="1"/>
  <c r="H68" i="42"/>
  <c r="AP68" i="42" s="1"/>
  <c r="H71" i="42"/>
  <c r="AP71" i="42" s="1"/>
  <c r="H67" i="42"/>
  <c r="AP67" i="42" s="1"/>
  <c r="H66" i="42"/>
  <c r="AP66" i="42" s="1"/>
  <c r="H70" i="42"/>
  <c r="AP70" i="42" s="1"/>
  <c r="H65" i="42"/>
  <c r="AP65" i="42" s="1"/>
  <c r="H62" i="42"/>
  <c r="AP62" i="42" s="1"/>
  <c r="H58" i="42"/>
  <c r="AP58" i="42" s="1"/>
  <c r="H54" i="42"/>
  <c r="AP54" i="42" s="1"/>
  <c r="H69" i="42"/>
  <c r="AP69" i="42" s="1"/>
  <c r="H64" i="42"/>
  <c r="AP64" i="42" s="1"/>
  <c r="H61" i="42"/>
  <c r="AP61" i="42" s="1"/>
  <c r="H57" i="42"/>
  <c r="AP57" i="42" s="1"/>
  <c r="H60" i="42"/>
  <c r="AP60" i="42" s="1"/>
  <c r="H52" i="42"/>
  <c r="AP52" i="42" s="1"/>
  <c r="H48" i="42"/>
  <c r="AP48" i="42" s="1"/>
  <c r="H59" i="42"/>
  <c r="AP59" i="42" s="1"/>
  <c r="H51" i="42"/>
  <c r="AP51" i="42" s="1"/>
  <c r="H47" i="42"/>
  <c r="AP47" i="42" s="1"/>
  <c r="H46" i="42"/>
  <c r="AP46" i="42" s="1"/>
  <c r="H42" i="42"/>
  <c r="AP42" i="42" s="1"/>
  <c r="H38" i="42"/>
  <c r="AP38" i="42" s="1"/>
  <c r="H34" i="42"/>
  <c r="AP34" i="42" s="1"/>
  <c r="H30" i="42"/>
  <c r="AP30" i="42" s="1"/>
  <c r="H7" i="42"/>
  <c r="H63" i="42"/>
  <c r="AP63" i="42" s="1"/>
  <c r="H53" i="42"/>
  <c r="AP53" i="42" s="1"/>
  <c r="H45" i="42"/>
  <c r="AP45" i="42" s="1"/>
  <c r="H41" i="42"/>
  <c r="AP41" i="42" s="1"/>
  <c r="H37" i="42"/>
  <c r="AP37" i="42" s="1"/>
  <c r="H33" i="42"/>
  <c r="AP33" i="42" s="1"/>
  <c r="H13" i="42"/>
  <c r="H56" i="42"/>
  <c r="AP56" i="42" s="1"/>
  <c r="H50" i="42"/>
  <c r="AP50" i="42" s="1"/>
  <c r="H44" i="42"/>
  <c r="AP44" i="42" s="1"/>
  <c r="H36" i="42"/>
  <c r="AP36" i="42" s="1"/>
  <c r="H20" i="42"/>
  <c r="H29" i="42"/>
  <c r="H26" i="42"/>
  <c r="H25" i="42"/>
  <c r="H14" i="42"/>
  <c r="H49" i="42"/>
  <c r="AP49" i="42" s="1"/>
  <c r="H43" i="42"/>
  <c r="AP43" i="42" s="1"/>
  <c r="H35" i="42"/>
  <c r="AP35" i="42" s="1"/>
  <c r="H19" i="42"/>
  <c r="H28" i="42"/>
  <c r="H8" i="42"/>
  <c r="H10" i="42"/>
  <c r="H17" i="42"/>
  <c r="H6" i="42"/>
  <c r="AB70" i="42"/>
  <c r="AZ70" i="42" s="1"/>
  <c r="AB69" i="42"/>
  <c r="AZ69" i="42" s="1"/>
  <c r="AB71" i="42"/>
  <c r="AZ71" i="42" s="1"/>
  <c r="AB66" i="42"/>
  <c r="AZ66" i="42" s="1"/>
  <c r="AB64" i="42"/>
  <c r="AZ64" i="42" s="1"/>
  <c r="AB68" i="42"/>
  <c r="AZ68" i="42" s="1"/>
  <c r="AB63" i="42"/>
  <c r="AZ63" i="42" s="1"/>
  <c r="AB65" i="42"/>
  <c r="AZ65" i="42" s="1"/>
  <c r="AB60" i="42"/>
  <c r="AZ60" i="42" s="1"/>
  <c r="AB56" i="42"/>
  <c r="AZ56" i="42" s="1"/>
  <c r="AB59" i="42"/>
  <c r="AZ59" i="42" s="1"/>
  <c r="AB55" i="42"/>
  <c r="AZ55" i="42" s="1"/>
  <c r="AB67" i="42"/>
  <c r="AZ67" i="42" s="1"/>
  <c r="AB58" i="42"/>
  <c r="AZ58" i="42" s="1"/>
  <c r="AB53" i="42"/>
  <c r="AZ53" i="42" s="1"/>
  <c r="AB50" i="42"/>
  <c r="AZ50" i="42" s="1"/>
  <c r="AB72" i="42"/>
  <c r="AZ72" i="42" s="1"/>
  <c r="AB57" i="42"/>
  <c r="AZ57" i="42" s="1"/>
  <c r="AB49" i="42"/>
  <c r="AZ49" i="42" s="1"/>
  <c r="AB54" i="42"/>
  <c r="AZ54" i="42" s="1"/>
  <c r="AB52" i="42"/>
  <c r="AZ52" i="42" s="1"/>
  <c r="AB44" i="42"/>
  <c r="AZ44" i="42" s="1"/>
  <c r="AB40" i="42"/>
  <c r="AZ40" i="42" s="1"/>
  <c r="AB36" i="42"/>
  <c r="AZ36" i="42" s="1"/>
  <c r="AB32" i="42"/>
  <c r="AZ32" i="42" s="1"/>
  <c r="AB20" i="42"/>
  <c r="AB51" i="42"/>
  <c r="AZ51" i="42" s="1"/>
  <c r="AB46" i="42"/>
  <c r="AZ46" i="42" s="1"/>
  <c r="AB43" i="42"/>
  <c r="AZ43" i="42" s="1"/>
  <c r="AB39" i="42"/>
  <c r="AZ39" i="42" s="1"/>
  <c r="AB35" i="42"/>
  <c r="AZ35" i="42" s="1"/>
  <c r="AB31" i="42"/>
  <c r="AZ31" i="42" s="1"/>
  <c r="AB19" i="42"/>
  <c r="AB42" i="42"/>
  <c r="AZ42" i="42" s="1"/>
  <c r="AB34" i="42"/>
  <c r="AZ34" i="42" s="1"/>
  <c r="AB7" i="42"/>
  <c r="AB27" i="42"/>
  <c r="AB18" i="42"/>
  <c r="AB11" i="42"/>
  <c r="AB61" i="42"/>
  <c r="AZ61" i="42" s="1"/>
  <c r="AB41" i="42"/>
  <c r="AZ41" i="42" s="1"/>
  <c r="AB33" i="42"/>
  <c r="AZ33" i="42" s="1"/>
  <c r="AB21" i="42"/>
  <c r="AB24" i="42"/>
  <c r="AB22" i="42"/>
  <c r="AB9" i="42"/>
  <c r="H9" i="42"/>
  <c r="H23" i="42"/>
  <c r="H40" i="42"/>
  <c r="AP40" i="42" s="1"/>
  <c r="J45" i="42"/>
  <c r="AQ45" i="42" s="1"/>
  <c r="J62" i="42"/>
  <c r="AQ62" i="42" s="1"/>
  <c r="J52" i="42"/>
  <c r="AQ52" i="42" s="1"/>
  <c r="AF72" i="42"/>
  <c r="BB72" i="42" s="1"/>
  <c r="AF68" i="42"/>
  <c r="BB68" i="42" s="1"/>
  <c r="AF71" i="42"/>
  <c r="BB71" i="42" s="1"/>
  <c r="AF67" i="42"/>
  <c r="BB67" i="42" s="1"/>
  <c r="AF69" i="42"/>
  <c r="BB69" i="42" s="1"/>
  <c r="AF65" i="42"/>
  <c r="BB65" i="42" s="1"/>
  <c r="AF63" i="42"/>
  <c r="BB63" i="42" s="1"/>
  <c r="AF62" i="42"/>
  <c r="BB62" i="42" s="1"/>
  <c r="AF58" i="42"/>
  <c r="BB58" i="42" s="1"/>
  <c r="AF54" i="42"/>
  <c r="BB54" i="42" s="1"/>
  <c r="AF61" i="42"/>
  <c r="BB61" i="42" s="1"/>
  <c r="AF57" i="42"/>
  <c r="BB57" i="42" s="1"/>
  <c r="AF66" i="42"/>
  <c r="BB66" i="42" s="1"/>
  <c r="AF64" i="42"/>
  <c r="BB64" i="42" s="1"/>
  <c r="AF56" i="42"/>
  <c r="BB56" i="42" s="1"/>
  <c r="AF52" i="42"/>
  <c r="BB52" i="42" s="1"/>
  <c r="AF48" i="42"/>
  <c r="BB48" i="42" s="1"/>
  <c r="AF70" i="42"/>
  <c r="BB70" i="42" s="1"/>
  <c r="AF55" i="42"/>
  <c r="BB55" i="42" s="1"/>
  <c r="AF51" i="42"/>
  <c r="BB51" i="42" s="1"/>
  <c r="AF47" i="42"/>
  <c r="BB47" i="42" s="1"/>
  <c r="AF53" i="42"/>
  <c r="BB53" i="42" s="1"/>
  <c r="AF50" i="42"/>
  <c r="BB50" i="42" s="1"/>
  <c r="AF42" i="42"/>
  <c r="BB42" i="42" s="1"/>
  <c r="AF38" i="42"/>
  <c r="BB38" i="42" s="1"/>
  <c r="AF34" i="42"/>
  <c r="BB34" i="42" s="1"/>
  <c r="AF30" i="42"/>
  <c r="BB30" i="42" s="1"/>
  <c r="AF7" i="42"/>
  <c r="AF49" i="42"/>
  <c r="BB49" i="42" s="1"/>
  <c r="AF45" i="42"/>
  <c r="BB45" i="42" s="1"/>
  <c r="AF41" i="42"/>
  <c r="BB41" i="42" s="1"/>
  <c r="AF37" i="42"/>
  <c r="BB37" i="42" s="1"/>
  <c r="AF33" i="42"/>
  <c r="BB33" i="42" s="1"/>
  <c r="AF13" i="42"/>
  <c r="AF5" i="42"/>
  <c r="AF40" i="42"/>
  <c r="BB40" i="42" s="1"/>
  <c r="AF32" i="42"/>
  <c r="BB32" i="42" s="1"/>
  <c r="AF29" i="42"/>
  <c r="AF26" i="42"/>
  <c r="AF25" i="42"/>
  <c r="AF14" i="42"/>
  <c r="AF59" i="42"/>
  <c r="BB59" i="42" s="1"/>
  <c r="AF39" i="42"/>
  <c r="BB39" i="42" s="1"/>
  <c r="AF31" i="42"/>
  <c r="BB31" i="42" s="1"/>
  <c r="AF28" i="42"/>
  <c r="AF8" i="42"/>
  <c r="AF10" i="42"/>
  <c r="AF17" i="42"/>
  <c r="AF6" i="42"/>
  <c r="AF9" i="42"/>
  <c r="AB25" i="42"/>
  <c r="AB28" i="42"/>
  <c r="H5" i="42"/>
  <c r="AF35" i="42"/>
  <c r="BB35" i="42" s="1"/>
  <c r="AB37" i="42"/>
  <c r="AZ37" i="42" s="1"/>
  <c r="T41" i="42"/>
  <c r="AV41" i="42" s="1"/>
  <c r="L70" i="42"/>
  <c r="AR70" i="42" s="1"/>
  <c r="L69" i="42"/>
  <c r="AR69" i="42" s="1"/>
  <c r="L71" i="42"/>
  <c r="AR71" i="42" s="1"/>
  <c r="L64" i="42"/>
  <c r="AR64" i="42" s="1"/>
  <c r="L68" i="42"/>
  <c r="AR68" i="42" s="1"/>
  <c r="L63" i="42"/>
  <c r="AR63" i="42" s="1"/>
  <c r="L72" i="42"/>
  <c r="AR72" i="42" s="1"/>
  <c r="L65" i="42"/>
  <c r="AR65" i="42" s="1"/>
  <c r="L60" i="42"/>
  <c r="AR60" i="42" s="1"/>
  <c r="L56" i="42"/>
  <c r="AR56" i="42" s="1"/>
  <c r="L67" i="42"/>
  <c r="AR67" i="42" s="1"/>
  <c r="L59" i="42"/>
  <c r="AR59" i="42" s="1"/>
  <c r="L55" i="42"/>
  <c r="AR55" i="42" s="1"/>
  <c r="L58" i="42"/>
  <c r="AR58" i="42" s="1"/>
  <c r="L50" i="42"/>
  <c r="AR50" i="42" s="1"/>
  <c r="L57" i="42"/>
  <c r="AR57" i="42" s="1"/>
  <c r="L49" i="42"/>
  <c r="AR49" i="42" s="1"/>
  <c r="L62" i="42"/>
  <c r="AR62" i="42" s="1"/>
  <c r="L53" i="42"/>
  <c r="AR53" i="42" s="1"/>
  <c r="L52" i="42"/>
  <c r="AR52" i="42" s="1"/>
  <c r="L44" i="42"/>
  <c r="AR44" i="42" s="1"/>
  <c r="L40" i="42"/>
  <c r="AR40" i="42" s="1"/>
  <c r="L36" i="42"/>
  <c r="AR36" i="42" s="1"/>
  <c r="L32" i="42"/>
  <c r="AR32" i="42" s="1"/>
  <c r="L20" i="42"/>
  <c r="L61" i="42"/>
  <c r="AR61" i="42" s="1"/>
  <c r="L51" i="42"/>
  <c r="AR51" i="42" s="1"/>
  <c r="L43" i="42"/>
  <c r="AR43" i="42" s="1"/>
  <c r="L39" i="42"/>
  <c r="AR39" i="42" s="1"/>
  <c r="L35" i="42"/>
  <c r="AR35" i="42" s="1"/>
  <c r="L31" i="42"/>
  <c r="AR31" i="42" s="1"/>
  <c r="L19" i="42"/>
  <c r="L66" i="42"/>
  <c r="AR66" i="42" s="1"/>
  <c r="L54" i="42"/>
  <c r="AR54" i="42" s="1"/>
  <c r="L48" i="42"/>
  <c r="AR48" i="42" s="1"/>
  <c r="L42" i="42"/>
  <c r="AR42" i="42" s="1"/>
  <c r="L34" i="42"/>
  <c r="AR34" i="42" s="1"/>
  <c r="L7" i="42"/>
  <c r="L27" i="42"/>
  <c r="L18" i="42"/>
  <c r="L11" i="42"/>
  <c r="L47" i="42"/>
  <c r="AR47" i="42" s="1"/>
  <c r="L41" i="42"/>
  <c r="AR41" i="42" s="1"/>
  <c r="L33" i="42"/>
  <c r="AR33" i="42" s="1"/>
  <c r="L5" i="42"/>
  <c r="L21" i="42"/>
  <c r="L24" i="42"/>
  <c r="L22" i="42"/>
  <c r="L9" i="42"/>
  <c r="P12" i="42"/>
  <c r="L15" i="42"/>
  <c r="AF15" i="42"/>
  <c r="T6" i="42"/>
  <c r="H16" i="42"/>
  <c r="AB16" i="42"/>
  <c r="P22" i="42"/>
  <c r="L17" i="42"/>
  <c r="AB17" i="42"/>
  <c r="H24" i="42"/>
  <c r="T10" i="42"/>
  <c r="P21" i="42"/>
  <c r="AF21" i="42"/>
  <c r="L8" i="42"/>
  <c r="AB8" i="42"/>
  <c r="P27" i="42"/>
  <c r="AF27" i="42"/>
  <c r="L29" i="42"/>
  <c r="AB29" i="42"/>
  <c r="AB5" i="42"/>
  <c r="T7" i="42"/>
  <c r="P20" i="42"/>
  <c r="L30" i="42"/>
  <c r="AR30" i="42" s="1"/>
  <c r="H32" i="42"/>
  <c r="AP32" i="42" s="1"/>
  <c r="AF36" i="42"/>
  <c r="BB36" i="42" s="1"/>
  <c r="AB38" i="42"/>
  <c r="AZ38" i="42" s="1"/>
  <c r="T42" i="42"/>
  <c r="AV42" i="42" s="1"/>
  <c r="AB48" i="42"/>
  <c r="AZ48" i="42" s="1"/>
  <c r="AB62" i="42"/>
  <c r="AZ62" i="42" s="1"/>
  <c r="R65" i="42"/>
  <c r="AU65" i="42" s="1"/>
  <c r="R45" i="42"/>
  <c r="AU45" i="42" s="1"/>
  <c r="AB15" i="42"/>
  <c r="AB10" i="42"/>
  <c r="H21" i="42"/>
  <c r="H27" i="42"/>
  <c r="AB30" i="42"/>
  <c r="AZ30" i="42" s="1"/>
  <c r="T70" i="42"/>
  <c r="AV70" i="42" s="1"/>
  <c r="T69" i="42"/>
  <c r="AV69" i="42" s="1"/>
  <c r="T67" i="42"/>
  <c r="AV67" i="42" s="1"/>
  <c r="T64" i="42"/>
  <c r="AV64" i="42" s="1"/>
  <c r="T72" i="42"/>
  <c r="AV72" i="42" s="1"/>
  <c r="T63" i="42"/>
  <c r="AV63" i="42" s="1"/>
  <c r="T68" i="42"/>
  <c r="AV68" i="42" s="1"/>
  <c r="T60" i="42"/>
  <c r="AV60" i="42" s="1"/>
  <c r="T56" i="42"/>
  <c r="AV56" i="42" s="1"/>
  <c r="T59" i="42"/>
  <c r="AV59" i="42" s="1"/>
  <c r="T55" i="42"/>
  <c r="AV55" i="42" s="1"/>
  <c r="T71" i="42"/>
  <c r="AV71" i="42" s="1"/>
  <c r="T62" i="42"/>
  <c r="AV62" i="42" s="1"/>
  <c r="T54" i="42"/>
  <c r="AV54" i="42" s="1"/>
  <c r="T50" i="42"/>
  <c r="AV50" i="42" s="1"/>
  <c r="T66" i="42"/>
  <c r="AV66" i="42" s="1"/>
  <c r="T65" i="42"/>
  <c r="AV65" i="42" s="1"/>
  <c r="T61" i="42"/>
  <c r="AV61" i="42" s="1"/>
  <c r="T49" i="42"/>
  <c r="AV49" i="42" s="1"/>
  <c r="T58" i="42"/>
  <c r="AV58" i="42" s="1"/>
  <c r="T48" i="42"/>
  <c r="AV48" i="42" s="1"/>
  <c r="T46" i="42"/>
  <c r="AV46" i="42" s="1"/>
  <c r="T44" i="42"/>
  <c r="AV44" i="42" s="1"/>
  <c r="T40" i="42"/>
  <c r="AV40" i="42" s="1"/>
  <c r="T36" i="42"/>
  <c r="AV36" i="42" s="1"/>
  <c r="T32" i="42"/>
  <c r="AV32" i="42" s="1"/>
  <c r="T20" i="42"/>
  <c r="T57" i="42"/>
  <c r="AV57" i="42" s="1"/>
  <c r="T47" i="42"/>
  <c r="AV47" i="42" s="1"/>
  <c r="T43" i="42"/>
  <c r="AV43" i="42" s="1"/>
  <c r="T39" i="42"/>
  <c r="AV39" i="42" s="1"/>
  <c r="T35" i="42"/>
  <c r="AV35" i="42" s="1"/>
  <c r="T31" i="42"/>
  <c r="AV31" i="42" s="1"/>
  <c r="T19" i="42"/>
  <c r="T38" i="42"/>
  <c r="AV38" i="42" s="1"/>
  <c r="T30" i="42"/>
  <c r="AV30" i="42" s="1"/>
  <c r="T27" i="42"/>
  <c r="T18" i="42"/>
  <c r="T11" i="42"/>
  <c r="T53" i="42"/>
  <c r="AV53" i="42" s="1"/>
  <c r="T45" i="42"/>
  <c r="AV45" i="42" s="1"/>
  <c r="T37" i="42"/>
  <c r="AV37" i="42" s="1"/>
  <c r="T13" i="42"/>
  <c r="AV29" i="42" s="1"/>
  <c r="T5" i="42"/>
  <c r="T21" i="42"/>
  <c r="T24" i="42"/>
  <c r="T22" i="42"/>
  <c r="T9" i="42"/>
  <c r="H15" i="42"/>
  <c r="T15" i="42"/>
  <c r="AB6" i="42"/>
  <c r="AF23" i="42"/>
  <c r="T14" i="42"/>
  <c r="AF11" i="42"/>
  <c r="H18" i="42"/>
  <c r="T26" i="42"/>
  <c r="H31" i="42"/>
  <c r="AP31" i="42" s="1"/>
  <c r="P72" i="42"/>
  <c r="AT72" i="42" s="1"/>
  <c r="P68" i="42"/>
  <c r="AT68" i="42" s="1"/>
  <c r="P71" i="42"/>
  <c r="AT71" i="42" s="1"/>
  <c r="P67" i="42"/>
  <c r="AT67" i="42" s="1"/>
  <c r="P69" i="42"/>
  <c r="AT69" i="42" s="1"/>
  <c r="P66" i="42"/>
  <c r="AT66" i="42" s="1"/>
  <c r="P65" i="42"/>
  <c r="AT65" i="42" s="1"/>
  <c r="P70" i="42"/>
  <c r="AT70" i="42" s="1"/>
  <c r="P63" i="42"/>
  <c r="AT63" i="42" s="1"/>
  <c r="P62" i="42"/>
  <c r="AT62" i="42" s="1"/>
  <c r="P58" i="42"/>
  <c r="AT58" i="42" s="1"/>
  <c r="P54" i="42"/>
  <c r="AT54" i="42" s="1"/>
  <c r="P61" i="42"/>
  <c r="AT61" i="42" s="1"/>
  <c r="P57" i="42"/>
  <c r="AT57" i="42" s="1"/>
  <c r="P56" i="42"/>
  <c r="AT56" i="42" s="1"/>
  <c r="P53" i="42"/>
  <c r="AT53" i="42" s="1"/>
  <c r="P52" i="42"/>
  <c r="AT52" i="42" s="1"/>
  <c r="P48" i="42"/>
  <c r="AT48" i="42" s="1"/>
  <c r="P55" i="42"/>
  <c r="AT55" i="42" s="1"/>
  <c r="P51" i="42"/>
  <c r="AT51" i="42" s="1"/>
  <c r="P47" i="42"/>
  <c r="AT47" i="42" s="1"/>
  <c r="P60" i="42"/>
  <c r="AT60" i="42" s="1"/>
  <c r="P50" i="42"/>
  <c r="AT50" i="42" s="1"/>
  <c r="P42" i="42"/>
  <c r="AT42" i="42" s="1"/>
  <c r="P38" i="42"/>
  <c r="AT38" i="42" s="1"/>
  <c r="P34" i="42"/>
  <c r="AT34" i="42" s="1"/>
  <c r="P30" i="42"/>
  <c r="AT30" i="42" s="1"/>
  <c r="P7" i="42"/>
  <c r="P59" i="42"/>
  <c r="AT59" i="42" s="1"/>
  <c r="P49" i="42"/>
  <c r="AT49" i="42" s="1"/>
  <c r="P46" i="42"/>
  <c r="AT46" i="42" s="1"/>
  <c r="P45" i="42"/>
  <c r="AT45" i="42" s="1"/>
  <c r="P41" i="42"/>
  <c r="AT41" i="42" s="1"/>
  <c r="P37" i="42"/>
  <c r="AT37" i="42" s="1"/>
  <c r="P33" i="42"/>
  <c r="AT33" i="42" s="1"/>
  <c r="P13" i="42"/>
  <c r="P40" i="42"/>
  <c r="AT40" i="42" s="1"/>
  <c r="P32" i="42"/>
  <c r="AT32" i="42" s="1"/>
  <c r="P29" i="42"/>
  <c r="P26" i="42"/>
  <c r="P25" i="42"/>
  <c r="P14" i="42"/>
  <c r="P39" i="42"/>
  <c r="AT39" i="42" s="1"/>
  <c r="P31" i="42"/>
  <c r="AT31" i="42" s="1"/>
  <c r="P28" i="42"/>
  <c r="P8" i="42"/>
  <c r="P10" i="42"/>
  <c r="P17" i="42"/>
  <c r="P6" i="42"/>
  <c r="AM4" i="42"/>
  <c r="AL4" i="42"/>
  <c r="H12" i="42"/>
  <c r="AB12" i="42"/>
  <c r="P9" i="42"/>
  <c r="L6" i="42"/>
  <c r="T16" i="42"/>
  <c r="AF16" i="42"/>
  <c r="H22" i="42"/>
  <c r="P23" i="42"/>
  <c r="AB23" i="42"/>
  <c r="L14" i="42"/>
  <c r="AB14" i="42"/>
  <c r="H11" i="42"/>
  <c r="T25" i="42"/>
  <c r="P18" i="42"/>
  <c r="AF18" i="42"/>
  <c r="L26" i="42"/>
  <c r="AB26" i="42"/>
  <c r="T28" i="42"/>
  <c r="P5" i="42"/>
  <c r="AF19" i="42"/>
  <c r="AB13" i="42"/>
  <c r="T33" i="42"/>
  <c r="AV33" i="42" s="1"/>
  <c r="P35" i="42"/>
  <c r="AT35" i="42" s="1"/>
  <c r="L37" i="42"/>
  <c r="AR37" i="42" s="1"/>
  <c r="H39" i="42"/>
  <c r="AP39" i="42" s="1"/>
  <c r="AF43" i="42"/>
  <c r="BB43" i="42" s="1"/>
  <c r="AB45" i="42"/>
  <c r="AZ45" i="42" s="1"/>
  <c r="AF46" i="42"/>
  <c r="BB46" i="42" s="1"/>
  <c r="AB47" i="42"/>
  <c r="AZ47" i="42" s="1"/>
  <c r="T51" i="42"/>
  <c r="AV51" i="42" s="1"/>
  <c r="H55" i="42"/>
  <c r="AP55" i="42" s="1"/>
  <c r="P64" i="42"/>
  <c r="AT64" i="42" s="1"/>
  <c r="J71" i="41"/>
  <c r="AQ71" i="41" s="1"/>
  <c r="J58" i="41"/>
  <c r="AQ58" i="41" s="1"/>
  <c r="J47" i="41"/>
  <c r="AQ47" i="41" s="1"/>
  <c r="J36" i="41"/>
  <c r="AQ36" i="41" s="1"/>
  <c r="R12" i="41"/>
  <c r="Z12" i="41"/>
  <c r="Z10" i="41"/>
  <c r="R17" i="41"/>
  <c r="Z23" i="41"/>
  <c r="AY23" i="41" s="1"/>
  <c r="AL4" i="41"/>
  <c r="AD6" i="41"/>
  <c r="R10" i="41"/>
  <c r="Z14" i="41"/>
  <c r="N15" i="41"/>
  <c r="V13" i="41"/>
  <c r="R7" i="41"/>
  <c r="N8" i="41"/>
  <c r="AD8" i="41"/>
  <c r="Z18" i="41"/>
  <c r="N22" i="41"/>
  <c r="AS22" i="41" s="1"/>
  <c r="Z24" i="41"/>
  <c r="AY24" i="41" s="1"/>
  <c r="F26" i="41"/>
  <c r="R71" i="41"/>
  <c r="AU71" i="41" s="1"/>
  <c r="R67" i="41"/>
  <c r="AU67" i="41" s="1"/>
  <c r="R68" i="41"/>
  <c r="AU68" i="41" s="1"/>
  <c r="R62" i="41"/>
  <c r="AU62" i="41" s="1"/>
  <c r="R72" i="41"/>
  <c r="AU72" i="41" s="1"/>
  <c r="R70" i="41"/>
  <c r="AU70" i="41" s="1"/>
  <c r="R69" i="41"/>
  <c r="AU69" i="41" s="1"/>
  <c r="R64" i="41"/>
  <c r="AU64" i="41" s="1"/>
  <c r="R66" i="41"/>
  <c r="AU66" i="41" s="1"/>
  <c r="R65" i="41"/>
  <c r="AU65" i="41" s="1"/>
  <c r="R63" i="41"/>
  <c r="AU63" i="41" s="1"/>
  <c r="R61" i="41"/>
  <c r="AU61" i="41" s="1"/>
  <c r="R60" i="41"/>
  <c r="AU60" i="41" s="1"/>
  <c r="R55" i="41"/>
  <c r="AU55" i="41" s="1"/>
  <c r="R51" i="41"/>
  <c r="AU51" i="41" s="1"/>
  <c r="R59" i="41"/>
  <c r="AU59" i="41" s="1"/>
  <c r="R58" i="41"/>
  <c r="AU58" i="41" s="1"/>
  <c r="R54" i="41"/>
  <c r="AU54" i="41" s="1"/>
  <c r="R50" i="41"/>
  <c r="AU50" i="41" s="1"/>
  <c r="R57" i="41"/>
  <c r="AU57" i="41" s="1"/>
  <c r="R53" i="41"/>
  <c r="AU53" i="41" s="1"/>
  <c r="R49" i="41"/>
  <c r="AU49" i="41" s="1"/>
  <c r="R56" i="41"/>
  <c r="AU56" i="41" s="1"/>
  <c r="R45" i="41"/>
  <c r="AU45" i="41" s="1"/>
  <c r="R41" i="41"/>
  <c r="AU41" i="41" s="1"/>
  <c r="R52" i="41"/>
  <c r="AU52" i="41" s="1"/>
  <c r="R48" i="41"/>
  <c r="AU48" i="41" s="1"/>
  <c r="R47" i="41"/>
  <c r="AU47" i="41" s="1"/>
  <c r="R43" i="41"/>
  <c r="AU43" i="41" s="1"/>
  <c r="R39" i="41"/>
  <c r="AU39" i="41" s="1"/>
  <c r="R38" i="41"/>
  <c r="AU38" i="41" s="1"/>
  <c r="R34" i="41"/>
  <c r="AU34" i="41" s="1"/>
  <c r="R30" i="41"/>
  <c r="AU30" i="41" s="1"/>
  <c r="R26" i="41"/>
  <c r="AU26" i="41" s="1"/>
  <c r="R44" i="41"/>
  <c r="AU44" i="41" s="1"/>
  <c r="R37" i="41"/>
  <c r="AU37" i="41" s="1"/>
  <c r="R33" i="41"/>
  <c r="AU33" i="41" s="1"/>
  <c r="R46" i="41"/>
  <c r="AU46" i="41" s="1"/>
  <c r="R42" i="41"/>
  <c r="AU42" i="41" s="1"/>
  <c r="R40" i="41"/>
  <c r="AU40" i="41" s="1"/>
  <c r="R36" i="41"/>
  <c r="AU36" i="41" s="1"/>
  <c r="R28" i="41"/>
  <c r="AU28" i="41" s="1"/>
  <c r="R22" i="41"/>
  <c r="AU22" i="41" s="1"/>
  <c r="R21" i="41"/>
  <c r="R8" i="41"/>
  <c r="R13" i="41"/>
  <c r="R32" i="41"/>
  <c r="AU32" i="41" s="1"/>
  <c r="R27" i="41"/>
  <c r="AU27" i="41" s="1"/>
  <c r="R25" i="41"/>
  <c r="AU25" i="41" s="1"/>
  <c r="R20" i="41"/>
  <c r="R19" i="41"/>
  <c r="R11" i="41"/>
  <c r="R6" i="41"/>
  <c r="R35" i="41"/>
  <c r="AU35" i="41" s="1"/>
  <c r="R31" i="41"/>
  <c r="AU31" i="41" s="1"/>
  <c r="AH55" i="41"/>
  <c r="BC55" i="41" s="1"/>
  <c r="AH47" i="41"/>
  <c r="BC47" i="41" s="1"/>
  <c r="AH13" i="41"/>
  <c r="F69" i="41"/>
  <c r="F68" i="41"/>
  <c r="F64" i="41"/>
  <c r="F72" i="41"/>
  <c r="F67" i="41"/>
  <c r="F71" i="41"/>
  <c r="F66" i="41"/>
  <c r="F70" i="41"/>
  <c r="F65" i="41"/>
  <c r="F60" i="41"/>
  <c r="F63" i="41"/>
  <c r="F59" i="41"/>
  <c r="F62" i="41"/>
  <c r="F57" i="41"/>
  <c r="F53" i="41"/>
  <c r="F49" i="41"/>
  <c r="F56" i="41"/>
  <c r="F52" i="41"/>
  <c r="F55" i="41"/>
  <c r="F51" i="41"/>
  <c r="F61" i="41"/>
  <c r="F47" i="41"/>
  <c r="F43" i="41"/>
  <c r="F58" i="41"/>
  <c r="F46" i="41"/>
  <c r="F54" i="41"/>
  <c r="F45" i="41"/>
  <c r="F41" i="41"/>
  <c r="F44" i="41"/>
  <c r="F36" i="41"/>
  <c r="F32" i="41"/>
  <c r="F28" i="41"/>
  <c r="F50" i="41"/>
  <c r="F42" i="41"/>
  <c r="F35" i="41"/>
  <c r="F31" i="41"/>
  <c r="F40" i="41"/>
  <c r="F38" i="41"/>
  <c r="F33" i="41"/>
  <c r="F29" i="41"/>
  <c r="F24" i="41"/>
  <c r="F16" i="41"/>
  <c r="F27" i="41"/>
  <c r="F23" i="41"/>
  <c r="N69" i="41"/>
  <c r="AS69" i="41" s="1"/>
  <c r="N70" i="41"/>
  <c r="AS70" i="41" s="1"/>
  <c r="N64" i="41"/>
  <c r="AS64" i="41" s="1"/>
  <c r="N68" i="41"/>
  <c r="AS68" i="41" s="1"/>
  <c r="N72" i="41"/>
  <c r="AS72" i="41" s="1"/>
  <c r="N67" i="41"/>
  <c r="AS67" i="41" s="1"/>
  <c r="N61" i="41"/>
  <c r="AS61" i="41" s="1"/>
  <c r="N60" i="41"/>
  <c r="AS60" i="41" s="1"/>
  <c r="N59" i="41"/>
  <c r="AS59" i="41" s="1"/>
  <c r="N66" i="41"/>
  <c r="AS66" i="41" s="1"/>
  <c r="N65" i="41"/>
  <c r="AS65" i="41" s="1"/>
  <c r="N63" i="41"/>
  <c r="AS63" i="41" s="1"/>
  <c r="N57" i="41"/>
  <c r="AS57" i="41" s="1"/>
  <c r="N53" i="41"/>
  <c r="AS53" i="41" s="1"/>
  <c r="N49" i="41"/>
  <c r="AS49" i="41" s="1"/>
  <c r="N56" i="41"/>
  <c r="AS56" i="41" s="1"/>
  <c r="N52" i="41"/>
  <c r="AS52" i="41" s="1"/>
  <c r="N55" i="41"/>
  <c r="AS55" i="41" s="1"/>
  <c r="N51" i="41"/>
  <c r="AS51" i="41" s="1"/>
  <c r="N58" i="41"/>
  <c r="AS58" i="41" s="1"/>
  <c r="N47" i="41"/>
  <c r="AS47" i="41" s="1"/>
  <c r="N43" i="41"/>
  <c r="AS43" i="41" s="1"/>
  <c r="N54" i="41"/>
  <c r="AS54" i="41" s="1"/>
  <c r="N46" i="41"/>
  <c r="AS46" i="41" s="1"/>
  <c r="N50" i="41"/>
  <c r="AS50" i="41" s="1"/>
  <c r="N45" i="41"/>
  <c r="AS45" i="41" s="1"/>
  <c r="N41" i="41"/>
  <c r="AS41" i="41" s="1"/>
  <c r="N62" i="41"/>
  <c r="AS62" i="41" s="1"/>
  <c r="N39" i="41"/>
  <c r="AS39" i="41" s="1"/>
  <c r="N36" i="41"/>
  <c r="AS36" i="41" s="1"/>
  <c r="N32" i="41"/>
  <c r="AS32" i="41" s="1"/>
  <c r="N28" i="41"/>
  <c r="AS28" i="41" s="1"/>
  <c r="N71" i="41"/>
  <c r="AS71" i="41" s="1"/>
  <c r="N35" i="41"/>
  <c r="AS35" i="41" s="1"/>
  <c r="N31" i="41"/>
  <c r="AS31" i="41" s="1"/>
  <c r="N48" i="41"/>
  <c r="AS48" i="41" s="1"/>
  <c r="N44" i="41"/>
  <c r="AS44" i="41" s="1"/>
  <c r="N38" i="41"/>
  <c r="AS38" i="41" s="1"/>
  <c r="N30" i="41"/>
  <c r="AS30" i="41" s="1"/>
  <c r="N24" i="41"/>
  <c r="AS24" i="41" s="1"/>
  <c r="N16" i="41"/>
  <c r="AS21" i="41" s="1"/>
  <c r="N18" i="41"/>
  <c r="N7" i="41"/>
  <c r="N40" i="41"/>
  <c r="AS40" i="41" s="1"/>
  <c r="N34" i="41"/>
  <c r="AS34" i="41" s="1"/>
  <c r="N29" i="41"/>
  <c r="AS29" i="41" s="1"/>
  <c r="N23" i="41"/>
  <c r="AS23" i="41" s="1"/>
  <c r="N17" i="41"/>
  <c r="N5" i="41"/>
  <c r="N9" i="41"/>
  <c r="N14" i="41"/>
  <c r="N42" i="41"/>
  <c r="AS42" i="41" s="1"/>
  <c r="N37" i="41"/>
  <c r="AS37" i="41" s="1"/>
  <c r="N33" i="41"/>
  <c r="AS33" i="41" s="1"/>
  <c r="V69" i="41"/>
  <c r="AW69" i="41" s="1"/>
  <c r="V71" i="41"/>
  <c r="AW71" i="41" s="1"/>
  <c r="V66" i="41"/>
  <c r="AW66" i="41" s="1"/>
  <c r="V64" i="41"/>
  <c r="AW64" i="41" s="1"/>
  <c r="V70" i="41"/>
  <c r="AW70" i="41" s="1"/>
  <c r="V68" i="41"/>
  <c r="AW68" i="41" s="1"/>
  <c r="V72" i="41"/>
  <c r="AW72" i="41" s="1"/>
  <c r="V65" i="41"/>
  <c r="AW65" i="41" s="1"/>
  <c r="V62" i="41"/>
  <c r="AW62" i="41" s="1"/>
  <c r="V60" i="41"/>
  <c r="AW60" i="41" s="1"/>
  <c r="V61" i="41"/>
  <c r="AW61" i="41" s="1"/>
  <c r="V59" i="41"/>
  <c r="AW59" i="41" s="1"/>
  <c r="V57" i="41"/>
  <c r="AW57" i="41" s="1"/>
  <c r="V53" i="41"/>
  <c r="AW53" i="41" s="1"/>
  <c r="V49" i="41"/>
  <c r="AW49" i="41" s="1"/>
  <c r="V67" i="41"/>
  <c r="AW67" i="41" s="1"/>
  <c r="V56" i="41"/>
  <c r="AW56" i="41" s="1"/>
  <c r="V52" i="41"/>
  <c r="AW52" i="41" s="1"/>
  <c r="V55" i="41"/>
  <c r="AW55" i="41" s="1"/>
  <c r="V51" i="41"/>
  <c r="AW51" i="41" s="1"/>
  <c r="V54" i="41"/>
  <c r="AW54" i="41" s="1"/>
  <c r="V47" i="41"/>
  <c r="AW47" i="41" s="1"/>
  <c r="V43" i="41"/>
  <c r="AW43" i="41" s="1"/>
  <c r="V50" i="41"/>
  <c r="AW50" i="41" s="1"/>
  <c r="V46" i="41"/>
  <c r="AW46" i="41" s="1"/>
  <c r="V63" i="41"/>
  <c r="AW63" i="41" s="1"/>
  <c r="V45" i="41"/>
  <c r="AW45" i="41" s="1"/>
  <c r="V41" i="41"/>
  <c r="AW41" i="41" s="1"/>
  <c r="V58" i="41"/>
  <c r="AW58" i="41" s="1"/>
  <c r="V44" i="41"/>
  <c r="AW44" i="41" s="1"/>
  <c r="V40" i="41"/>
  <c r="AW40" i="41" s="1"/>
  <c r="V36" i="41"/>
  <c r="AW36" i="41" s="1"/>
  <c r="V32" i="41"/>
  <c r="AW32" i="41" s="1"/>
  <c r="V28" i="41"/>
  <c r="AW28" i="41" s="1"/>
  <c r="V48" i="41"/>
  <c r="AW48" i="41" s="1"/>
  <c r="V42" i="41"/>
  <c r="AW42" i="41" s="1"/>
  <c r="V39" i="41"/>
  <c r="AW39" i="41" s="1"/>
  <c r="V35" i="41"/>
  <c r="AW35" i="41" s="1"/>
  <c r="V31" i="41"/>
  <c r="AW31" i="41" s="1"/>
  <c r="V38" i="41"/>
  <c r="AW38" i="41" s="1"/>
  <c r="V33" i="41"/>
  <c r="AW33" i="41" s="1"/>
  <c r="V26" i="41"/>
  <c r="AW26" i="41" s="1"/>
  <c r="V24" i="41"/>
  <c r="AW24" i="41" s="1"/>
  <c r="V16" i="41"/>
  <c r="V18" i="41"/>
  <c r="V7" i="41"/>
  <c r="V37" i="41"/>
  <c r="AW37" i="41" s="1"/>
  <c r="V30" i="41"/>
  <c r="AW30" i="41" s="1"/>
  <c r="V23" i="41"/>
  <c r="AW23" i="41" s="1"/>
  <c r="V17" i="41"/>
  <c r="V5" i="41"/>
  <c r="V9" i="41"/>
  <c r="V14" i="41"/>
  <c r="AD69" i="41"/>
  <c r="BA69" i="41" s="1"/>
  <c r="AD72" i="41"/>
  <c r="BA72" i="41" s="1"/>
  <c r="AD67" i="41"/>
  <c r="BA67" i="41" s="1"/>
  <c r="AD64" i="41"/>
  <c r="BA64" i="41" s="1"/>
  <c r="AD71" i="41"/>
  <c r="BA71" i="41" s="1"/>
  <c r="AD70" i="41"/>
  <c r="BA70" i="41" s="1"/>
  <c r="AD68" i="41"/>
  <c r="BA68" i="41" s="1"/>
  <c r="AD63" i="41"/>
  <c r="BA63" i="41" s="1"/>
  <c r="AD60" i="41"/>
  <c r="BA60" i="41" s="1"/>
  <c r="AD62" i="41"/>
  <c r="BA62" i="41" s="1"/>
  <c r="AD59" i="41"/>
  <c r="BA59" i="41" s="1"/>
  <c r="AD57" i="41"/>
  <c r="BA57" i="41" s="1"/>
  <c r="AD53" i="41"/>
  <c r="BA53" i="41" s="1"/>
  <c r="AD49" i="41"/>
  <c r="BA49" i="41" s="1"/>
  <c r="AD56" i="41"/>
  <c r="BA56" i="41" s="1"/>
  <c r="AD52" i="41"/>
  <c r="BA52" i="41" s="1"/>
  <c r="AD65" i="41"/>
  <c r="BA65" i="41" s="1"/>
  <c r="AD61" i="41"/>
  <c r="BA61" i="41" s="1"/>
  <c r="AD55" i="41"/>
  <c r="BA55" i="41" s="1"/>
  <c r="AD51" i="41"/>
  <c r="BA51" i="41" s="1"/>
  <c r="AD50" i="41"/>
  <c r="BA50" i="41" s="1"/>
  <c r="AD47" i="41"/>
  <c r="BA47" i="41" s="1"/>
  <c r="AD43" i="41"/>
  <c r="BA43" i="41" s="1"/>
  <c r="AD46" i="41"/>
  <c r="BA46" i="41" s="1"/>
  <c r="AD58" i="41"/>
  <c r="BA58" i="41" s="1"/>
  <c r="AD45" i="41"/>
  <c r="BA45" i="41" s="1"/>
  <c r="AD41" i="41"/>
  <c r="BA41" i="41" s="1"/>
  <c r="AD54" i="41"/>
  <c r="BA54" i="41" s="1"/>
  <c r="AD48" i="41"/>
  <c r="BA48" i="41" s="1"/>
  <c r="AD36" i="41"/>
  <c r="BA36" i="41" s="1"/>
  <c r="AD32" i="41"/>
  <c r="BA32" i="41" s="1"/>
  <c r="AD28" i="41"/>
  <c r="BA28" i="41" s="1"/>
  <c r="AD40" i="41"/>
  <c r="BA40" i="41" s="1"/>
  <c r="AD35" i="41"/>
  <c r="BA35" i="41" s="1"/>
  <c r="AD31" i="41"/>
  <c r="BA31" i="41" s="1"/>
  <c r="AD44" i="41"/>
  <c r="BA44" i="41" s="1"/>
  <c r="AD39" i="41"/>
  <c r="BA39" i="41" s="1"/>
  <c r="AD38" i="41"/>
  <c r="BA38" i="41" s="1"/>
  <c r="AD37" i="41"/>
  <c r="BA37" i="41" s="1"/>
  <c r="AD27" i="41"/>
  <c r="BA27" i="41" s="1"/>
  <c r="AD24" i="41"/>
  <c r="BA24" i="41" s="1"/>
  <c r="AD16" i="41"/>
  <c r="AD18" i="41"/>
  <c r="AD7" i="41"/>
  <c r="AD66" i="41"/>
  <c r="BA66" i="41" s="1"/>
  <c r="AD42" i="41"/>
  <c r="BA42" i="41" s="1"/>
  <c r="AD34" i="41"/>
  <c r="BA34" i="41" s="1"/>
  <c r="AD26" i="41"/>
  <c r="BA26" i="41" s="1"/>
  <c r="AD23" i="41"/>
  <c r="BA23" i="41" s="1"/>
  <c r="AD17" i="41"/>
  <c r="AD5" i="41"/>
  <c r="AD9" i="41"/>
  <c r="AD14" i="41"/>
  <c r="AD33" i="41"/>
  <c r="BA33" i="41" s="1"/>
  <c r="AD30" i="41"/>
  <c r="BA30" i="41" s="1"/>
  <c r="N12" i="41"/>
  <c r="V12" i="41"/>
  <c r="AD12" i="41"/>
  <c r="V6" i="41"/>
  <c r="AD10" i="41"/>
  <c r="R14" i="41"/>
  <c r="Z15" i="41"/>
  <c r="N11" i="41"/>
  <c r="AD11" i="41"/>
  <c r="Z9" i="41"/>
  <c r="V19" i="41"/>
  <c r="R5" i="41"/>
  <c r="N20" i="41"/>
  <c r="AD20" i="41"/>
  <c r="Z17" i="41"/>
  <c r="R23" i="41"/>
  <c r="AU23" i="41" s="1"/>
  <c r="N25" i="41"/>
  <c r="AS25" i="41" s="1"/>
  <c r="AD25" i="41"/>
  <c r="BA25" i="41" s="1"/>
  <c r="N26" i="41"/>
  <c r="AS26" i="41" s="1"/>
  <c r="V27" i="41"/>
  <c r="AW27" i="41" s="1"/>
  <c r="R29" i="41"/>
  <c r="AU29" i="41" s="1"/>
  <c r="V34" i="41"/>
  <c r="AW34" i="41" s="1"/>
  <c r="F39" i="41"/>
  <c r="F48" i="41"/>
  <c r="Z71" i="41"/>
  <c r="AY71" i="41" s="1"/>
  <c r="Z67" i="41"/>
  <c r="AY67" i="41" s="1"/>
  <c r="Z69" i="41"/>
  <c r="AY69" i="41" s="1"/>
  <c r="Z62" i="41"/>
  <c r="AY62" i="41" s="1"/>
  <c r="Z68" i="41"/>
  <c r="AY68" i="41" s="1"/>
  <c r="Z72" i="41"/>
  <c r="AY72" i="41" s="1"/>
  <c r="Z66" i="41"/>
  <c r="AY66" i="41" s="1"/>
  <c r="Z64" i="41"/>
  <c r="AY64" i="41" s="1"/>
  <c r="Z70" i="41"/>
  <c r="AY70" i="41" s="1"/>
  <c r="Z55" i="41"/>
  <c r="AY55" i="41" s="1"/>
  <c r="Z51" i="41"/>
  <c r="AY51" i="41" s="1"/>
  <c r="Z58" i="41"/>
  <c r="AY58" i="41" s="1"/>
  <c r="Z54" i="41"/>
  <c r="AY54" i="41" s="1"/>
  <c r="Z50" i="41"/>
  <c r="AY50" i="41" s="1"/>
  <c r="Z63" i="41"/>
  <c r="AY63" i="41" s="1"/>
  <c r="Z60" i="41"/>
  <c r="AY60" i="41" s="1"/>
  <c r="Z57" i="41"/>
  <c r="AY57" i="41" s="1"/>
  <c r="Z53" i="41"/>
  <c r="AY53" i="41" s="1"/>
  <c r="Z49" i="41"/>
  <c r="AY49" i="41" s="1"/>
  <c r="Z52" i="41"/>
  <c r="AY52" i="41" s="1"/>
  <c r="Z45" i="41"/>
  <c r="AY45" i="41" s="1"/>
  <c r="Z41" i="41"/>
  <c r="AY41" i="41" s="1"/>
  <c r="Z48" i="41"/>
  <c r="AY48" i="41" s="1"/>
  <c r="Z65" i="41"/>
  <c r="AY65" i="41" s="1"/>
  <c r="Z47" i="41"/>
  <c r="AY47" i="41" s="1"/>
  <c r="Z43" i="41"/>
  <c r="AY43" i="41" s="1"/>
  <c r="Z39" i="41"/>
  <c r="AY39" i="41" s="1"/>
  <c r="Z42" i="41"/>
  <c r="AY42" i="41" s="1"/>
  <c r="Z38" i="41"/>
  <c r="AY38" i="41" s="1"/>
  <c r="Z34" i="41"/>
  <c r="AY34" i="41" s="1"/>
  <c r="Z30" i="41"/>
  <c r="AY30" i="41" s="1"/>
  <c r="Z26" i="41"/>
  <c r="AY26" i="41" s="1"/>
  <c r="Z59" i="41"/>
  <c r="AY59" i="41" s="1"/>
  <c r="Z46" i="41"/>
  <c r="AY46" i="41" s="1"/>
  <c r="Z37" i="41"/>
  <c r="AY37" i="41" s="1"/>
  <c r="Z33" i="41"/>
  <c r="AY33" i="41" s="1"/>
  <c r="Z61" i="41"/>
  <c r="AY61" i="41" s="1"/>
  <c r="Z56" i="41"/>
  <c r="AY56" i="41" s="1"/>
  <c r="Z36" i="41"/>
  <c r="AY36" i="41" s="1"/>
  <c r="Z40" i="41"/>
  <c r="AY40" i="41" s="1"/>
  <c r="Z31" i="41"/>
  <c r="AY31" i="41" s="1"/>
  <c r="Z29" i="41"/>
  <c r="AY29" i="41" s="1"/>
  <c r="Z22" i="41"/>
  <c r="AY22" i="41" s="1"/>
  <c r="Z21" i="41"/>
  <c r="Z8" i="41"/>
  <c r="Z13" i="41"/>
  <c r="Z44" i="41"/>
  <c r="AY44" i="41" s="1"/>
  <c r="Z35" i="41"/>
  <c r="AY35" i="41" s="1"/>
  <c r="Z28" i="41"/>
  <c r="AY28" i="41" s="1"/>
  <c r="Z25" i="41"/>
  <c r="AY25" i="41" s="1"/>
  <c r="Z20" i="41"/>
  <c r="Z19" i="41"/>
  <c r="Z11" i="41"/>
  <c r="Z6" i="41"/>
  <c r="R9" i="41"/>
  <c r="Z5" i="41"/>
  <c r="N6" i="41"/>
  <c r="V10" i="41"/>
  <c r="R15" i="41"/>
  <c r="AD15" i="41"/>
  <c r="N13" i="41"/>
  <c r="AD13" i="41"/>
  <c r="Z7" i="41"/>
  <c r="V8" i="41"/>
  <c r="R18" i="41"/>
  <c r="N21" i="41"/>
  <c r="AD21" i="41"/>
  <c r="J16" i="41"/>
  <c r="Z16" i="41"/>
  <c r="F22" i="41"/>
  <c r="V22" i="41"/>
  <c r="AW22" i="41" s="1"/>
  <c r="R24" i="41"/>
  <c r="AU24" i="41" s="1"/>
  <c r="Z27" i="41"/>
  <c r="AY27" i="41" s="1"/>
  <c r="V29" i="41"/>
  <c r="AW29" i="41" s="1"/>
  <c r="F30" i="41"/>
  <c r="F37" i="41"/>
  <c r="L26" i="37"/>
  <c r="T26" i="37"/>
  <c r="AB26" i="37"/>
  <c r="N26" i="37"/>
  <c r="V26" i="37"/>
  <c r="AD26" i="37"/>
  <c r="R26" i="37"/>
  <c r="Z26" i="37"/>
  <c r="P26" i="37"/>
  <c r="X26" i="37"/>
  <c r="H26" i="37"/>
  <c r="AF26" i="37"/>
  <c r="N27" i="37"/>
  <c r="V27" i="37"/>
  <c r="AD27" i="37"/>
  <c r="H27" i="37"/>
  <c r="P27" i="37"/>
  <c r="X27" i="37"/>
  <c r="AF27" i="37"/>
  <c r="R27" i="37"/>
  <c r="AH27" i="37"/>
  <c r="L27" i="37"/>
  <c r="T27" i="37"/>
  <c r="AB27" i="37"/>
  <c r="L48" i="37"/>
  <c r="AR48" i="37" s="1"/>
  <c r="T48" i="37"/>
  <c r="AV48" i="37" s="1"/>
  <c r="AB48" i="37"/>
  <c r="AZ48" i="37" s="1"/>
  <c r="N48" i="37"/>
  <c r="AS48" i="37" s="1"/>
  <c r="V48" i="37"/>
  <c r="AW48" i="37" s="1"/>
  <c r="AD48" i="37"/>
  <c r="BA48" i="37" s="1"/>
  <c r="H48" i="37"/>
  <c r="AP48" i="37" s="1"/>
  <c r="P48" i="37"/>
  <c r="AT48" i="37" s="1"/>
  <c r="X48" i="37"/>
  <c r="AX48" i="37" s="1"/>
  <c r="AF48" i="37"/>
  <c r="BB48" i="37" s="1"/>
  <c r="R48" i="37"/>
  <c r="AU48" i="37" s="1"/>
  <c r="N52" i="37"/>
  <c r="AS52" i="37" s="1"/>
  <c r="V52" i="37"/>
  <c r="AW52" i="37" s="1"/>
  <c r="AD52" i="37"/>
  <c r="BA52" i="37" s="1"/>
  <c r="H52" i="37"/>
  <c r="P52" i="37"/>
  <c r="AT52" i="37" s="1"/>
  <c r="X52" i="37"/>
  <c r="AX52" i="37" s="1"/>
  <c r="AF52" i="37"/>
  <c r="BB52" i="37" s="1"/>
  <c r="R52" i="37"/>
  <c r="AU52" i="37" s="1"/>
  <c r="L52" i="37"/>
  <c r="AR52" i="37" s="1"/>
  <c r="T52" i="37"/>
  <c r="AV52" i="37" s="1"/>
  <c r="AB52" i="37"/>
  <c r="AZ52" i="37" s="1"/>
  <c r="R56" i="37"/>
  <c r="AU56" i="37" s="1"/>
  <c r="L56" i="37"/>
  <c r="AR56" i="37" s="1"/>
  <c r="T56" i="37"/>
  <c r="AV56" i="37" s="1"/>
  <c r="AB56" i="37"/>
  <c r="AZ56" i="37" s="1"/>
  <c r="N56" i="37"/>
  <c r="AS56" i="37" s="1"/>
  <c r="V56" i="37"/>
  <c r="AW56" i="37" s="1"/>
  <c r="AD56" i="37"/>
  <c r="BA56" i="37" s="1"/>
  <c r="X56" i="37"/>
  <c r="AX56" i="37" s="1"/>
  <c r="H56" i="37"/>
  <c r="AP56" i="37" s="1"/>
  <c r="AF56" i="37"/>
  <c r="BB56" i="37" s="1"/>
  <c r="R60" i="37"/>
  <c r="AU60" i="37" s="1"/>
  <c r="L60" i="37"/>
  <c r="AR60" i="37" s="1"/>
  <c r="T60" i="37"/>
  <c r="AV60" i="37" s="1"/>
  <c r="AB60" i="37"/>
  <c r="AZ60" i="37" s="1"/>
  <c r="N60" i="37"/>
  <c r="AS60" i="37" s="1"/>
  <c r="V60" i="37"/>
  <c r="AW60" i="37" s="1"/>
  <c r="AD60" i="37"/>
  <c r="BA60" i="37" s="1"/>
  <c r="P60" i="37"/>
  <c r="AT60" i="37" s="1"/>
  <c r="X60" i="37"/>
  <c r="AX60" i="37" s="1"/>
  <c r="L64" i="37"/>
  <c r="AR64" i="37" s="1"/>
  <c r="T64" i="37"/>
  <c r="AV64" i="37" s="1"/>
  <c r="AB64" i="37"/>
  <c r="AZ64" i="37" s="1"/>
  <c r="N64" i="37"/>
  <c r="AS64" i="37" s="1"/>
  <c r="V64" i="37"/>
  <c r="AW64" i="37" s="1"/>
  <c r="AD64" i="37"/>
  <c r="BA64" i="37" s="1"/>
  <c r="H64" i="37"/>
  <c r="P64" i="37"/>
  <c r="AT64" i="37" s="1"/>
  <c r="X64" i="37"/>
  <c r="AX64" i="37" s="1"/>
  <c r="AF64" i="37"/>
  <c r="BB64" i="37" s="1"/>
  <c r="R64" i="37"/>
  <c r="AU64" i="37" s="1"/>
  <c r="N68" i="37"/>
  <c r="AS68" i="37" s="1"/>
  <c r="V68" i="37"/>
  <c r="AW68" i="37" s="1"/>
  <c r="AD68" i="37"/>
  <c r="BA68" i="37" s="1"/>
  <c r="H68" i="37"/>
  <c r="P68" i="37"/>
  <c r="AT68" i="37" s="1"/>
  <c r="X68" i="37"/>
  <c r="AX68" i="37" s="1"/>
  <c r="AF68" i="37"/>
  <c r="BB68" i="37" s="1"/>
  <c r="R68" i="37"/>
  <c r="AU68" i="37" s="1"/>
  <c r="L68" i="37"/>
  <c r="AR68" i="37" s="1"/>
  <c r="T68" i="37"/>
  <c r="AV68" i="37" s="1"/>
  <c r="AB68" i="37"/>
  <c r="AZ68" i="37" s="1"/>
  <c r="R72" i="37"/>
  <c r="AU72" i="37" s="1"/>
  <c r="Z72" i="37"/>
  <c r="AY72" i="37" s="1"/>
  <c r="L72" i="37"/>
  <c r="T72" i="37"/>
  <c r="AB72" i="37"/>
  <c r="AZ72" i="37" s="1"/>
  <c r="N72" i="37"/>
  <c r="AS72" i="37" s="1"/>
  <c r="V72" i="37"/>
  <c r="AD72" i="37"/>
  <c r="X72" i="37"/>
  <c r="H72" i="37"/>
  <c r="AF72" i="37"/>
  <c r="AF60" i="37"/>
  <c r="BB60" i="37" s="1"/>
  <c r="R11" i="37"/>
  <c r="L11" i="37"/>
  <c r="T11" i="37"/>
  <c r="AB11" i="37"/>
  <c r="N11" i="37"/>
  <c r="V11" i="37"/>
  <c r="AD11" i="37"/>
  <c r="P11" i="37"/>
  <c r="X11" i="37"/>
  <c r="H11" i="37"/>
  <c r="AF11" i="37"/>
  <c r="N29" i="37"/>
  <c r="V29" i="37"/>
  <c r="AD29" i="37"/>
  <c r="H29" i="37"/>
  <c r="P29" i="37"/>
  <c r="X29" i="37"/>
  <c r="AF29" i="37"/>
  <c r="L29" i="37"/>
  <c r="T29" i="37"/>
  <c r="AB29" i="37"/>
  <c r="R29" i="37"/>
  <c r="Z29" i="37"/>
  <c r="N19" i="37"/>
  <c r="V19" i="37"/>
  <c r="AD19" i="37"/>
  <c r="H19" i="37"/>
  <c r="P19" i="37"/>
  <c r="X19" i="37"/>
  <c r="AF19" i="37"/>
  <c r="L19" i="37"/>
  <c r="T19" i="37"/>
  <c r="AB19" i="37"/>
  <c r="R19" i="37"/>
  <c r="N37" i="37"/>
  <c r="V37" i="37"/>
  <c r="AD37" i="37"/>
  <c r="H37" i="37"/>
  <c r="P37" i="37"/>
  <c r="X37" i="37"/>
  <c r="AF37" i="37"/>
  <c r="L37" i="37"/>
  <c r="T37" i="37"/>
  <c r="AB37" i="37"/>
  <c r="R37" i="37"/>
  <c r="Z37" i="37"/>
  <c r="N24" i="37"/>
  <c r="V24" i="37"/>
  <c r="AD24" i="37"/>
  <c r="H24" i="37"/>
  <c r="P24" i="37"/>
  <c r="X24" i="37"/>
  <c r="AF24" i="37"/>
  <c r="L24" i="37"/>
  <c r="T24" i="37"/>
  <c r="AB24" i="37"/>
  <c r="R24" i="37"/>
  <c r="L16" i="37"/>
  <c r="T16" i="37"/>
  <c r="AV27" i="37" s="1"/>
  <c r="AB16" i="37"/>
  <c r="N16" i="37"/>
  <c r="V16" i="37"/>
  <c r="AD16" i="37"/>
  <c r="R16" i="37"/>
  <c r="X16" i="37"/>
  <c r="H16" i="37"/>
  <c r="AF16" i="37"/>
  <c r="P16" i="37"/>
  <c r="L31" i="37"/>
  <c r="T31" i="37"/>
  <c r="AB31" i="37"/>
  <c r="N31" i="37"/>
  <c r="V31" i="37"/>
  <c r="AD31" i="37"/>
  <c r="R31" i="37"/>
  <c r="P31" i="37"/>
  <c r="X31" i="37"/>
  <c r="H31" i="37"/>
  <c r="AF31" i="37"/>
  <c r="L40" i="37"/>
  <c r="N40" i="37"/>
  <c r="H40" i="37"/>
  <c r="T40" i="37"/>
  <c r="AB40" i="37"/>
  <c r="V40" i="37"/>
  <c r="AD40" i="37"/>
  <c r="P40" i="37"/>
  <c r="X40" i="37"/>
  <c r="AF40" i="37"/>
  <c r="R40" i="37"/>
  <c r="N42" i="37"/>
  <c r="V42" i="37"/>
  <c r="AD42" i="37"/>
  <c r="H42" i="37"/>
  <c r="P42" i="37"/>
  <c r="X42" i="37"/>
  <c r="AF42" i="37"/>
  <c r="R42" i="37"/>
  <c r="AB42" i="37"/>
  <c r="L42" i="37"/>
  <c r="T42" i="37"/>
  <c r="N23" i="37"/>
  <c r="V23" i="37"/>
  <c r="AD23" i="37"/>
  <c r="H23" i="37"/>
  <c r="P23" i="37"/>
  <c r="X23" i="37"/>
  <c r="AF23" i="37"/>
  <c r="R23" i="37"/>
  <c r="L23" i="37"/>
  <c r="T23" i="37"/>
  <c r="AB23" i="37"/>
  <c r="N21" i="37"/>
  <c r="V21" i="37"/>
  <c r="AD21" i="37"/>
  <c r="H21" i="37"/>
  <c r="P21" i="37"/>
  <c r="X21" i="37"/>
  <c r="AF21" i="37"/>
  <c r="R21" i="37"/>
  <c r="AB21" i="37"/>
  <c r="L21" i="37"/>
  <c r="L47" i="37"/>
  <c r="AR47" i="37" s="1"/>
  <c r="T47" i="37"/>
  <c r="AV47" i="37" s="1"/>
  <c r="AB47" i="37"/>
  <c r="AZ47" i="37" s="1"/>
  <c r="N47" i="37"/>
  <c r="AS47" i="37" s="1"/>
  <c r="V47" i="37"/>
  <c r="AW47" i="37" s="1"/>
  <c r="AD47" i="37"/>
  <c r="BA47" i="37" s="1"/>
  <c r="H47" i="37"/>
  <c r="AP47" i="37" s="1"/>
  <c r="P47" i="37"/>
  <c r="AT47" i="37" s="1"/>
  <c r="X47" i="37"/>
  <c r="AX47" i="37" s="1"/>
  <c r="AF47" i="37"/>
  <c r="BB47" i="37" s="1"/>
  <c r="Z47" i="37"/>
  <c r="AY47" i="37" s="1"/>
  <c r="H51" i="37"/>
  <c r="AP51" i="37" s="1"/>
  <c r="P51" i="37"/>
  <c r="AT51" i="37" s="1"/>
  <c r="X51" i="37"/>
  <c r="AX51" i="37" s="1"/>
  <c r="T51" i="37"/>
  <c r="AV51" i="37" s="1"/>
  <c r="AD51" i="37"/>
  <c r="BA51" i="37" s="1"/>
  <c r="L51" i="37"/>
  <c r="AR51" i="37" s="1"/>
  <c r="V51" i="37"/>
  <c r="AW51" i="37" s="1"/>
  <c r="AF51" i="37"/>
  <c r="BB51" i="37" s="1"/>
  <c r="N51" i="37"/>
  <c r="AS51" i="37" s="1"/>
  <c r="AB51" i="37"/>
  <c r="R55" i="37"/>
  <c r="AU55" i="37" s="1"/>
  <c r="L55" i="37"/>
  <c r="AR55" i="37" s="1"/>
  <c r="T55" i="37"/>
  <c r="AV55" i="37" s="1"/>
  <c r="AB55" i="37"/>
  <c r="AZ55" i="37" s="1"/>
  <c r="N55" i="37"/>
  <c r="AS55" i="37" s="1"/>
  <c r="V55" i="37"/>
  <c r="AW55" i="37" s="1"/>
  <c r="AD55" i="37"/>
  <c r="BA55" i="37" s="1"/>
  <c r="P55" i="37"/>
  <c r="AT55" i="37" s="1"/>
  <c r="X55" i="37"/>
  <c r="AX55" i="37" s="1"/>
  <c r="H55" i="37"/>
  <c r="AP55" i="37" s="1"/>
  <c r="AF55" i="37"/>
  <c r="BB55" i="37" s="1"/>
  <c r="L59" i="37"/>
  <c r="AR59" i="37" s="1"/>
  <c r="T59" i="37"/>
  <c r="AV59" i="37" s="1"/>
  <c r="AB59" i="37"/>
  <c r="AZ59" i="37" s="1"/>
  <c r="N59" i="37"/>
  <c r="AS59" i="37" s="1"/>
  <c r="V59" i="37"/>
  <c r="AW59" i="37" s="1"/>
  <c r="AD59" i="37"/>
  <c r="BA59" i="37" s="1"/>
  <c r="H59" i="37"/>
  <c r="P59" i="37"/>
  <c r="AT59" i="37" s="1"/>
  <c r="X59" i="37"/>
  <c r="AX59" i="37" s="1"/>
  <c r="AF59" i="37"/>
  <c r="BB59" i="37" s="1"/>
  <c r="R59" i="37"/>
  <c r="AU59" i="37" s="1"/>
  <c r="N63" i="37"/>
  <c r="AS63" i="37" s="1"/>
  <c r="V63" i="37"/>
  <c r="AW63" i="37" s="1"/>
  <c r="AD63" i="37"/>
  <c r="BA63" i="37" s="1"/>
  <c r="H63" i="37"/>
  <c r="P63" i="37"/>
  <c r="AT63" i="37" s="1"/>
  <c r="X63" i="37"/>
  <c r="AX63" i="37" s="1"/>
  <c r="AF63" i="37"/>
  <c r="BB63" i="37" s="1"/>
  <c r="R63" i="37"/>
  <c r="AU63" i="37" s="1"/>
  <c r="T63" i="37"/>
  <c r="AV63" i="37" s="1"/>
  <c r="AB63" i="37"/>
  <c r="AZ63" i="37" s="1"/>
  <c r="H67" i="37"/>
  <c r="AP67" i="37" s="1"/>
  <c r="P67" i="37"/>
  <c r="AT67" i="37" s="1"/>
  <c r="X67" i="37"/>
  <c r="AX67" i="37" s="1"/>
  <c r="AF67" i="37"/>
  <c r="BB67" i="37" s="1"/>
  <c r="R67" i="37"/>
  <c r="AU67" i="37" s="1"/>
  <c r="L67" i="37"/>
  <c r="AR67" i="37" s="1"/>
  <c r="T67" i="37"/>
  <c r="AV67" i="37" s="1"/>
  <c r="AB67" i="37"/>
  <c r="AZ67" i="37" s="1"/>
  <c r="AD67" i="37"/>
  <c r="BA67" i="37" s="1"/>
  <c r="N67" i="37"/>
  <c r="AS67" i="37" s="1"/>
  <c r="R71" i="37"/>
  <c r="AU71" i="37" s="1"/>
  <c r="AH71" i="37"/>
  <c r="BC71" i="37" s="1"/>
  <c r="L71" i="37"/>
  <c r="AR71" i="37" s="1"/>
  <c r="T71" i="37"/>
  <c r="AV71" i="37" s="1"/>
  <c r="AB71" i="37"/>
  <c r="AZ71" i="37" s="1"/>
  <c r="N71" i="37"/>
  <c r="AS71" i="37" s="1"/>
  <c r="V71" i="37"/>
  <c r="AW71" i="37" s="1"/>
  <c r="AD71" i="37"/>
  <c r="BA71" i="37" s="1"/>
  <c r="P71" i="37"/>
  <c r="AT71" i="37" s="1"/>
  <c r="X71" i="37"/>
  <c r="AX71" i="37" s="1"/>
  <c r="H71" i="37"/>
  <c r="AP71" i="37" s="1"/>
  <c r="AF71" i="37"/>
  <c r="BB71" i="37" s="1"/>
  <c r="P72" i="37"/>
  <c r="P56" i="37"/>
  <c r="AT56" i="37" s="1"/>
  <c r="L12" i="37"/>
  <c r="T12" i="37"/>
  <c r="AB12" i="37"/>
  <c r="N12" i="37"/>
  <c r="V12" i="37"/>
  <c r="AD12" i="37"/>
  <c r="R12" i="37"/>
  <c r="P12" i="37"/>
  <c r="X12" i="37"/>
  <c r="H12" i="37"/>
  <c r="AF12" i="37"/>
  <c r="L10" i="37"/>
  <c r="T10" i="37"/>
  <c r="AB10" i="37"/>
  <c r="N10" i="37"/>
  <c r="V10" i="37"/>
  <c r="AD10" i="37"/>
  <c r="R10" i="37"/>
  <c r="X10" i="37"/>
  <c r="H10" i="37"/>
  <c r="AF10" i="37"/>
  <c r="P10" i="37"/>
  <c r="R35" i="37"/>
  <c r="L35" i="37"/>
  <c r="T35" i="37"/>
  <c r="AB35" i="37"/>
  <c r="H35" i="37"/>
  <c r="P35" i="37"/>
  <c r="X35" i="37"/>
  <c r="AF35" i="37"/>
  <c r="N35" i="37"/>
  <c r="V35" i="37"/>
  <c r="AD35" i="37"/>
  <c r="L6" i="37"/>
  <c r="T6" i="37"/>
  <c r="AB6" i="37"/>
  <c r="N6" i="37"/>
  <c r="V6" i="37"/>
  <c r="AD6" i="37"/>
  <c r="H6" i="37"/>
  <c r="P6" i="37"/>
  <c r="X6" i="37"/>
  <c r="AF6" i="37"/>
  <c r="R6" i="37"/>
  <c r="Z6" i="37"/>
  <c r="L45" i="37"/>
  <c r="T45" i="37"/>
  <c r="AB45" i="37"/>
  <c r="N45" i="37"/>
  <c r="V45" i="37"/>
  <c r="AD45" i="37"/>
  <c r="H45" i="37"/>
  <c r="P45" i="37"/>
  <c r="X45" i="37"/>
  <c r="AF45" i="37"/>
  <c r="R45" i="37"/>
  <c r="H8" i="37"/>
  <c r="P8" i="37"/>
  <c r="X8" i="37"/>
  <c r="AF8" i="37"/>
  <c r="R8" i="37"/>
  <c r="N8" i="37"/>
  <c r="V8" i="37"/>
  <c r="AD8" i="37"/>
  <c r="L8" i="37"/>
  <c r="T8" i="37"/>
  <c r="AB8" i="37"/>
  <c r="H36" i="37"/>
  <c r="P36" i="37"/>
  <c r="X36" i="37"/>
  <c r="AF36" i="37"/>
  <c r="R36" i="37"/>
  <c r="Z36" i="37"/>
  <c r="N36" i="37"/>
  <c r="V36" i="37"/>
  <c r="AD36" i="37"/>
  <c r="T36" i="37"/>
  <c r="AB36" i="37"/>
  <c r="L36" i="37"/>
  <c r="H5" i="37"/>
  <c r="P5" i="37"/>
  <c r="X5" i="37"/>
  <c r="AF5" i="37"/>
  <c r="R5" i="37"/>
  <c r="N5" i="37"/>
  <c r="V5" i="37"/>
  <c r="AD5" i="37"/>
  <c r="L5" i="37"/>
  <c r="T5" i="37"/>
  <c r="AB5" i="37"/>
  <c r="H33" i="37"/>
  <c r="P33" i="37"/>
  <c r="X33" i="37"/>
  <c r="AF33" i="37"/>
  <c r="R33" i="37"/>
  <c r="Z33" i="37"/>
  <c r="N33" i="37"/>
  <c r="V33" i="37"/>
  <c r="AD33" i="37"/>
  <c r="T33" i="37"/>
  <c r="AB33" i="37"/>
  <c r="L33" i="37"/>
  <c r="N18" i="37"/>
  <c r="V18" i="37"/>
  <c r="AD18" i="37"/>
  <c r="H18" i="37"/>
  <c r="P18" i="37"/>
  <c r="X18" i="37"/>
  <c r="AF18" i="37"/>
  <c r="L18" i="37"/>
  <c r="T18" i="37"/>
  <c r="AB18" i="37"/>
  <c r="R18" i="37"/>
  <c r="Z18" i="37"/>
  <c r="N22" i="37"/>
  <c r="V22" i="37"/>
  <c r="AD22" i="37"/>
  <c r="H22" i="37"/>
  <c r="P22" i="37"/>
  <c r="X22" i="37"/>
  <c r="AF22" i="37"/>
  <c r="R22" i="37"/>
  <c r="T22" i="37"/>
  <c r="L22" i="37"/>
  <c r="AB22" i="37"/>
  <c r="H41" i="37"/>
  <c r="P41" i="37"/>
  <c r="X41" i="37"/>
  <c r="AF41" i="37"/>
  <c r="R41" i="37"/>
  <c r="L41" i="37"/>
  <c r="AR34" i="37" s="1"/>
  <c r="T41" i="37"/>
  <c r="AB41" i="37"/>
  <c r="N41" i="37"/>
  <c r="V41" i="37"/>
  <c r="AD41" i="37"/>
  <c r="H44" i="37"/>
  <c r="P44" i="37"/>
  <c r="X44" i="37"/>
  <c r="AF44" i="37"/>
  <c r="R44" i="37"/>
  <c r="L44" i="37"/>
  <c r="T44" i="37"/>
  <c r="AB44" i="37"/>
  <c r="AD44" i="37"/>
  <c r="N44" i="37"/>
  <c r="V44" i="37"/>
  <c r="H20" i="37"/>
  <c r="P20" i="37"/>
  <c r="X20" i="37"/>
  <c r="AF20" i="37"/>
  <c r="R20" i="37"/>
  <c r="L20" i="37"/>
  <c r="T20" i="37"/>
  <c r="AB20" i="37"/>
  <c r="N20" i="37"/>
  <c r="V20" i="37"/>
  <c r="AD20" i="37"/>
  <c r="L46" i="37"/>
  <c r="AR46" i="37" s="1"/>
  <c r="T46" i="37"/>
  <c r="AB46" i="37"/>
  <c r="AZ46" i="37" s="1"/>
  <c r="N46" i="37"/>
  <c r="AS46" i="37" s="1"/>
  <c r="V46" i="37"/>
  <c r="AW46" i="37" s="1"/>
  <c r="AD46" i="37"/>
  <c r="BA46" i="37" s="1"/>
  <c r="H46" i="37"/>
  <c r="AP46" i="37" s="1"/>
  <c r="P46" i="37"/>
  <c r="AT46" i="37" s="1"/>
  <c r="X46" i="37"/>
  <c r="AX46" i="37" s="1"/>
  <c r="AF46" i="37"/>
  <c r="BB46" i="37" s="1"/>
  <c r="R46" i="37"/>
  <c r="AU46" i="37" s="1"/>
  <c r="R50" i="37"/>
  <c r="AU50" i="37" s="1"/>
  <c r="L50" i="37"/>
  <c r="AR50" i="37" s="1"/>
  <c r="T50" i="37"/>
  <c r="AV50" i="37" s="1"/>
  <c r="AB50" i="37"/>
  <c r="AZ50" i="37" s="1"/>
  <c r="N50" i="37"/>
  <c r="AS50" i="37" s="1"/>
  <c r="AD50" i="37"/>
  <c r="BA50" i="37" s="1"/>
  <c r="P50" i="37"/>
  <c r="AT50" i="37" s="1"/>
  <c r="AF50" i="37"/>
  <c r="BB50" i="37" s="1"/>
  <c r="H50" i="37"/>
  <c r="AP50" i="37" s="1"/>
  <c r="V50" i="37"/>
  <c r="AW50" i="37" s="1"/>
  <c r="L54" i="37"/>
  <c r="AR54" i="37" s="1"/>
  <c r="T54" i="37"/>
  <c r="AV54" i="37" s="1"/>
  <c r="AB54" i="37"/>
  <c r="AZ54" i="37" s="1"/>
  <c r="N54" i="37"/>
  <c r="AS54" i="37" s="1"/>
  <c r="V54" i="37"/>
  <c r="AW54" i="37" s="1"/>
  <c r="AD54" i="37"/>
  <c r="BA54" i="37" s="1"/>
  <c r="H54" i="37"/>
  <c r="P54" i="37"/>
  <c r="AT54" i="37" s="1"/>
  <c r="X54" i="37"/>
  <c r="AX54" i="37" s="1"/>
  <c r="AF54" i="37"/>
  <c r="BB54" i="37" s="1"/>
  <c r="R54" i="37"/>
  <c r="AU54" i="37" s="1"/>
  <c r="N58" i="37"/>
  <c r="AS58" i="37" s="1"/>
  <c r="V58" i="37"/>
  <c r="AW58" i="37" s="1"/>
  <c r="AD58" i="37"/>
  <c r="BA58" i="37" s="1"/>
  <c r="H58" i="37"/>
  <c r="P58" i="37"/>
  <c r="AT58" i="37" s="1"/>
  <c r="X58" i="37"/>
  <c r="AX58" i="37" s="1"/>
  <c r="AF58" i="37"/>
  <c r="BB58" i="37" s="1"/>
  <c r="R58" i="37"/>
  <c r="AU58" i="37" s="1"/>
  <c r="T58" i="37"/>
  <c r="AV58" i="37" s="1"/>
  <c r="AB58" i="37"/>
  <c r="AZ58" i="37" s="1"/>
  <c r="H62" i="37"/>
  <c r="AP62" i="37" s="1"/>
  <c r="P62" i="37"/>
  <c r="AT62" i="37" s="1"/>
  <c r="X62" i="37"/>
  <c r="AX62" i="37" s="1"/>
  <c r="AF62" i="37"/>
  <c r="BB62" i="37" s="1"/>
  <c r="R62" i="37"/>
  <c r="AU62" i="37" s="1"/>
  <c r="L62" i="37"/>
  <c r="AR62" i="37" s="1"/>
  <c r="T62" i="37"/>
  <c r="AV62" i="37" s="1"/>
  <c r="AB62" i="37"/>
  <c r="AZ62" i="37" s="1"/>
  <c r="N62" i="37"/>
  <c r="AS62" i="37" s="1"/>
  <c r="V62" i="37"/>
  <c r="AW62" i="37" s="1"/>
  <c r="R66" i="37"/>
  <c r="AU66" i="37" s="1"/>
  <c r="L66" i="37"/>
  <c r="AR66" i="37" s="1"/>
  <c r="T66" i="37"/>
  <c r="AV66" i="37" s="1"/>
  <c r="AB66" i="37"/>
  <c r="AZ66" i="37" s="1"/>
  <c r="N66" i="37"/>
  <c r="AS66" i="37" s="1"/>
  <c r="V66" i="37"/>
  <c r="AW66" i="37" s="1"/>
  <c r="AD66" i="37"/>
  <c r="BA66" i="37" s="1"/>
  <c r="P66" i="37"/>
  <c r="AT66" i="37" s="1"/>
  <c r="X66" i="37"/>
  <c r="AX66" i="37" s="1"/>
  <c r="H66" i="37"/>
  <c r="AP66" i="37" s="1"/>
  <c r="AF66" i="37"/>
  <c r="BB66" i="37" s="1"/>
  <c r="L70" i="37"/>
  <c r="AR70" i="37" s="1"/>
  <c r="T70" i="37"/>
  <c r="AV70" i="37" s="1"/>
  <c r="AB70" i="37"/>
  <c r="AZ70" i="37" s="1"/>
  <c r="N70" i="37"/>
  <c r="AS70" i="37" s="1"/>
  <c r="V70" i="37"/>
  <c r="AW70" i="37" s="1"/>
  <c r="AD70" i="37"/>
  <c r="BA70" i="37" s="1"/>
  <c r="H70" i="37"/>
  <c r="P70" i="37"/>
  <c r="AT70" i="37" s="1"/>
  <c r="X70" i="37"/>
  <c r="AX70" i="37" s="1"/>
  <c r="AF70" i="37"/>
  <c r="BB70" i="37" s="1"/>
  <c r="R70" i="37"/>
  <c r="AU70" i="37" s="1"/>
  <c r="H60" i="37"/>
  <c r="AP60" i="37" s="1"/>
  <c r="L32" i="37"/>
  <c r="T32" i="37"/>
  <c r="AB32" i="37"/>
  <c r="N32" i="37"/>
  <c r="V32" i="37"/>
  <c r="AD32" i="37"/>
  <c r="R32" i="37"/>
  <c r="X32" i="37"/>
  <c r="H32" i="37"/>
  <c r="AF32" i="37"/>
  <c r="P32" i="37"/>
  <c r="R38" i="37"/>
  <c r="Z38" i="37"/>
  <c r="L38" i="37"/>
  <c r="T38" i="37"/>
  <c r="AB38" i="37"/>
  <c r="H38" i="37"/>
  <c r="P38" i="37"/>
  <c r="X38" i="37"/>
  <c r="AF38" i="37"/>
  <c r="V38" i="37"/>
  <c r="AD38" i="37"/>
  <c r="N38" i="37"/>
  <c r="R15" i="37"/>
  <c r="L15" i="37"/>
  <c r="T15" i="37"/>
  <c r="AB15" i="37"/>
  <c r="H15" i="37"/>
  <c r="P15" i="37"/>
  <c r="X15" i="37"/>
  <c r="AF15" i="37"/>
  <c r="V15" i="37"/>
  <c r="AD15" i="37"/>
  <c r="N15" i="37"/>
  <c r="R17" i="37"/>
  <c r="L17" i="37"/>
  <c r="T17" i="37"/>
  <c r="AB17" i="37"/>
  <c r="H17" i="37"/>
  <c r="P17" i="37"/>
  <c r="X17" i="37"/>
  <c r="AF17" i="37"/>
  <c r="N17" i="37"/>
  <c r="V17" i="37"/>
  <c r="AD17" i="37"/>
  <c r="R13" i="37"/>
  <c r="L13" i="37"/>
  <c r="T13" i="37"/>
  <c r="AB13" i="37"/>
  <c r="H13" i="37"/>
  <c r="P13" i="37"/>
  <c r="X13" i="37"/>
  <c r="AF13" i="37"/>
  <c r="V13" i="37"/>
  <c r="AD13" i="37"/>
  <c r="N13" i="37"/>
  <c r="R25" i="37"/>
  <c r="L25" i="37"/>
  <c r="T25" i="37"/>
  <c r="AB25" i="37"/>
  <c r="H25" i="37"/>
  <c r="P25" i="37"/>
  <c r="X25" i="37"/>
  <c r="AF25" i="37"/>
  <c r="N25" i="37"/>
  <c r="V25" i="37"/>
  <c r="AD25" i="37"/>
  <c r="H34" i="37"/>
  <c r="P34" i="37"/>
  <c r="X34" i="37"/>
  <c r="AF34" i="37"/>
  <c r="R34" i="37"/>
  <c r="N34" i="37"/>
  <c r="V34" i="37"/>
  <c r="AD34" i="37"/>
  <c r="T34" i="37"/>
  <c r="AB34" i="37"/>
  <c r="L34" i="37"/>
  <c r="H39" i="37"/>
  <c r="P39" i="37"/>
  <c r="X39" i="37"/>
  <c r="AF39" i="37"/>
  <c r="R39" i="37"/>
  <c r="Z39" i="37"/>
  <c r="V39" i="37"/>
  <c r="L39" i="37"/>
  <c r="AB39" i="37"/>
  <c r="N39" i="37"/>
  <c r="AS29" i="37" s="1"/>
  <c r="AD39" i="37"/>
  <c r="T39" i="37"/>
  <c r="H14" i="37"/>
  <c r="P14" i="37"/>
  <c r="X14" i="37"/>
  <c r="AF14" i="37"/>
  <c r="R14" i="37"/>
  <c r="L14" i="37"/>
  <c r="T14" i="37"/>
  <c r="AB14" i="37"/>
  <c r="AD14" i="37"/>
  <c r="N14" i="37"/>
  <c r="V14" i="37"/>
  <c r="R43" i="37"/>
  <c r="L43" i="37"/>
  <c r="T43" i="37"/>
  <c r="AB43" i="37"/>
  <c r="N43" i="37"/>
  <c r="V43" i="37"/>
  <c r="AD43" i="37"/>
  <c r="P43" i="37"/>
  <c r="X43" i="37"/>
  <c r="H43" i="37"/>
  <c r="AF43" i="37"/>
  <c r="R9" i="37"/>
  <c r="Z9" i="37"/>
  <c r="L9" i="37"/>
  <c r="T9" i="37"/>
  <c r="AB9" i="37"/>
  <c r="N9" i="37"/>
  <c r="V9" i="37"/>
  <c r="AD9" i="37"/>
  <c r="H9" i="37"/>
  <c r="AF9" i="37"/>
  <c r="P9" i="37"/>
  <c r="X9" i="37"/>
  <c r="L28" i="37"/>
  <c r="AR45" i="37" s="1"/>
  <c r="T28" i="37"/>
  <c r="AB28" i="37"/>
  <c r="AZ45" i="37" s="1"/>
  <c r="N28" i="37"/>
  <c r="V28" i="37"/>
  <c r="AD28" i="37"/>
  <c r="H28" i="37"/>
  <c r="P28" i="37"/>
  <c r="X28" i="37"/>
  <c r="AF28" i="37"/>
  <c r="R49" i="37"/>
  <c r="AU49" i="37" s="1"/>
  <c r="L49" i="37"/>
  <c r="AR49" i="37" s="1"/>
  <c r="T49" i="37"/>
  <c r="AV49" i="37" s="1"/>
  <c r="AB49" i="37"/>
  <c r="AZ49" i="37" s="1"/>
  <c r="N49" i="37"/>
  <c r="AS49" i="37" s="1"/>
  <c r="V49" i="37"/>
  <c r="AW49" i="37" s="1"/>
  <c r="P49" i="37"/>
  <c r="AT49" i="37" s="1"/>
  <c r="X49" i="37"/>
  <c r="AX49" i="37" s="1"/>
  <c r="H49" i="37"/>
  <c r="AP49" i="37" s="1"/>
  <c r="AD49" i="37"/>
  <c r="BA49" i="37" s="1"/>
  <c r="L53" i="37"/>
  <c r="AR53" i="37" s="1"/>
  <c r="T53" i="37"/>
  <c r="AV53" i="37" s="1"/>
  <c r="AB53" i="37"/>
  <c r="AZ53" i="37" s="1"/>
  <c r="N53" i="37"/>
  <c r="AS53" i="37" s="1"/>
  <c r="V53" i="37"/>
  <c r="AW53" i="37" s="1"/>
  <c r="AD53" i="37"/>
  <c r="BA53" i="37" s="1"/>
  <c r="H53" i="37"/>
  <c r="AP53" i="37" s="1"/>
  <c r="P53" i="37"/>
  <c r="AT53" i="37" s="1"/>
  <c r="X53" i="37"/>
  <c r="AX53" i="37" s="1"/>
  <c r="AF53" i="37"/>
  <c r="BB53" i="37" s="1"/>
  <c r="H57" i="37"/>
  <c r="AP57" i="37" s="1"/>
  <c r="P57" i="37"/>
  <c r="AT57" i="37" s="1"/>
  <c r="X57" i="37"/>
  <c r="AX57" i="37" s="1"/>
  <c r="AF57" i="37"/>
  <c r="BB57" i="37" s="1"/>
  <c r="R57" i="37"/>
  <c r="AU57" i="37" s="1"/>
  <c r="Z57" i="37"/>
  <c r="AY57" i="37" s="1"/>
  <c r="L57" i="37"/>
  <c r="AR57" i="37" s="1"/>
  <c r="T57" i="37"/>
  <c r="AV57" i="37" s="1"/>
  <c r="AB57" i="37"/>
  <c r="AZ57" i="37" s="1"/>
  <c r="N57" i="37"/>
  <c r="AS57" i="37" s="1"/>
  <c r="V57" i="37"/>
  <c r="AW57" i="37" s="1"/>
  <c r="H61" i="37"/>
  <c r="AP61" i="37" s="1"/>
  <c r="P61" i="37"/>
  <c r="AT61" i="37" s="1"/>
  <c r="X61" i="37"/>
  <c r="AX61" i="37" s="1"/>
  <c r="AF61" i="37"/>
  <c r="BB61" i="37" s="1"/>
  <c r="R61" i="37"/>
  <c r="AU61" i="37" s="1"/>
  <c r="L61" i="37"/>
  <c r="AR61" i="37" s="1"/>
  <c r="T61" i="37"/>
  <c r="AV61" i="37" s="1"/>
  <c r="AB61" i="37"/>
  <c r="AZ61" i="37" s="1"/>
  <c r="V61" i="37"/>
  <c r="AW61" i="37" s="1"/>
  <c r="AD61" i="37"/>
  <c r="BA61" i="37" s="1"/>
  <c r="R65" i="37"/>
  <c r="AU65" i="37" s="1"/>
  <c r="AH65" i="37"/>
  <c r="BC65" i="37" s="1"/>
  <c r="L65" i="37"/>
  <c r="AR65" i="37" s="1"/>
  <c r="T65" i="37"/>
  <c r="AV65" i="37" s="1"/>
  <c r="AB65" i="37"/>
  <c r="AZ65" i="37" s="1"/>
  <c r="N65" i="37"/>
  <c r="AS65" i="37" s="1"/>
  <c r="V65" i="37"/>
  <c r="AW65" i="37" s="1"/>
  <c r="AD65" i="37"/>
  <c r="BA65" i="37" s="1"/>
  <c r="P65" i="37"/>
  <c r="AT65" i="37" s="1"/>
  <c r="X65" i="37"/>
  <c r="AX65" i="37" s="1"/>
  <c r="L69" i="37"/>
  <c r="AR69" i="37" s="1"/>
  <c r="T69" i="37"/>
  <c r="AV69" i="37" s="1"/>
  <c r="AB69" i="37"/>
  <c r="AZ69" i="37" s="1"/>
  <c r="N69" i="37"/>
  <c r="AS69" i="37" s="1"/>
  <c r="V69" i="37"/>
  <c r="AW69" i="37" s="1"/>
  <c r="AD69" i="37"/>
  <c r="BA69" i="37" s="1"/>
  <c r="H69" i="37"/>
  <c r="AP69" i="37" s="1"/>
  <c r="P69" i="37"/>
  <c r="AT69" i="37" s="1"/>
  <c r="X69" i="37"/>
  <c r="AX69" i="37" s="1"/>
  <c r="AF69" i="37"/>
  <c r="BB69" i="37" s="1"/>
  <c r="Z69" i="37"/>
  <c r="AY69" i="37" s="1"/>
  <c r="AF65" i="37"/>
  <c r="BB65" i="37" s="1"/>
  <c r="T7" i="37"/>
  <c r="AO17" i="37"/>
  <c r="N7" i="37"/>
  <c r="R7" i="37"/>
  <c r="AM4" i="37"/>
  <c r="AL4" i="37"/>
  <c r="AX42" i="53" l="1"/>
  <c r="AS41" i="53"/>
  <c r="AP42" i="53"/>
  <c r="AW40" i="53"/>
  <c r="BB42" i="53"/>
  <c r="AP39" i="53"/>
  <c r="AS42" i="53"/>
  <c r="AS38" i="53"/>
  <c r="AW42" i="53"/>
  <c r="BA39" i="53"/>
  <c r="AW39" i="53"/>
  <c r="AO13" i="51"/>
  <c r="AW32" i="52"/>
  <c r="AR38" i="50"/>
  <c r="AT53" i="50"/>
  <c r="AX53" i="50"/>
  <c r="BA72" i="49"/>
  <c r="AS72" i="49"/>
  <c r="AW72" i="49"/>
  <c r="BC72" i="49"/>
  <c r="AQ72" i="49"/>
  <c r="BC71" i="49"/>
  <c r="AU72" i="49"/>
  <c r="AY71" i="49"/>
  <c r="AW71" i="49"/>
  <c r="BA71" i="49"/>
  <c r="AS71" i="49"/>
  <c r="AQ71" i="49"/>
  <c r="AU71" i="49"/>
  <c r="AO44" i="47"/>
  <c r="AT15" i="48"/>
  <c r="AZ15" i="48"/>
  <c r="AZ44" i="48"/>
  <c r="BB27" i="37"/>
  <c r="AO35" i="37"/>
  <c r="AX5" i="45"/>
  <c r="AT58" i="45"/>
  <c r="AT14" i="45"/>
  <c r="AR5" i="45"/>
  <c r="AV8" i="45"/>
  <c r="AP8" i="45"/>
  <c r="AZ19" i="45"/>
  <c r="AR25" i="45"/>
  <c r="AR20" i="42"/>
  <c r="AZ29" i="42"/>
  <c r="AW37" i="37"/>
  <c r="BB38" i="37"/>
  <c r="AV34" i="37"/>
  <c r="AW44" i="37"/>
  <c r="AO36" i="37"/>
  <c r="AO45" i="37"/>
  <c r="AV28" i="37"/>
  <c r="AX30" i="37"/>
  <c r="AW39" i="37"/>
  <c r="AX34" i="37"/>
  <c r="AS37" i="37"/>
  <c r="AP38" i="37"/>
  <c r="AU33" i="37"/>
  <c r="AZ38" i="37"/>
  <c r="AT35" i="37"/>
  <c r="AR28" i="37"/>
  <c r="AW29" i="37"/>
  <c r="AT42" i="37"/>
  <c r="AZ34" i="37"/>
  <c r="AS38" i="37"/>
  <c r="AS42" i="37"/>
  <c r="BB37" i="37"/>
  <c r="AV37" i="37"/>
  <c r="AU40" i="37"/>
  <c r="BA27" i="37"/>
  <c r="AO32" i="37"/>
  <c r="AS41" i="37"/>
  <c r="AU37" i="37"/>
  <c r="BB33" i="37"/>
  <c r="BA28" i="37"/>
  <c r="BB40" i="37"/>
  <c r="BA36" i="37"/>
  <c r="AR39" i="37"/>
  <c r="AW27" i="37"/>
  <c r="AO41" i="37"/>
  <c r="BA31" i="37"/>
  <c r="AW32" i="37"/>
  <c r="AZ41" i="37"/>
  <c r="AW33" i="37"/>
  <c r="AW28" i="37"/>
  <c r="AX42" i="37"/>
  <c r="AS34" i="37"/>
  <c r="AP34" i="37"/>
  <c r="AR40" i="37"/>
  <c r="AT43" i="37"/>
  <c r="AU39" i="37"/>
  <c r="AW31" i="37"/>
  <c r="AS27" i="37"/>
  <c r="AS32" i="37"/>
  <c r="AO33" i="37"/>
  <c r="AZ29" i="37"/>
  <c r="BA37" i="37"/>
  <c r="AS33" i="37"/>
  <c r="AW42" i="37"/>
  <c r="AU38" i="37"/>
  <c r="AP43" i="37"/>
  <c r="AZ27" i="37"/>
  <c r="BA44" i="37"/>
  <c r="AO44" i="37"/>
  <c r="AT29" i="42"/>
  <c r="AP29" i="42"/>
  <c r="AV20" i="42"/>
  <c r="AP19" i="42"/>
  <c r="BB29" i="42"/>
  <c r="AV26" i="42"/>
  <c r="AT28" i="42"/>
  <c r="AZ23" i="42"/>
  <c r="AR25" i="42"/>
  <c r="AZ24" i="42"/>
  <c r="AU21" i="41"/>
  <c r="AW21" i="41"/>
  <c r="AY20" i="41"/>
  <c r="AY21" i="41"/>
  <c r="BA21" i="41"/>
  <c r="G2" i="10"/>
  <c r="F39" i="10"/>
  <c r="AT17" i="53"/>
  <c r="BA41" i="53"/>
  <c r="BB39" i="53"/>
  <c r="AX38" i="53"/>
  <c r="BA38" i="53"/>
  <c r="AW41" i="53"/>
  <c r="AP38" i="53"/>
  <c r="AW38" i="53"/>
  <c r="AX41" i="53"/>
  <c r="AS40" i="53"/>
  <c r="AP41" i="53"/>
  <c r="BA40" i="53"/>
  <c r="BB38" i="53"/>
  <c r="AX40" i="53"/>
  <c r="BB40" i="53"/>
  <c r="AS39" i="53"/>
  <c r="AP40" i="53"/>
  <c r="BB41" i="53"/>
  <c r="AX39" i="53"/>
  <c r="AX32" i="53"/>
  <c r="AP32" i="53"/>
  <c r="AS29" i="53"/>
  <c r="AW29" i="53"/>
  <c r="BB28" i="53"/>
  <c r="E16" i="10"/>
  <c r="Q19" i="10"/>
  <c r="Q16" i="10"/>
  <c r="AF19" i="10"/>
  <c r="AC16" i="10"/>
  <c r="E19" i="10"/>
  <c r="AS36" i="53"/>
  <c r="BA16" i="53"/>
  <c r="BA36" i="53"/>
  <c r="BA31" i="53"/>
  <c r="AW30" i="53"/>
  <c r="BB33" i="53"/>
  <c r="AX29" i="53"/>
  <c r="AX28" i="53"/>
  <c r="AS34" i="53"/>
  <c r="AX34" i="53"/>
  <c r="AF16" i="10"/>
  <c r="AC19" i="10"/>
  <c r="H19" i="10"/>
  <c r="H16" i="10"/>
  <c r="AP30" i="53"/>
  <c r="BA59" i="51"/>
  <c r="AZ57" i="51"/>
  <c r="AZ55" i="51"/>
  <c r="AZ59" i="51"/>
  <c r="AS59" i="51"/>
  <c r="BA57" i="51"/>
  <c r="BA58" i="51"/>
  <c r="AW59" i="51"/>
  <c r="AS58" i="51"/>
  <c r="AW52" i="51"/>
  <c r="Q34" i="10"/>
  <c r="E34" i="10"/>
  <c r="AC5" i="10"/>
  <c r="AC4" i="10"/>
  <c r="AC34" i="10"/>
  <c r="Q5" i="10"/>
  <c r="Q4" i="10"/>
  <c r="E5" i="10"/>
  <c r="E4" i="10"/>
  <c r="AW58" i="51"/>
  <c r="AZ58" i="51"/>
  <c r="BA52" i="51"/>
  <c r="AW57" i="51"/>
  <c r="AS54" i="51"/>
  <c r="AZ43" i="51"/>
  <c r="AS47" i="51"/>
  <c r="AS57" i="51"/>
  <c r="AZ53" i="51"/>
  <c r="AR39" i="50"/>
  <c r="AV53" i="50"/>
  <c r="AZ37" i="50"/>
  <c r="AZ48" i="50"/>
  <c r="AP53" i="50"/>
  <c r="AZ53" i="50"/>
  <c r="AR53" i="50"/>
  <c r="BB44" i="50"/>
  <c r="AT44" i="50"/>
  <c r="AV51" i="50"/>
  <c r="BB50" i="50"/>
  <c r="AZ16" i="50"/>
  <c r="AR11" i="50"/>
  <c r="AZ41" i="50"/>
  <c r="BB46" i="50"/>
  <c r="AX44" i="50"/>
  <c r="AZ42" i="50"/>
  <c r="AZ46" i="50"/>
  <c r="AR50" i="50"/>
  <c r="AX49" i="50"/>
  <c r="BB38" i="50"/>
  <c r="AP51" i="50"/>
  <c r="AP49" i="50"/>
  <c r="AP36" i="50"/>
  <c r="AS63" i="49"/>
  <c r="AO28" i="49"/>
  <c r="AY66" i="49"/>
  <c r="BC70" i="49"/>
  <c r="AW67" i="49"/>
  <c r="AS22" i="49"/>
  <c r="BA61" i="49"/>
  <c r="BA69" i="49"/>
  <c r="AS65" i="49"/>
  <c r="AS69" i="49"/>
  <c r="AT22" i="48"/>
  <c r="AZ43" i="48"/>
  <c r="AP15" i="48"/>
  <c r="BA29" i="47"/>
  <c r="BA50" i="46"/>
  <c r="BA64" i="47"/>
  <c r="BB33" i="47"/>
  <c r="AT57" i="47"/>
  <c r="BB9" i="46"/>
  <c r="AX31" i="46"/>
  <c r="AT17" i="46"/>
  <c r="AP49" i="46"/>
  <c r="BB64" i="47"/>
  <c r="AT71" i="47"/>
  <c r="AW69" i="47"/>
  <c r="AP29" i="53"/>
  <c r="AS30" i="53"/>
  <c r="AW36" i="53"/>
  <c r="BA30" i="53"/>
  <c r="BA32" i="53"/>
  <c r="AS31" i="53"/>
  <c r="AP34" i="53"/>
  <c r="BB29" i="53"/>
  <c r="BB36" i="53"/>
  <c r="BB31" i="53"/>
  <c r="BA35" i="53"/>
  <c r="AX36" i="53"/>
  <c r="AS31" i="52"/>
  <c r="AW31" i="52"/>
  <c r="AW29" i="52"/>
  <c r="AZ28" i="51"/>
  <c r="BA53" i="51"/>
  <c r="AW51" i="51"/>
  <c r="AW43" i="51"/>
  <c r="AZ47" i="51"/>
  <c r="BA13" i="51"/>
  <c r="AT43" i="50"/>
  <c r="AT48" i="50"/>
  <c r="AT38" i="50"/>
  <c r="AV44" i="50"/>
  <c r="AV42" i="50"/>
  <c r="AR37" i="50"/>
  <c r="AR45" i="50"/>
  <c r="AR48" i="50"/>
  <c r="AP42" i="50"/>
  <c r="BB39" i="50"/>
  <c r="BB51" i="50"/>
  <c r="AU65" i="49"/>
  <c r="BA70" i="49"/>
  <c r="BA27" i="49"/>
  <c r="BA65" i="49"/>
  <c r="AS66" i="49"/>
  <c r="AU25" i="49"/>
  <c r="AU68" i="49"/>
  <c r="AY28" i="49"/>
  <c r="BC63" i="49"/>
  <c r="AQ63" i="49"/>
  <c r="BB7" i="46"/>
  <c r="AT50" i="46"/>
  <c r="AX47" i="46"/>
  <c r="BA47" i="46"/>
  <c r="AT30" i="46"/>
  <c r="AR8" i="45"/>
  <c r="BB18" i="45"/>
  <c r="AR36" i="45"/>
  <c r="AT8" i="45"/>
  <c r="BB31" i="44"/>
  <c r="AV16" i="44"/>
  <c r="BB31" i="37"/>
  <c r="AS31" i="37"/>
  <c r="AS45" i="37"/>
  <c r="BA41" i="37"/>
  <c r="AR33" i="37"/>
  <c r="AT29" i="37"/>
  <c r="AZ28" i="37"/>
  <c r="AR42" i="37"/>
  <c r="BA38" i="37"/>
  <c r="BB34" i="37"/>
  <c r="BB30" i="37"/>
  <c r="AT8" i="37"/>
  <c r="AS40" i="37"/>
  <c r="AU43" i="37"/>
  <c r="AZ39" i="37"/>
  <c r="BA39" i="37"/>
  <c r="AX35" i="37"/>
  <c r="AX31" i="37"/>
  <c r="AR31" i="37"/>
  <c r="AT32" i="37"/>
  <c r="BB44" i="37"/>
  <c r="AO30" i="37"/>
  <c r="AW41" i="37"/>
  <c r="AP37" i="37"/>
  <c r="AR37" i="37"/>
  <c r="AU42" i="37"/>
  <c r="BA34" i="37"/>
  <c r="AZ40" i="37"/>
  <c r="BB43" i="37"/>
  <c r="AV39" i="37"/>
  <c r="AT31" i="37"/>
  <c r="BA32" i="37"/>
  <c r="AX44" i="37"/>
  <c r="BB42" i="37"/>
  <c r="AV38" i="37"/>
  <c r="AW34" i="37"/>
  <c r="AT34" i="37"/>
  <c r="AT30" i="37"/>
  <c r="AV40" i="37"/>
  <c r="AX43" i="37"/>
  <c r="AS39" i="37"/>
  <c r="AT44" i="37"/>
  <c r="AZ30" i="37"/>
  <c r="AT27" i="37"/>
  <c r="AP27" i="37"/>
  <c r="AR27" i="37"/>
  <c r="BB28" i="42"/>
  <c r="AT19" i="42"/>
  <c r="AV27" i="42"/>
  <c r="AR26" i="42"/>
  <c r="BB24" i="42"/>
  <c r="AZ28" i="42"/>
  <c r="AZ25" i="42"/>
  <c r="AP25" i="42"/>
  <c r="AZ27" i="42"/>
  <c r="AT25" i="42"/>
  <c r="AW20" i="41"/>
  <c r="AS20" i="41"/>
  <c r="AY19" i="41"/>
  <c r="AU19" i="41"/>
  <c r="AT41" i="47"/>
  <c r="AT72" i="47"/>
  <c r="BA45" i="47"/>
  <c r="BA70" i="47"/>
  <c r="AS72" i="47"/>
  <c r="AP22" i="47"/>
  <c r="AW29" i="47"/>
  <c r="AV40" i="48"/>
  <c r="AV21" i="48"/>
  <c r="BA68" i="49"/>
  <c r="AQ65" i="49"/>
  <c r="BA63" i="49"/>
  <c r="AS26" i="49"/>
  <c r="AY65" i="49"/>
  <c r="AU70" i="49"/>
  <c r="AW63" i="49"/>
  <c r="AU44" i="49"/>
  <c r="AW69" i="49"/>
  <c r="AY69" i="49"/>
  <c r="AQ68" i="49"/>
  <c r="AW27" i="49"/>
  <c r="AW64" i="49"/>
  <c r="BC65" i="49"/>
  <c r="BC64" i="49"/>
  <c r="AQ64" i="49"/>
  <c r="BA31" i="49"/>
  <c r="AT22" i="46"/>
  <c r="BA16" i="46"/>
  <c r="BA49" i="46"/>
  <c r="AS48" i="46"/>
  <c r="BA12" i="46"/>
  <c r="AS49" i="46"/>
  <c r="AX50" i="46"/>
  <c r="AP41" i="48"/>
  <c r="BB8" i="48"/>
  <c r="BB18" i="48"/>
  <c r="AV17" i="48"/>
  <c r="AW66" i="49"/>
  <c r="BC66" i="49"/>
  <c r="AQ69" i="49"/>
  <c r="BA67" i="49"/>
  <c r="AS67" i="49"/>
  <c r="BC50" i="49"/>
  <c r="BA15" i="49"/>
  <c r="BC68" i="49"/>
  <c r="AY68" i="49"/>
  <c r="AY64" i="49"/>
  <c r="AU66" i="49"/>
  <c r="AQ66" i="49"/>
  <c r="AW68" i="49"/>
  <c r="BA64" i="49"/>
  <c r="AS64" i="49"/>
  <c r="BC15" i="49"/>
  <c r="BC69" i="49"/>
  <c r="AY67" i="49"/>
  <c r="AU63" i="49"/>
  <c r="AW65" i="49"/>
  <c r="BA26" i="49"/>
  <c r="BA66" i="49"/>
  <c r="AS70" i="49"/>
  <c r="AY70" i="49"/>
  <c r="AU64" i="49"/>
  <c r="AQ70" i="49"/>
  <c r="AW10" i="49"/>
  <c r="AU67" i="49"/>
  <c r="BC57" i="49"/>
  <c r="BC67" i="49"/>
  <c r="AY63" i="49"/>
  <c r="AU69" i="49"/>
  <c r="AQ67" i="49"/>
  <c r="AW70" i="49"/>
  <c r="AS68" i="49"/>
  <c r="AX72" i="47"/>
  <c r="AS27" i="47"/>
  <c r="AW18" i="47"/>
  <c r="AW67" i="47"/>
  <c r="BA71" i="47"/>
  <c r="BA67" i="47"/>
  <c r="AS53" i="51"/>
  <c r="AW50" i="51"/>
  <c r="AZ49" i="51"/>
  <c r="AS44" i="51"/>
  <c r="BA46" i="51"/>
  <c r="AZ44" i="51"/>
  <c r="AS33" i="52"/>
  <c r="BA32" i="52"/>
  <c r="AS29" i="52"/>
  <c r="BA33" i="52"/>
  <c r="AW33" i="52"/>
  <c r="AW31" i="53"/>
  <c r="AX30" i="53"/>
  <c r="AX31" i="53"/>
  <c r="AP28" i="53"/>
  <c r="AW33" i="53"/>
  <c r="AP31" i="53"/>
  <c r="BA28" i="53"/>
  <c r="AX33" i="53"/>
  <c r="AP33" i="53"/>
  <c r="AS28" i="53"/>
  <c r="AP36" i="53"/>
  <c r="BB24" i="53"/>
  <c r="AW28" i="53"/>
  <c r="BB34" i="53"/>
  <c r="BA34" i="53"/>
  <c r="AW34" i="53"/>
  <c r="AW35" i="53"/>
  <c r="BB30" i="53"/>
  <c r="BB35" i="53"/>
  <c r="AX35" i="53"/>
  <c r="BA29" i="53"/>
  <c r="BA33" i="53"/>
  <c r="AS32" i="53"/>
  <c r="AS33" i="53"/>
  <c r="AS35" i="53"/>
  <c r="AP35" i="53"/>
  <c r="AW32" i="53"/>
  <c r="BB32" i="53"/>
  <c r="AO30" i="53"/>
  <c r="BA31" i="52"/>
  <c r="BA29" i="52"/>
  <c r="AS32" i="52"/>
  <c r="BB41" i="50"/>
  <c r="AT40" i="50"/>
  <c r="AR40" i="50"/>
  <c r="AZ38" i="50"/>
  <c r="AR44" i="50"/>
  <c r="AP37" i="50"/>
  <c r="BB48" i="50"/>
  <c r="AT51" i="50"/>
  <c r="AV36" i="50"/>
  <c r="AR41" i="50"/>
  <c r="AR52" i="50"/>
  <c r="AZ52" i="50"/>
  <c r="AX38" i="50"/>
  <c r="AX36" i="50"/>
  <c r="AX51" i="50"/>
  <c r="BB52" i="50"/>
  <c r="AV37" i="50"/>
  <c r="AP47" i="50"/>
  <c r="AP46" i="50"/>
  <c r="BB40" i="50"/>
  <c r="AT45" i="50"/>
  <c r="AZ43" i="50"/>
  <c r="AV49" i="50"/>
  <c r="AX42" i="50"/>
  <c r="AX48" i="50"/>
  <c r="BB42" i="50"/>
  <c r="AT36" i="50"/>
  <c r="AT46" i="50"/>
  <c r="AT39" i="50"/>
  <c r="AV47" i="50"/>
  <c r="AL34" i="10"/>
  <c r="BA54" i="51"/>
  <c r="AZ54" i="51"/>
  <c r="AW44" i="51"/>
  <c r="AW53" i="51"/>
  <c r="AS48" i="51"/>
  <c r="AS56" i="51"/>
  <c r="AW47" i="51"/>
  <c r="AO42" i="51"/>
  <c r="AZ39" i="50"/>
  <c r="AV40" i="50"/>
  <c r="AV45" i="50"/>
  <c r="AV46" i="50"/>
  <c r="AR36" i="50"/>
  <c r="AR51" i="50"/>
  <c r="AX47" i="50"/>
  <c r="AX50" i="50"/>
  <c r="AP52" i="50"/>
  <c r="BB47" i="50"/>
  <c r="BB45" i="50"/>
  <c r="AP41" i="50"/>
  <c r="AZ44" i="50"/>
  <c r="AZ47" i="50"/>
  <c r="AV50" i="50"/>
  <c r="AP9" i="50"/>
  <c r="BB37" i="50"/>
  <c r="BB49" i="50"/>
  <c r="AT37" i="50"/>
  <c r="AZ45" i="50"/>
  <c r="AZ51" i="50"/>
  <c r="AV38" i="50"/>
  <c r="AR6" i="50"/>
  <c r="AR43" i="50"/>
  <c r="AX9" i="50"/>
  <c r="AX52" i="50"/>
  <c r="AP40" i="50"/>
  <c r="AP45" i="50"/>
  <c r="BB36" i="50"/>
  <c r="AT42" i="50"/>
  <c r="AT41" i="50"/>
  <c r="AT50" i="50"/>
  <c r="AX40" i="50"/>
  <c r="AP44" i="50"/>
  <c r="AR46" i="50"/>
  <c r="AX45" i="50"/>
  <c r="AP38" i="50"/>
  <c r="BB43" i="50"/>
  <c r="AT52" i="50"/>
  <c r="AZ40" i="50"/>
  <c r="AZ49" i="50"/>
  <c r="AZ50" i="50"/>
  <c r="AV31" i="50"/>
  <c r="AV39" i="50"/>
  <c r="AV48" i="50"/>
  <c r="AX39" i="50"/>
  <c r="AX37" i="50"/>
  <c r="AP39" i="50"/>
  <c r="BB9" i="50"/>
  <c r="AT47" i="50"/>
  <c r="AZ36" i="50"/>
  <c r="AV41" i="50"/>
  <c r="AV43" i="50"/>
  <c r="AV52" i="50"/>
  <c r="AR49" i="50"/>
  <c r="AR42" i="50"/>
  <c r="AR47" i="50"/>
  <c r="AX43" i="50"/>
  <c r="AX41" i="50"/>
  <c r="AX46" i="50"/>
  <c r="AP43" i="50"/>
  <c r="AP48" i="50"/>
  <c r="AP50" i="50"/>
  <c r="AT49" i="50"/>
  <c r="AW39" i="51"/>
  <c r="AZ51" i="51"/>
  <c r="L34" i="34"/>
  <c r="BA55" i="51"/>
  <c r="BA44" i="51"/>
  <c r="AZ19" i="51"/>
  <c r="BA43" i="51"/>
  <c r="AW54" i="51"/>
  <c r="AZ48" i="51"/>
  <c r="BA51" i="51"/>
  <c r="AW49" i="51"/>
  <c r="AS52" i="51"/>
  <c r="AW48" i="51"/>
  <c r="BA50" i="51"/>
  <c r="BA49" i="51"/>
  <c r="AW56" i="51"/>
  <c r="AS55" i="51"/>
  <c r="AS46" i="51"/>
  <c r="AZ50" i="51"/>
  <c r="AS51" i="51"/>
  <c r="AO56" i="51"/>
  <c r="BA56" i="51"/>
  <c r="BA47" i="51"/>
  <c r="AW46" i="51"/>
  <c r="AS50" i="51"/>
  <c r="BA48" i="51"/>
  <c r="AW55" i="51"/>
  <c r="AS43" i="51"/>
  <c r="AS49" i="51"/>
  <c r="AZ46" i="51"/>
  <c r="AZ56" i="51"/>
  <c r="AZ52" i="51"/>
  <c r="AP20" i="45"/>
  <c r="BB25" i="45"/>
  <c r="AR19" i="45"/>
  <c r="AZ25" i="45"/>
  <c r="AX8" i="45"/>
  <c r="BB35" i="45"/>
  <c r="BB8" i="45"/>
  <c r="AR24" i="44"/>
  <c r="BB11" i="44"/>
  <c r="AV25" i="45"/>
  <c r="AV14" i="45"/>
  <c r="AZ66" i="45"/>
  <c r="AZ20" i="45"/>
  <c r="AX19" i="45"/>
  <c r="AZ44" i="45"/>
  <c r="AT20" i="45"/>
  <c r="AP14" i="45"/>
  <c r="BB37" i="45"/>
  <c r="BB15" i="45"/>
  <c r="AP25" i="45"/>
  <c r="AZ24" i="44"/>
  <c r="AT25" i="44"/>
  <c r="AT6" i="44"/>
  <c r="BB5" i="44"/>
  <c r="BB25" i="44"/>
  <c r="AO39" i="37"/>
  <c r="AO40" i="37"/>
  <c r="AP42" i="45"/>
  <c r="AX25" i="45"/>
  <c r="AX14" i="45"/>
  <c r="AV38" i="45"/>
  <c r="AT38" i="45"/>
  <c r="AR43" i="45"/>
  <c r="BB6" i="45"/>
  <c r="AX20" i="45"/>
  <c r="AP19" i="45"/>
  <c r="AT25" i="45"/>
  <c r="AV19" i="45"/>
  <c r="AV20" i="45"/>
  <c r="AT6" i="45"/>
  <c r="AR20" i="45"/>
  <c r="AT19" i="45"/>
  <c r="AR14" i="45"/>
  <c r="BB19" i="45"/>
  <c r="AR32" i="45"/>
  <c r="AZ14" i="45"/>
  <c r="BB20" i="45"/>
  <c r="BB14" i="45"/>
  <c r="BB69" i="47"/>
  <c r="AS71" i="47"/>
  <c r="BA68" i="47"/>
  <c r="AT24" i="47"/>
  <c r="AT67" i="47"/>
  <c r="BA24" i="47"/>
  <c r="BB67" i="47"/>
  <c r="AX70" i="47"/>
  <c r="AS38" i="47"/>
  <c r="BA69" i="47"/>
  <c r="AS12" i="47"/>
  <c r="BB32" i="47"/>
  <c r="BB44" i="47"/>
  <c r="BB48" i="47"/>
  <c r="BB68" i="47"/>
  <c r="AX68" i="47"/>
  <c r="AP35" i="47"/>
  <c r="AW24" i="47"/>
  <c r="AW9" i="47"/>
  <c r="BA46" i="47"/>
  <c r="AX33" i="47"/>
  <c r="AP69" i="47"/>
  <c r="AP28" i="46"/>
  <c r="AS47" i="46"/>
  <c r="BA48" i="46"/>
  <c r="AP50" i="46"/>
  <c r="BB50" i="46"/>
  <c r="AX48" i="46"/>
  <c r="BB49" i="46"/>
  <c r="BB48" i="46"/>
  <c r="AT49" i="46"/>
  <c r="AP48" i="46"/>
  <c r="AX26" i="46"/>
  <c r="AP47" i="46"/>
  <c r="AS7" i="46"/>
  <c r="AS50" i="46"/>
  <c r="AT10" i="46"/>
  <c r="BB47" i="46"/>
  <c r="AT48" i="46"/>
  <c r="AT47" i="46"/>
  <c r="BA10" i="46"/>
  <c r="BB22" i="46"/>
  <c r="AT70" i="47"/>
  <c r="AP68" i="47"/>
  <c r="AW68" i="47"/>
  <c r="AS67" i="47"/>
  <c r="BB70" i="47"/>
  <c r="AX71" i="47"/>
  <c r="AT68" i="47"/>
  <c r="AP71" i="47"/>
  <c r="AS70" i="47"/>
  <c r="BB51" i="47"/>
  <c r="BA10" i="47"/>
  <c r="BA72" i="47"/>
  <c r="AS68" i="47"/>
  <c r="AP29" i="47"/>
  <c r="AP67" i="47"/>
  <c r="BB71" i="47"/>
  <c r="AX69" i="47"/>
  <c r="AT69" i="47"/>
  <c r="AP70" i="47"/>
  <c r="AW70" i="47"/>
  <c r="AW72" i="47"/>
  <c r="AS69" i="47"/>
  <c r="BB21" i="47"/>
  <c r="BB72" i="47"/>
  <c r="AX67" i="47"/>
  <c r="AP72" i="47"/>
  <c r="AW71" i="47"/>
  <c r="BA19" i="41"/>
  <c r="AU18" i="41"/>
  <c r="AV28" i="42"/>
  <c r="BB21" i="42"/>
  <c r="AP27" i="42"/>
  <c r="AP28" i="42"/>
  <c r="AV24" i="42"/>
  <c r="BB27" i="42"/>
  <c r="AT24" i="42"/>
  <c r="AP26" i="42"/>
  <c r="AR28" i="42"/>
  <c r="BB26" i="43"/>
  <c r="AP36" i="37"/>
  <c r="AO31" i="37"/>
  <c r="AV41" i="37"/>
  <c r="AT33" i="37"/>
  <c r="AU28" i="37"/>
  <c r="AS36" i="37"/>
  <c r="BB39" i="37"/>
  <c r="AW35" i="37"/>
  <c r="AZ32" i="37"/>
  <c r="AZ42" i="37"/>
  <c r="AW45" i="37"/>
  <c r="AP41" i="37"/>
  <c r="AU41" i="37"/>
  <c r="AZ37" i="37"/>
  <c r="AV33" i="37"/>
  <c r="BA29" i="37"/>
  <c r="AX29" i="37"/>
  <c r="AP28" i="37"/>
  <c r="AV42" i="37"/>
  <c r="AT38" i="37"/>
  <c r="AU34" i="37"/>
  <c r="AX8" i="37"/>
  <c r="AW40" i="37"/>
  <c r="AX36" i="37"/>
  <c r="AR36" i="37"/>
  <c r="AZ43" i="37"/>
  <c r="AS43" i="37"/>
  <c r="BB35" i="37"/>
  <c r="AX27" i="37"/>
  <c r="AX32" i="37"/>
  <c r="AU32" i="37"/>
  <c r="AU44" i="37"/>
  <c r="AO37" i="37"/>
  <c r="AO34" i="37"/>
  <c r="AT36" i="37"/>
  <c r="AS28" i="37"/>
  <c r="AV45" i="37"/>
  <c r="AO43" i="37"/>
  <c r="AX45" i="37"/>
  <c r="AR38" i="37"/>
  <c r="AX40" i="37"/>
  <c r="AW36" i="37"/>
  <c r="AV35" i="37"/>
  <c r="BA35" i="37"/>
  <c r="AZ44" i="37"/>
  <c r="AU45" i="37"/>
  <c r="AV43" i="37"/>
  <c r="BB45" i="37"/>
  <c r="AX37" i="37"/>
  <c r="AR29" i="37"/>
  <c r="AT45" i="37"/>
  <c r="BB28" i="37"/>
  <c r="BA30" i="37"/>
  <c r="AY36" i="37"/>
  <c r="AP42" i="37"/>
  <c r="AR30" i="37"/>
  <c r="AW30" i="37"/>
  <c r="AP40" i="37"/>
  <c r="AU36" i="37"/>
  <c r="AZ36" i="37"/>
  <c r="BA43" i="37"/>
  <c r="AX39" i="37"/>
  <c r="AZ35" i="37"/>
  <c r="AS35" i="37"/>
  <c r="AV31" i="37"/>
  <c r="BB32" i="37"/>
  <c r="AV32" i="37"/>
  <c r="AR44" i="37"/>
  <c r="AT37" i="37"/>
  <c r="AX33" i="37"/>
  <c r="BA42" i="37"/>
  <c r="AX41" i="37"/>
  <c r="AT40" i="37"/>
  <c r="AR35" i="37"/>
  <c r="AZ31" i="37"/>
  <c r="AV44" i="37"/>
  <c r="AO28" i="37"/>
  <c r="AP45" i="37"/>
  <c r="AT41" i="37"/>
  <c r="AR41" i="37"/>
  <c r="BA33" i="37"/>
  <c r="AP33" i="37"/>
  <c r="AX28" i="37"/>
  <c r="BA45" i="37"/>
  <c r="BB41" i="37"/>
  <c r="AZ33" i="37"/>
  <c r="AV29" i="37"/>
  <c r="BB29" i="37"/>
  <c r="AT28" i="37"/>
  <c r="AW38" i="37"/>
  <c r="AX38" i="37"/>
  <c r="AV30" i="37"/>
  <c r="AS30" i="37"/>
  <c r="BA40" i="37"/>
  <c r="BB36" i="37"/>
  <c r="AV36" i="37"/>
  <c r="AR43" i="37"/>
  <c r="AW43" i="37"/>
  <c r="AT39" i="37"/>
  <c r="AU35" i="37"/>
  <c r="AU31" i="37"/>
  <c r="AP32" i="37"/>
  <c r="AR32" i="37"/>
  <c r="AS44" i="37"/>
  <c r="AO29" i="37"/>
  <c r="AO38" i="37"/>
  <c r="BB25" i="37"/>
  <c r="AV21" i="42"/>
  <c r="BB23" i="42"/>
  <c r="BB26" i="42"/>
  <c r="AV25" i="42"/>
  <c r="AP20" i="42"/>
  <c r="AP21" i="42"/>
  <c r="AZ20" i="42"/>
  <c r="AT27" i="42"/>
  <c r="AT20" i="42"/>
  <c r="AT21" i="42"/>
  <c r="BB20" i="42"/>
  <c r="AV23" i="42"/>
  <c r="AT23" i="42"/>
  <c r="AV19" i="42"/>
  <c r="AR24" i="42"/>
  <c r="BB25" i="42"/>
  <c r="AZ21" i="42"/>
  <c r="AT26" i="42"/>
  <c r="AZ19" i="42"/>
  <c r="AR21" i="42"/>
  <c r="BB19" i="42"/>
  <c r="AT14" i="42"/>
  <c r="AR19" i="42"/>
  <c r="AR27" i="42"/>
  <c r="AZ26" i="42"/>
  <c r="AP23" i="42"/>
  <c r="AP24" i="42"/>
  <c r="AR23" i="42"/>
  <c r="BA18" i="41"/>
  <c r="AS18" i="41"/>
  <c r="AW18" i="41"/>
  <c r="AY18" i="41"/>
  <c r="BA20" i="41"/>
  <c r="AS19" i="41"/>
  <c r="AU20" i="41"/>
  <c r="AW19" i="41"/>
  <c r="BB40" i="45"/>
  <c r="AZ24" i="45"/>
  <c r="AZ36" i="45"/>
  <c r="AZ40" i="45"/>
  <c r="AZ12" i="45"/>
  <c r="AZ64" i="45"/>
  <c r="BB24" i="45"/>
  <c r="BB41" i="45"/>
  <c r="BB58" i="45"/>
  <c r="BB70" i="45"/>
  <c r="AQ26" i="49"/>
  <c r="BA25" i="49"/>
  <c r="AW38" i="49"/>
  <c r="BA13" i="49"/>
  <c r="BA49" i="49"/>
  <c r="BA57" i="49"/>
  <c r="BA6" i="49"/>
  <c r="D34" i="34"/>
  <c r="T34" i="34"/>
  <c r="AB34" i="34"/>
  <c r="AW5" i="53"/>
  <c r="BB25" i="53"/>
  <c r="AX23" i="53"/>
  <c r="AX10" i="53"/>
  <c r="AZ6" i="50"/>
  <c r="AZ6" i="44"/>
  <c r="AR34" i="44"/>
  <c r="AX11" i="37"/>
  <c r="AY11" i="41"/>
  <c r="Z29" i="52"/>
  <c r="Z34" i="52"/>
  <c r="AY34" i="52" s="1"/>
  <c r="Z40" i="52"/>
  <c r="AY40" i="52" s="1"/>
  <c r="Z50" i="52"/>
  <c r="AY50" i="52" s="1"/>
  <c r="Z63" i="52"/>
  <c r="AY63" i="52" s="1"/>
  <c r="Z22" i="52"/>
  <c r="Z51" i="52"/>
  <c r="AY51" i="52" s="1"/>
  <c r="Z35" i="52"/>
  <c r="AY35" i="52" s="1"/>
  <c r="Z49" i="52"/>
  <c r="AY49" i="52" s="1"/>
  <c r="Z65" i="52"/>
  <c r="AY65" i="52" s="1"/>
  <c r="Z71" i="52"/>
  <c r="AY71" i="52" s="1"/>
  <c r="Z33" i="52"/>
  <c r="Z31" i="52"/>
  <c r="Z10" i="52"/>
  <c r="AY33" i="52" s="1"/>
  <c r="Z43" i="52"/>
  <c r="AY43" i="52" s="1"/>
  <c r="Z56" i="52"/>
  <c r="AY56" i="52" s="1"/>
  <c r="Z62" i="52"/>
  <c r="AY62" i="52" s="1"/>
  <c r="AX37" i="47"/>
  <c r="AX35" i="47"/>
  <c r="AX54" i="47"/>
  <c r="AX39" i="46"/>
  <c r="AX17" i="46"/>
  <c r="AX48" i="47"/>
  <c r="AX23" i="45"/>
  <c r="AW25" i="47"/>
  <c r="AW57" i="49"/>
  <c r="AW5" i="52"/>
  <c r="AW25" i="51"/>
  <c r="AW10" i="53"/>
  <c r="AV52" i="44"/>
  <c r="AV20" i="44"/>
  <c r="AV20" i="37"/>
  <c r="AV40" i="44"/>
  <c r="T43" i="51"/>
  <c r="T24" i="51"/>
  <c r="R55" i="52"/>
  <c r="AU55" i="52" s="1"/>
  <c r="R65" i="52"/>
  <c r="AU65" i="52" s="1"/>
  <c r="R48" i="52"/>
  <c r="AU48" i="52" s="1"/>
  <c r="R31" i="52"/>
  <c r="R72" i="52"/>
  <c r="AU72" i="52" s="1"/>
  <c r="R6" i="52"/>
  <c r="R57" i="52"/>
  <c r="AU57" i="52" s="1"/>
  <c r="R14" i="52"/>
  <c r="R52" i="42"/>
  <c r="AU52" i="42" s="1"/>
  <c r="AT38" i="47"/>
  <c r="AT8" i="47"/>
  <c r="AT27" i="53"/>
  <c r="AS35" i="51"/>
  <c r="J15" i="41"/>
  <c r="J35" i="41"/>
  <c r="AQ35" i="41" s="1"/>
  <c r="J33" i="41"/>
  <c r="AQ33" i="41" s="1"/>
  <c r="J48" i="41"/>
  <c r="AQ48" i="41" s="1"/>
  <c r="J65" i="41"/>
  <c r="AQ65" i="41" s="1"/>
  <c r="J43" i="53"/>
  <c r="AQ43" i="53" s="1"/>
  <c r="J70" i="53"/>
  <c r="AQ70" i="53" s="1"/>
  <c r="J29" i="41"/>
  <c r="AQ29" i="41" s="1"/>
  <c r="J40" i="41"/>
  <c r="AQ40" i="41" s="1"/>
  <c r="J45" i="41"/>
  <c r="AQ45" i="41" s="1"/>
  <c r="J28" i="41"/>
  <c r="AQ28" i="41" s="1"/>
  <c r="J46" i="41"/>
  <c r="AQ46" i="41" s="1"/>
  <c r="J34" i="41"/>
  <c r="AQ34" i="41" s="1"/>
  <c r="J59" i="41"/>
  <c r="AQ59" i="41" s="1"/>
  <c r="J69" i="41"/>
  <c r="AQ69" i="41" s="1"/>
  <c r="J24" i="41"/>
  <c r="AQ24" i="41" s="1"/>
  <c r="J42" i="41"/>
  <c r="AQ42" i="41" s="1"/>
  <c r="J49" i="41"/>
  <c r="AQ49" i="41" s="1"/>
  <c r="J70" i="41"/>
  <c r="AQ70" i="41" s="1"/>
  <c r="AQ46" i="49"/>
  <c r="J29" i="53"/>
  <c r="J55" i="53"/>
  <c r="AQ55" i="53" s="1"/>
  <c r="J19" i="41"/>
  <c r="J37" i="41"/>
  <c r="AQ37" i="41" s="1"/>
  <c r="J51" i="41"/>
  <c r="AQ51" i="41" s="1"/>
  <c r="J25" i="41"/>
  <c r="AQ25" i="41" s="1"/>
  <c r="J61" i="41"/>
  <c r="AQ61" i="41" s="1"/>
  <c r="J23" i="41"/>
  <c r="AQ23" i="41" s="1"/>
  <c r="J39" i="41"/>
  <c r="AQ39" i="41" s="1"/>
  <c r="J60" i="41"/>
  <c r="AQ60" i="41" s="1"/>
  <c r="J62" i="41"/>
  <c r="AQ62" i="41" s="1"/>
  <c r="J41" i="41"/>
  <c r="AQ41" i="41" s="1"/>
  <c r="J10" i="41"/>
  <c r="J27" i="41"/>
  <c r="AQ27" i="41" s="1"/>
  <c r="J43" i="41"/>
  <c r="AQ43" i="41" s="1"/>
  <c r="J54" i="41"/>
  <c r="AQ54" i="41" s="1"/>
  <c r="J66" i="41"/>
  <c r="AQ66" i="41" s="1"/>
  <c r="J48" i="53"/>
  <c r="AQ48" i="53" s="1"/>
  <c r="AS11" i="37"/>
  <c r="AS41" i="51"/>
  <c r="AS17" i="41"/>
  <c r="AS56" i="47"/>
  <c r="AS47" i="47"/>
  <c r="AS55" i="47"/>
  <c r="AS38" i="49"/>
  <c r="AS39" i="49"/>
  <c r="AS59" i="49"/>
  <c r="AS57" i="49"/>
  <c r="AS25" i="51"/>
  <c r="AS5" i="53"/>
  <c r="AS20" i="51"/>
  <c r="AS31" i="51"/>
  <c r="AS29" i="51"/>
  <c r="AR60" i="45"/>
  <c r="AR8" i="44"/>
  <c r="L24" i="51"/>
  <c r="J42" i="52"/>
  <c r="AQ42" i="52" s="1"/>
  <c r="J69" i="52"/>
  <c r="AQ69" i="52" s="1"/>
  <c r="J35" i="52"/>
  <c r="AQ35" i="52" s="1"/>
  <c r="J70" i="52"/>
  <c r="AQ70" i="52" s="1"/>
  <c r="J41" i="44"/>
  <c r="J39" i="44"/>
  <c r="J26" i="52"/>
  <c r="J44" i="52"/>
  <c r="AQ44" i="52" s="1"/>
  <c r="J71" i="52"/>
  <c r="AQ71" i="52" s="1"/>
  <c r="J55" i="52"/>
  <c r="AQ55" i="52" s="1"/>
  <c r="J50" i="53"/>
  <c r="AQ50" i="53" s="1"/>
  <c r="J23" i="53"/>
  <c r="J9" i="52"/>
  <c r="J53" i="52"/>
  <c r="AQ53" i="52" s="1"/>
  <c r="J36" i="53"/>
  <c r="J61" i="53"/>
  <c r="AQ61" i="53" s="1"/>
  <c r="J11" i="52"/>
  <c r="J46" i="52"/>
  <c r="AQ46" i="52" s="1"/>
  <c r="J22" i="53"/>
  <c r="J42" i="53"/>
  <c r="J62" i="53"/>
  <c r="AQ62" i="53" s="1"/>
  <c r="J7" i="52"/>
  <c r="J66" i="52"/>
  <c r="AQ66" i="52" s="1"/>
  <c r="J7" i="53"/>
  <c r="J39" i="53"/>
  <c r="J34" i="53"/>
  <c r="J68" i="53"/>
  <c r="AQ68" i="53" s="1"/>
  <c r="AH42" i="41"/>
  <c r="BC42" i="41" s="1"/>
  <c r="AH27" i="41"/>
  <c r="BC27" i="41" s="1"/>
  <c r="AZ9" i="44"/>
  <c r="AV19" i="50"/>
  <c r="BB34" i="50"/>
  <c r="J14" i="41"/>
  <c r="AH33" i="41"/>
  <c r="BC33" i="41" s="1"/>
  <c r="AH70" i="41"/>
  <c r="BC70" i="41" s="1"/>
  <c r="J44" i="41"/>
  <c r="AQ44" i="41" s="1"/>
  <c r="J55" i="41"/>
  <c r="AQ55" i="41" s="1"/>
  <c r="X32" i="43"/>
  <c r="X26" i="43"/>
  <c r="X48" i="43"/>
  <c r="AX48" i="43" s="1"/>
  <c r="AZ16" i="45"/>
  <c r="AZ42" i="45"/>
  <c r="BB5" i="45"/>
  <c r="BB14" i="47"/>
  <c r="AT34" i="50"/>
  <c r="T32" i="51"/>
  <c r="T41" i="51"/>
  <c r="T46" i="51"/>
  <c r="T45" i="51"/>
  <c r="AS10" i="53"/>
  <c r="AH52" i="41"/>
  <c r="BC52" i="41" s="1"/>
  <c r="AH45" i="41"/>
  <c r="BC45" i="41" s="1"/>
  <c r="AH69" i="41"/>
  <c r="BC69" i="41" s="1"/>
  <c r="BB19" i="50"/>
  <c r="BA24" i="53"/>
  <c r="AQ10" i="41"/>
  <c r="AH14" i="41"/>
  <c r="AH49" i="41"/>
  <c r="BC49" i="41" s="1"/>
  <c r="AH15" i="41"/>
  <c r="J21" i="41"/>
  <c r="AQ21" i="41" s="1"/>
  <c r="J26" i="41"/>
  <c r="AQ26" i="41" s="1"/>
  <c r="J52" i="41"/>
  <c r="AQ52" i="41" s="1"/>
  <c r="J53" i="41"/>
  <c r="AQ53" i="41" s="1"/>
  <c r="J72" i="41"/>
  <c r="AQ72" i="41" s="1"/>
  <c r="AZ25" i="44"/>
  <c r="AZ58" i="45"/>
  <c r="AV13" i="45"/>
  <c r="AS43" i="47"/>
  <c r="AR8" i="37"/>
  <c r="J17" i="41"/>
  <c r="BA16" i="41"/>
  <c r="AH20" i="41"/>
  <c r="AH37" i="41"/>
  <c r="BC37" i="41" s="1"/>
  <c r="AH57" i="41"/>
  <c r="BC57" i="41" s="1"/>
  <c r="AH67" i="41"/>
  <c r="BC67" i="41" s="1"/>
  <c r="AH17" i="41"/>
  <c r="J22" i="41"/>
  <c r="AQ22" i="41" s="1"/>
  <c r="J30" i="41"/>
  <c r="AQ30" i="41" s="1"/>
  <c r="J64" i="41"/>
  <c r="AQ64" i="41" s="1"/>
  <c r="J57" i="41"/>
  <c r="AQ57" i="41" s="1"/>
  <c r="J68" i="41"/>
  <c r="AQ68" i="41" s="1"/>
  <c r="J67" i="41"/>
  <c r="AQ67" i="41" s="1"/>
  <c r="AZ9" i="42"/>
  <c r="BB8" i="42"/>
  <c r="X36" i="43"/>
  <c r="X38" i="43"/>
  <c r="X49" i="43"/>
  <c r="AX49" i="43" s="1"/>
  <c r="AR30" i="44"/>
  <c r="AR39" i="44"/>
  <c r="AZ41" i="44"/>
  <c r="AZ40" i="44"/>
  <c r="AV32" i="44"/>
  <c r="AR54" i="44"/>
  <c r="AT38" i="44"/>
  <c r="AT42" i="44"/>
  <c r="BB6" i="44"/>
  <c r="AZ22" i="45"/>
  <c r="BB13" i="45"/>
  <c r="AZ6" i="45"/>
  <c r="AZ69" i="45"/>
  <c r="AX16" i="45"/>
  <c r="AV42" i="45"/>
  <c r="AV57" i="45"/>
  <c r="BB23" i="45"/>
  <c r="BB46" i="45"/>
  <c r="BB72" i="45"/>
  <c r="AX20" i="47"/>
  <c r="BA36" i="47"/>
  <c r="AZ24" i="48"/>
  <c r="BB10" i="48"/>
  <c r="AQ47" i="49"/>
  <c r="BA16" i="49"/>
  <c r="BA9" i="49"/>
  <c r="T28" i="51"/>
  <c r="T5" i="51"/>
  <c r="AV6" i="51" s="1"/>
  <c r="T15" i="51"/>
  <c r="AT7" i="53"/>
  <c r="BA19" i="53"/>
  <c r="AH44" i="53"/>
  <c r="BC44" i="53" s="1"/>
  <c r="AH28" i="41"/>
  <c r="BC28" i="41" s="1"/>
  <c r="AH60" i="41"/>
  <c r="BC60" i="41" s="1"/>
  <c r="AW22" i="37"/>
  <c r="AH25" i="41"/>
  <c r="BC25" i="41" s="1"/>
  <c r="AU14" i="49"/>
  <c r="AH29" i="41"/>
  <c r="BC29" i="41" s="1"/>
  <c r="AH40" i="41"/>
  <c r="BC40" i="41" s="1"/>
  <c r="AH58" i="41"/>
  <c r="BC58" i="41" s="1"/>
  <c r="J32" i="41"/>
  <c r="AQ32" i="41" s="1"/>
  <c r="J18" i="41"/>
  <c r="J20" i="41"/>
  <c r="J31" i="41"/>
  <c r="AQ31" i="41" s="1"/>
  <c r="J38" i="41"/>
  <c r="AQ38" i="41" s="1"/>
  <c r="J56" i="41"/>
  <c r="AQ56" i="41" s="1"/>
  <c r="J50" i="41"/>
  <c r="AQ50" i="41" s="1"/>
  <c r="X9" i="43"/>
  <c r="X18" i="43"/>
  <c r="X64" i="43"/>
  <c r="AX64" i="43" s="1"/>
  <c r="AS31" i="46"/>
  <c r="T42" i="51"/>
  <c r="T48" i="51"/>
  <c r="T66" i="51"/>
  <c r="AV66" i="51" s="1"/>
  <c r="T68" i="51"/>
  <c r="AV68" i="51" s="1"/>
  <c r="BA26" i="53"/>
  <c r="AW6" i="53"/>
  <c r="BB5" i="53"/>
  <c r="BB10" i="53"/>
  <c r="AY24" i="49"/>
  <c r="AZ30" i="50"/>
  <c r="AH41" i="41"/>
  <c r="BC41" i="41" s="1"/>
  <c r="BB18" i="42"/>
  <c r="AH38" i="41"/>
  <c r="BC38" i="41" s="1"/>
  <c r="AH64" i="41"/>
  <c r="BC64" i="41" s="1"/>
  <c r="AH71" i="41"/>
  <c r="BC71" i="41" s="1"/>
  <c r="AZ27" i="44"/>
  <c r="AS6" i="41"/>
  <c r="AH32" i="41"/>
  <c r="BC32" i="41" s="1"/>
  <c r="AH46" i="41"/>
  <c r="BC46" i="41" s="1"/>
  <c r="AH51" i="41"/>
  <c r="BC51" i="41" s="1"/>
  <c r="AZ5" i="42"/>
  <c r="T10" i="51"/>
  <c r="T55" i="51"/>
  <c r="T40" i="51"/>
  <c r="T36" i="51"/>
  <c r="T70" i="51"/>
  <c r="AV70" i="51" s="1"/>
  <c r="T8" i="51"/>
  <c r="BA5" i="53"/>
  <c r="AP34" i="45"/>
  <c r="AP34" i="47"/>
  <c r="AP64" i="47"/>
  <c r="AP11" i="47"/>
  <c r="AP18" i="53"/>
  <c r="AP20" i="53"/>
  <c r="AP48" i="45"/>
  <c r="AH15" i="37"/>
  <c r="BB7" i="42"/>
  <c r="AV19" i="44"/>
  <c r="AT39" i="48"/>
  <c r="Z15" i="37"/>
  <c r="BA19" i="37"/>
  <c r="Z51" i="37"/>
  <c r="AY51" i="37" s="1"/>
  <c r="AH61" i="37"/>
  <c r="BC61" i="37" s="1"/>
  <c r="AH39" i="37"/>
  <c r="BB8" i="37"/>
  <c r="AH59" i="37"/>
  <c r="BC59" i="37" s="1"/>
  <c r="Z68" i="37"/>
  <c r="AY68" i="37" s="1"/>
  <c r="AW7" i="41"/>
  <c r="AU15" i="41"/>
  <c r="AT5" i="42"/>
  <c r="BB5" i="42"/>
  <c r="AF14" i="43"/>
  <c r="AF22" i="43"/>
  <c r="BB10" i="43" s="1"/>
  <c r="AF26" i="43"/>
  <c r="BB14" i="43" s="1"/>
  <c r="AF35" i="43"/>
  <c r="BB41" i="43" s="1"/>
  <c r="AF15" i="43"/>
  <c r="BB44" i="43" s="1"/>
  <c r="AF52" i="43"/>
  <c r="BB52" i="43" s="1"/>
  <c r="AF62" i="43"/>
  <c r="BB62" i="43" s="1"/>
  <c r="AF66" i="43"/>
  <c r="BB66" i="43" s="1"/>
  <c r="H9" i="43"/>
  <c r="H23" i="43"/>
  <c r="H45" i="43"/>
  <c r="H18" i="43"/>
  <c r="H60" i="43"/>
  <c r="AP60" i="43" s="1"/>
  <c r="H57" i="43"/>
  <c r="AP57" i="43" s="1"/>
  <c r="H64" i="43"/>
  <c r="AP64" i="43" s="1"/>
  <c r="P29" i="43"/>
  <c r="P5" i="43"/>
  <c r="P54" i="43"/>
  <c r="AT54" i="43" s="1"/>
  <c r="P64" i="43"/>
  <c r="AT64" i="43" s="1"/>
  <c r="F8" i="43"/>
  <c r="F17" i="43"/>
  <c r="F40" i="43"/>
  <c r="F41" i="43"/>
  <c r="F39" i="43"/>
  <c r="F14" i="43"/>
  <c r="AH10" i="44"/>
  <c r="AH18" i="44"/>
  <c r="BB27" i="44"/>
  <c r="AP40" i="47"/>
  <c r="AX27" i="47"/>
  <c r="BB15" i="47"/>
  <c r="AT20" i="47"/>
  <c r="AZ21" i="48"/>
  <c r="AZ36" i="48"/>
  <c r="AP24" i="48"/>
  <c r="AP33" i="48"/>
  <c r="AP40" i="48"/>
  <c r="AV31" i="48"/>
  <c r="T35" i="51"/>
  <c r="T19" i="51"/>
  <c r="T49" i="51"/>
  <c r="T26" i="51"/>
  <c r="T60" i="51"/>
  <c r="AV60" i="51" s="1"/>
  <c r="T22" i="51"/>
  <c r="T65" i="51"/>
  <c r="AV65" i="51" s="1"/>
  <c r="T69" i="51"/>
  <c r="AV69" i="51" s="1"/>
  <c r="R25" i="52"/>
  <c r="R11" i="52"/>
  <c r="R43" i="52"/>
  <c r="AU43" i="52" s="1"/>
  <c r="R60" i="52"/>
  <c r="AU60" i="52" s="1"/>
  <c r="R67" i="52"/>
  <c r="AU67" i="52" s="1"/>
  <c r="AH17" i="52"/>
  <c r="AH24" i="53"/>
  <c r="J18" i="53"/>
  <c r="J38" i="53"/>
  <c r="J58" i="53"/>
  <c r="AQ58" i="53" s="1"/>
  <c r="J71" i="53"/>
  <c r="AQ71" i="53" s="1"/>
  <c r="AH96" i="45"/>
  <c r="AH91" i="45"/>
  <c r="AH84" i="45"/>
  <c r="AH90" i="45"/>
  <c r="AH79" i="45"/>
  <c r="AH47" i="45"/>
  <c r="AH86" i="45"/>
  <c r="AH82" i="45"/>
  <c r="AH93" i="45"/>
  <c r="AH43" i="45"/>
  <c r="AH100" i="45"/>
  <c r="AH95" i="45"/>
  <c r="AH88" i="45"/>
  <c r="AH83" i="45"/>
  <c r="AH89" i="45"/>
  <c r="AH94" i="45"/>
  <c r="AH97" i="45"/>
  <c r="AH92" i="45"/>
  <c r="AH42" i="45"/>
  <c r="AH78" i="45"/>
  <c r="AH80" i="45"/>
  <c r="AH81" i="45"/>
  <c r="AH101" i="45"/>
  <c r="AH85" i="45"/>
  <c r="AH99" i="45"/>
  <c r="AH87" i="45"/>
  <c r="AH98" i="45"/>
  <c r="AH9" i="45"/>
  <c r="AH10" i="45"/>
  <c r="AH102" i="46"/>
  <c r="AH94" i="46"/>
  <c r="AH116" i="46"/>
  <c r="AH131" i="46"/>
  <c r="AH134" i="46"/>
  <c r="AH129" i="46"/>
  <c r="AH78" i="46"/>
  <c r="AH73" i="46"/>
  <c r="AH127" i="46"/>
  <c r="AH88" i="46"/>
  <c r="AH123" i="46"/>
  <c r="AH100" i="46"/>
  <c r="AH142" i="46"/>
  <c r="AH121" i="46"/>
  <c r="AH113" i="46"/>
  <c r="AH138" i="46"/>
  <c r="AH92" i="46"/>
  <c r="AH76" i="46"/>
  <c r="AH85" i="46"/>
  <c r="AH89" i="46"/>
  <c r="AH104" i="46"/>
  <c r="AH119" i="46"/>
  <c r="AH148" i="46"/>
  <c r="AH96" i="46"/>
  <c r="AH107" i="46"/>
  <c r="AH109" i="46"/>
  <c r="AH140" i="46"/>
  <c r="AH124" i="46"/>
  <c r="AH141" i="46"/>
  <c r="AH106" i="46"/>
  <c r="AH133" i="46"/>
  <c r="AH139" i="46"/>
  <c r="AH112" i="46"/>
  <c r="AH147" i="46"/>
  <c r="AH97" i="46"/>
  <c r="AH83" i="46"/>
  <c r="AH79" i="46"/>
  <c r="AH98" i="46"/>
  <c r="AH110" i="46"/>
  <c r="AH103" i="46"/>
  <c r="AH105" i="46"/>
  <c r="AH118" i="46"/>
  <c r="AH86" i="46"/>
  <c r="AH82" i="46"/>
  <c r="AH111" i="46"/>
  <c r="AH95" i="46"/>
  <c r="AH99" i="46"/>
  <c r="AH90" i="46"/>
  <c r="AH135" i="46"/>
  <c r="AH136" i="46"/>
  <c r="AH108" i="46"/>
  <c r="AH101" i="46"/>
  <c r="AH146" i="46"/>
  <c r="AH143" i="46"/>
  <c r="AH130" i="46"/>
  <c r="AH84" i="46"/>
  <c r="AH93" i="46"/>
  <c r="AH77" i="46"/>
  <c r="AH81" i="46"/>
  <c r="AH91" i="46"/>
  <c r="AH80" i="46"/>
  <c r="AH128" i="46"/>
  <c r="AH132" i="46"/>
  <c r="AH144" i="46"/>
  <c r="AH75" i="46"/>
  <c r="AH74" i="46"/>
  <c r="AH114" i="46"/>
  <c r="AH120" i="46"/>
  <c r="AH125" i="46"/>
  <c r="AH115" i="46"/>
  <c r="AH117" i="46"/>
  <c r="AH145" i="46"/>
  <c r="AH122" i="46"/>
  <c r="AH126" i="46"/>
  <c r="AH137" i="46"/>
  <c r="AH87" i="46"/>
  <c r="AX10" i="50"/>
  <c r="AS29" i="49"/>
  <c r="AX29" i="44"/>
  <c r="AV12" i="48"/>
  <c r="AZ16" i="37"/>
  <c r="R64" i="44"/>
  <c r="AU64" i="44" s="1"/>
  <c r="AZ38" i="45"/>
  <c r="BB31" i="45"/>
  <c r="BB12" i="46"/>
  <c r="AP28" i="47"/>
  <c r="BB5" i="47"/>
  <c r="BB62" i="47"/>
  <c r="AT25" i="47"/>
  <c r="AT62" i="47"/>
  <c r="AP60" i="47"/>
  <c r="AW59" i="47"/>
  <c r="BA47" i="47"/>
  <c r="AT29" i="48"/>
  <c r="AT33" i="48"/>
  <c r="AZ41" i="48"/>
  <c r="AZ18" i="48"/>
  <c r="AP30" i="48"/>
  <c r="AP38" i="48"/>
  <c r="BB34" i="48"/>
  <c r="BB35" i="48"/>
  <c r="AV43" i="48"/>
  <c r="AU40" i="49"/>
  <c r="AU31" i="49"/>
  <c r="BC45" i="49"/>
  <c r="AY47" i="49"/>
  <c r="AY7" i="49"/>
  <c r="AU13" i="49"/>
  <c r="AU17" i="49"/>
  <c r="AW32" i="49"/>
  <c r="AW43" i="49"/>
  <c r="AW8" i="49"/>
  <c r="AW8" i="51"/>
  <c r="AZ39" i="51"/>
  <c r="BA14" i="53"/>
  <c r="AS9" i="53"/>
  <c r="BB40" i="47"/>
  <c r="BC42" i="49"/>
  <c r="AZ26" i="37"/>
  <c r="AZ67" i="45"/>
  <c r="AU9" i="37"/>
  <c r="AR19" i="37"/>
  <c r="Z42" i="37"/>
  <c r="AY35" i="37" s="1"/>
  <c r="Z60" i="37"/>
  <c r="AY60" i="37" s="1"/>
  <c r="AF37" i="43"/>
  <c r="AF19" i="43"/>
  <c r="BB19" i="43" s="1"/>
  <c r="AF43" i="43"/>
  <c r="AF5" i="43"/>
  <c r="AF46" i="43"/>
  <c r="BB46" i="43" s="1"/>
  <c r="AF53" i="43"/>
  <c r="BB53" i="43" s="1"/>
  <c r="AF60" i="43"/>
  <c r="BB60" i="43" s="1"/>
  <c r="AF63" i="43"/>
  <c r="BB63" i="43" s="1"/>
  <c r="AF72" i="43"/>
  <c r="BB72" i="43" s="1"/>
  <c r="H34" i="43"/>
  <c r="H22" i="43"/>
  <c r="H8" i="43"/>
  <c r="H41" i="43"/>
  <c r="H47" i="43"/>
  <c r="AP47" i="43" s="1"/>
  <c r="H55" i="43"/>
  <c r="AP55" i="43" s="1"/>
  <c r="H71" i="43"/>
  <c r="AP71" i="43" s="1"/>
  <c r="P28" i="43"/>
  <c r="AT45" i="43" s="1"/>
  <c r="P46" i="43"/>
  <c r="AT46" i="43" s="1"/>
  <c r="P48" i="43"/>
  <c r="AT48" i="43" s="1"/>
  <c r="J34" i="44"/>
  <c r="AZ50" i="44"/>
  <c r="AV49" i="44"/>
  <c r="AR42" i="44"/>
  <c r="AR51" i="44"/>
  <c r="AH25" i="44"/>
  <c r="AH50" i="44"/>
  <c r="AP20" i="44"/>
  <c r="AP7" i="44"/>
  <c r="AT35" i="44"/>
  <c r="AX5" i="44"/>
  <c r="AX26" i="44"/>
  <c r="BB34" i="44"/>
  <c r="AP18" i="46"/>
  <c r="AX13" i="47"/>
  <c r="AT14" i="48"/>
  <c r="AQ31" i="49"/>
  <c r="BC46" i="49"/>
  <c r="AY41" i="49"/>
  <c r="AQ56" i="49"/>
  <c r="AQ62" i="49"/>
  <c r="T47" i="51"/>
  <c r="T13" i="51"/>
  <c r="T14" i="51"/>
  <c r="T34" i="51"/>
  <c r="T17" i="51"/>
  <c r="T11" i="51"/>
  <c r="T63" i="51"/>
  <c r="AV63" i="51" s="1"/>
  <c r="R38" i="52"/>
  <c r="AU38" i="52" s="1"/>
  <c r="R45" i="52"/>
  <c r="AU45" i="52" s="1"/>
  <c r="R58" i="52"/>
  <c r="AU58" i="52" s="1"/>
  <c r="R13" i="52"/>
  <c r="AT19" i="53"/>
  <c r="BA23" i="53"/>
  <c r="AP26" i="53"/>
  <c r="J35" i="53"/>
  <c r="J28" i="53"/>
  <c r="J47" i="53"/>
  <c r="AQ47" i="53" s="1"/>
  <c r="J56" i="53"/>
  <c r="AQ56" i="53" s="1"/>
  <c r="J72" i="53"/>
  <c r="AQ72" i="53" s="1"/>
  <c r="BA28" i="51"/>
  <c r="AF33" i="43"/>
  <c r="BB33" i="48"/>
  <c r="Z49" i="37"/>
  <c r="AY49" i="37" s="1"/>
  <c r="Z12" i="37"/>
  <c r="P68" i="43"/>
  <c r="AT68" i="43" s="1"/>
  <c r="BA11" i="37"/>
  <c r="Z44" i="37"/>
  <c r="AW8" i="37"/>
  <c r="AZ19" i="37"/>
  <c r="BB12" i="37"/>
  <c r="AZ24" i="37"/>
  <c r="Z59" i="37"/>
  <c r="AY59" i="37" s="1"/>
  <c r="Z40" i="37"/>
  <c r="Z31" i="37"/>
  <c r="AZ16" i="42"/>
  <c r="AF12" i="43"/>
  <c r="BB12" i="43" s="1"/>
  <c r="AF34" i="43"/>
  <c r="BB15" i="43" s="1"/>
  <c r="AF24" i="43"/>
  <c r="AF28" i="43"/>
  <c r="BB45" i="43" s="1"/>
  <c r="AF41" i="43"/>
  <c r="BB36" i="43" s="1"/>
  <c r="AF54" i="43"/>
  <c r="BB54" i="43" s="1"/>
  <c r="AF57" i="43"/>
  <c r="BB57" i="43" s="1"/>
  <c r="AF64" i="43"/>
  <c r="BB64" i="43" s="1"/>
  <c r="H25" i="43"/>
  <c r="H17" i="43"/>
  <c r="AP28" i="43" s="1"/>
  <c r="H13" i="43"/>
  <c r="H6" i="43"/>
  <c r="H35" i="43"/>
  <c r="H39" i="43"/>
  <c r="H21" i="43"/>
  <c r="H59" i="43"/>
  <c r="AP59" i="43" s="1"/>
  <c r="H72" i="43"/>
  <c r="AP72" i="43" s="1"/>
  <c r="P7" i="43"/>
  <c r="P41" i="43"/>
  <c r="P53" i="43"/>
  <c r="AT53" i="43" s="1"/>
  <c r="AH47" i="44"/>
  <c r="AH29" i="44"/>
  <c r="AH64" i="44"/>
  <c r="BC64" i="44" s="1"/>
  <c r="AV14" i="48"/>
  <c r="AT11" i="48"/>
  <c r="AZ23" i="48"/>
  <c r="AZ46" i="48"/>
  <c r="BB31" i="48"/>
  <c r="AV16" i="50"/>
  <c r="AZ28" i="50"/>
  <c r="AV5" i="50"/>
  <c r="AT28" i="50"/>
  <c r="T18" i="51"/>
  <c r="T29" i="51"/>
  <c r="T44" i="51"/>
  <c r="T57" i="51"/>
  <c r="T33" i="51"/>
  <c r="T61" i="51"/>
  <c r="AV61" i="51" s="1"/>
  <c r="T12" i="51"/>
  <c r="T67" i="51"/>
  <c r="AV67" i="51" s="1"/>
  <c r="R26" i="52"/>
  <c r="R8" i="52"/>
  <c r="R42" i="52"/>
  <c r="AU42" i="52" s="1"/>
  <c r="R49" i="52"/>
  <c r="AU49" i="52" s="1"/>
  <c r="R62" i="52"/>
  <c r="AU62" i="52" s="1"/>
  <c r="BA24" i="52"/>
  <c r="AS27" i="52"/>
  <c r="AW27" i="52"/>
  <c r="J57" i="53"/>
  <c r="AQ57" i="53" s="1"/>
  <c r="AP25" i="53"/>
  <c r="J30" i="53"/>
  <c r="J12" i="53"/>
  <c r="AQ15" i="53" s="1"/>
  <c r="J24" i="53"/>
  <c r="J51" i="53"/>
  <c r="AQ51" i="53" s="1"/>
  <c r="J66" i="53"/>
  <c r="AQ66" i="53" s="1"/>
  <c r="J69" i="53"/>
  <c r="AQ69" i="53" s="1"/>
  <c r="AW27" i="53"/>
  <c r="BB10" i="37"/>
  <c r="AX25" i="37"/>
  <c r="AT15" i="37"/>
  <c r="AV19" i="37"/>
  <c r="AV24" i="37"/>
  <c r="AU6" i="37"/>
  <c r="AT23" i="37"/>
  <c r="AS20" i="37"/>
  <c r="AR7" i="42"/>
  <c r="AV8" i="44"/>
  <c r="AV42" i="44"/>
  <c r="AT41" i="44"/>
  <c r="AX45" i="44"/>
  <c r="BB47" i="44"/>
  <c r="AZ34" i="50"/>
  <c r="AZ18" i="50"/>
  <c r="BB11" i="50"/>
  <c r="BA22" i="51"/>
  <c r="AZ20" i="51"/>
  <c r="AS23" i="52"/>
  <c r="BA10" i="53"/>
  <c r="AW17" i="53"/>
  <c r="AZ15" i="44"/>
  <c r="AW11" i="51"/>
  <c r="AX12" i="37"/>
  <c r="AT10" i="44"/>
  <c r="AR19" i="50"/>
  <c r="Z13" i="37"/>
  <c r="Z50" i="37"/>
  <c r="AY50" i="37" s="1"/>
  <c r="BA12" i="41"/>
  <c r="AU16" i="41"/>
  <c r="AU12" i="41"/>
  <c r="AR6" i="42"/>
  <c r="AZ7" i="42"/>
  <c r="AF9" i="43"/>
  <c r="AF17" i="43"/>
  <c r="AF30" i="43"/>
  <c r="BB23" i="43" s="1"/>
  <c r="AF8" i="43"/>
  <c r="BB7" i="43" s="1"/>
  <c r="AF42" i="43"/>
  <c r="BB32" i="43" s="1"/>
  <c r="AF21" i="43"/>
  <c r="BB38" i="43" s="1"/>
  <c r="AF58" i="43"/>
  <c r="BB58" i="43" s="1"/>
  <c r="AF67" i="43"/>
  <c r="BB67" i="43" s="1"/>
  <c r="H40" i="43"/>
  <c r="H36" i="43"/>
  <c r="H26" i="43"/>
  <c r="H28" i="43"/>
  <c r="H15" i="43"/>
  <c r="H49" i="43"/>
  <c r="AP49" i="43" s="1"/>
  <c r="H67" i="43"/>
  <c r="AP67" i="43" s="1"/>
  <c r="P12" i="43"/>
  <c r="P38" i="43"/>
  <c r="P15" i="43"/>
  <c r="P58" i="43"/>
  <c r="AT58" i="43" s="1"/>
  <c r="AZ51" i="44"/>
  <c r="AV24" i="44"/>
  <c r="AR17" i="44"/>
  <c r="AR33" i="44"/>
  <c r="AH27" i="44"/>
  <c r="AH66" i="44"/>
  <c r="BC66" i="44" s="1"/>
  <c r="AP27" i="44"/>
  <c r="AP26" i="44"/>
  <c r="BB8" i="44"/>
  <c r="AT11" i="44"/>
  <c r="AX38" i="44"/>
  <c r="AZ54" i="45"/>
  <c r="AT21" i="48"/>
  <c r="AZ16" i="48"/>
  <c r="AP21" i="48"/>
  <c r="BB19" i="48"/>
  <c r="BB21" i="48"/>
  <c r="BB47" i="48"/>
  <c r="AV7" i="48"/>
  <c r="AV39" i="48"/>
  <c r="AU34" i="49"/>
  <c r="AW20" i="49"/>
  <c r="AW12" i="49"/>
  <c r="T23" i="51"/>
  <c r="T50" i="51"/>
  <c r="T53" i="51"/>
  <c r="T31" i="51"/>
  <c r="T16" i="51"/>
  <c r="T71" i="51"/>
  <c r="AV71" i="51" s="1"/>
  <c r="T64" i="51"/>
  <c r="AV64" i="51" s="1"/>
  <c r="T72" i="51"/>
  <c r="AV72" i="51" s="1"/>
  <c r="R29" i="52"/>
  <c r="R39" i="52"/>
  <c r="AU39" i="52" s="1"/>
  <c r="R46" i="52"/>
  <c r="AU46" i="52" s="1"/>
  <c r="R70" i="52"/>
  <c r="AU70" i="52" s="1"/>
  <c r="AQ42" i="53"/>
  <c r="AS25" i="53"/>
  <c r="J46" i="53"/>
  <c r="AQ46" i="53" s="1"/>
  <c r="AH10" i="53"/>
  <c r="J26" i="53"/>
  <c r="J52" i="53"/>
  <c r="AQ52" i="53" s="1"/>
  <c r="J27" i="53"/>
  <c r="J60" i="53"/>
  <c r="AQ60" i="53" s="1"/>
  <c r="J54" i="53"/>
  <c r="AQ54" i="53" s="1"/>
  <c r="J67" i="53"/>
  <c r="AQ67" i="53" s="1"/>
  <c r="AZ12" i="44"/>
  <c r="BA30" i="51"/>
  <c r="F35" i="46"/>
  <c r="F39" i="46"/>
  <c r="F26" i="46"/>
  <c r="F36" i="46"/>
  <c r="F27" i="46"/>
  <c r="F30" i="46"/>
  <c r="F33" i="46"/>
  <c r="F23" i="46"/>
  <c r="F40" i="46"/>
  <c r="F19" i="46"/>
  <c r="F37" i="46"/>
  <c r="F18" i="46"/>
  <c r="F34" i="46"/>
  <c r="F38" i="46"/>
  <c r="F21" i="46"/>
  <c r="F29" i="46"/>
  <c r="AH98" i="47"/>
  <c r="AH113" i="47"/>
  <c r="AH134" i="47"/>
  <c r="AH122" i="47"/>
  <c r="AH115" i="47"/>
  <c r="AH91" i="47"/>
  <c r="AH120" i="47"/>
  <c r="AH101" i="47"/>
  <c r="AH103" i="47"/>
  <c r="AH104" i="47"/>
  <c r="AH125" i="47"/>
  <c r="AH135" i="47"/>
  <c r="AH110" i="47"/>
  <c r="AH94" i="47"/>
  <c r="AH119" i="47"/>
  <c r="AH128" i="47"/>
  <c r="AH114" i="47"/>
  <c r="AH116" i="47"/>
  <c r="AH100" i="47"/>
  <c r="AH131" i="47"/>
  <c r="AH126" i="47"/>
  <c r="AH129" i="47"/>
  <c r="AH105" i="47"/>
  <c r="AH132" i="47"/>
  <c r="AH130" i="47"/>
  <c r="AH92" i="47"/>
  <c r="AH137" i="47"/>
  <c r="AH93" i="47"/>
  <c r="AH95" i="47"/>
  <c r="AH96" i="47"/>
  <c r="AH123" i="47"/>
  <c r="AH99" i="47"/>
  <c r="AH136" i="47"/>
  <c r="AH112" i="47"/>
  <c r="AH109" i="47"/>
  <c r="AH117" i="47"/>
  <c r="AH138" i="47"/>
  <c r="AH118" i="47"/>
  <c r="AH102" i="47"/>
  <c r="AH127" i="47"/>
  <c r="AH106" i="47"/>
  <c r="AH124" i="47"/>
  <c r="AH108" i="47"/>
  <c r="AH133" i="47"/>
  <c r="AH107" i="47"/>
  <c r="AH111" i="47"/>
  <c r="AH121" i="47"/>
  <c r="AH97" i="47"/>
  <c r="BB15" i="53"/>
  <c r="BB6" i="53"/>
  <c r="BB16" i="53"/>
  <c r="AO17" i="51"/>
  <c r="BA9" i="51"/>
  <c r="AZ25" i="51"/>
  <c r="BA31" i="51"/>
  <c r="AZ9" i="51"/>
  <c r="AS30" i="51"/>
  <c r="AV7" i="50"/>
  <c r="AV29" i="50"/>
  <c r="AZ29" i="50"/>
  <c r="AU21" i="49"/>
  <c r="AU30" i="49"/>
  <c r="BA46" i="49"/>
  <c r="AS58" i="49"/>
  <c r="BC9" i="49"/>
  <c r="AY32" i="49"/>
  <c r="BC25" i="49"/>
  <c r="AY19" i="49"/>
  <c r="AY21" i="49"/>
  <c r="AY57" i="49"/>
  <c r="AY8" i="49"/>
  <c r="AQ51" i="49"/>
  <c r="BA40" i="49"/>
  <c r="BA5" i="49"/>
  <c r="AY39" i="49"/>
  <c r="AQ54" i="49"/>
  <c r="AW19" i="49"/>
  <c r="AW55" i="49"/>
  <c r="AS13" i="49"/>
  <c r="BC29" i="49"/>
  <c r="AU59" i="49"/>
  <c r="AU12" i="49"/>
  <c r="BA44" i="49"/>
  <c r="BA19" i="49"/>
  <c r="BA59" i="49"/>
  <c r="BA7" i="49"/>
  <c r="AS52" i="49"/>
  <c r="BC23" i="49"/>
  <c r="AQ25" i="49"/>
  <c r="BC54" i="49"/>
  <c r="AY15" i="49"/>
  <c r="AQ49" i="49"/>
  <c r="AU42" i="49"/>
  <c r="BC34" i="49"/>
  <c r="BC12" i="49"/>
  <c r="BC49" i="49"/>
  <c r="AY45" i="49"/>
  <c r="AQ21" i="49"/>
  <c r="AQ7" i="49"/>
  <c r="AQ11" i="49"/>
  <c r="AW52" i="49"/>
  <c r="AU9" i="49"/>
  <c r="AU5" i="49"/>
  <c r="AY18" i="49"/>
  <c r="AW16" i="49"/>
  <c r="AW18" i="49"/>
  <c r="AW48" i="49"/>
  <c r="AW59" i="49"/>
  <c r="AW7" i="49"/>
  <c r="BA48" i="49"/>
  <c r="BA58" i="49"/>
  <c r="AS48" i="49"/>
  <c r="AT18" i="48"/>
  <c r="AZ38" i="48"/>
  <c r="AP8" i="48"/>
  <c r="BB15" i="48"/>
  <c r="AV15" i="48"/>
  <c r="AV29" i="48"/>
  <c r="AZ30" i="48"/>
  <c r="AZ31" i="48"/>
  <c r="BB40" i="48"/>
  <c r="BB23" i="47"/>
  <c r="BA9" i="47"/>
  <c r="AX56" i="47"/>
  <c r="AT13" i="47"/>
  <c r="AT19" i="47"/>
  <c r="AX28" i="47"/>
  <c r="AT27" i="47"/>
  <c r="BB16" i="47"/>
  <c r="AT61" i="47"/>
  <c r="AW43" i="47"/>
  <c r="BA26" i="47"/>
  <c r="BA58" i="47"/>
  <c r="AX12" i="46"/>
  <c r="AS5" i="46"/>
  <c r="AS14" i="46"/>
  <c r="AS12" i="46"/>
  <c r="BA31" i="46"/>
  <c r="BB46" i="46"/>
  <c r="BB29" i="46"/>
  <c r="BB17" i="46"/>
  <c r="AP5" i="46"/>
  <c r="BA27" i="46"/>
  <c r="BA46" i="46"/>
  <c r="BB26" i="46"/>
  <c r="AP30" i="46"/>
  <c r="BA43" i="46"/>
  <c r="AX38" i="46"/>
  <c r="AT36" i="46"/>
  <c r="AX57" i="45"/>
  <c r="AV69" i="45"/>
  <c r="AZ31" i="45"/>
  <c r="AT46" i="45"/>
  <c r="AR70" i="45"/>
  <c r="BB69" i="45"/>
  <c r="AT13" i="45"/>
  <c r="AZ43" i="44"/>
  <c r="AP46" i="44"/>
  <c r="AP52" i="44"/>
  <c r="AX35" i="44"/>
  <c r="BB7" i="44"/>
  <c r="AZ29" i="44"/>
  <c r="AZ49" i="44"/>
  <c r="AV46" i="44"/>
  <c r="BB43" i="44"/>
  <c r="AZ42" i="44"/>
  <c r="AZ14" i="44"/>
  <c r="AR45" i="44"/>
  <c r="AP24" i="44"/>
  <c r="BB10" i="44"/>
  <c r="AR35" i="44"/>
  <c r="AR20" i="44"/>
  <c r="AZ17" i="44"/>
  <c r="AZ22" i="44"/>
  <c r="BC49" i="44"/>
  <c r="AP33" i="44"/>
  <c r="AP45" i="44"/>
  <c r="AT17" i="44"/>
  <c r="AX23" i="44"/>
  <c r="BB32" i="44"/>
  <c r="AR19" i="44"/>
  <c r="AP15" i="44"/>
  <c r="AT28" i="44"/>
  <c r="AO15" i="37"/>
  <c r="AT25" i="37"/>
  <c r="AP15" i="37"/>
  <c r="BB11" i="37"/>
  <c r="BA14" i="37"/>
  <c r="AZ10" i="37"/>
  <c r="AU11" i="37"/>
  <c r="BB20" i="37"/>
  <c r="BA16" i="37"/>
  <c r="AT12" i="37"/>
  <c r="BA26" i="37"/>
  <c r="AW17" i="41"/>
  <c r="BC51" i="49"/>
  <c r="AR24" i="37"/>
  <c r="BB22" i="37"/>
  <c r="AW14" i="37"/>
  <c r="AU22" i="37"/>
  <c r="AX10" i="37"/>
  <c r="AW6" i="41"/>
  <c r="BA15" i="41"/>
  <c r="AT34" i="44"/>
  <c r="AX27" i="44"/>
  <c r="BB15" i="44"/>
  <c r="BB50" i="44"/>
  <c r="AX15" i="45"/>
  <c r="AZ33" i="48"/>
  <c r="AW22" i="51"/>
  <c r="AS15" i="53"/>
  <c r="AZ35" i="44"/>
  <c r="AZ15" i="37"/>
  <c r="BA23" i="37"/>
  <c r="AX27" i="45"/>
  <c r="AZ34" i="44"/>
  <c r="AV29" i="44"/>
  <c r="AR40" i="44"/>
  <c r="AT22" i="44"/>
  <c r="BB12" i="44"/>
  <c r="BB20" i="44"/>
  <c r="BB9" i="44"/>
  <c r="AZ41" i="45"/>
  <c r="AV36" i="45"/>
  <c r="AV56" i="45"/>
  <c r="AV64" i="45"/>
  <c r="AT5" i="45"/>
  <c r="AS18" i="46"/>
  <c r="BA44" i="46"/>
  <c r="AS40" i="46"/>
  <c r="BA26" i="46"/>
  <c r="BB13" i="46"/>
  <c r="AX45" i="46"/>
  <c r="AT26" i="46"/>
  <c r="AT29" i="46"/>
  <c r="BB55" i="47"/>
  <c r="BB11" i="47"/>
  <c r="AX38" i="47"/>
  <c r="AT7" i="47"/>
  <c r="AW31" i="47"/>
  <c r="AS5" i="47"/>
  <c r="BA28" i="47"/>
  <c r="AS44" i="47"/>
  <c r="AS13" i="47"/>
  <c r="AQ37" i="49"/>
  <c r="BC55" i="49"/>
  <c r="BC62" i="49"/>
  <c r="AY58" i="49"/>
  <c r="AY11" i="49"/>
  <c r="AU50" i="49"/>
  <c r="AU57" i="49"/>
  <c r="AQ38" i="49"/>
  <c r="AQ27" i="49"/>
  <c r="AW34" i="49"/>
  <c r="AW47" i="49"/>
  <c r="AZ19" i="50"/>
  <c r="AZ20" i="37"/>
  <c r="AZ13" i="42"/>
  <c r="AV5" i="44"/>
  <c r="AP18" i="44"/>
  <c r="AP42" i="44"/>
  <c r="AT16" i="44"/>
  <c r="AT39" i="44"/>
  <c r="AT44" i="44"/>
  <c r="AX51" i="44"/>
  <c r="AX9" i="44"/>
  <c r="BB45" i="44"/>
  <c r="BA37" i="46"/>
  <c r="AX27" i="46"/>
  <c r="BB36" i="46"/>
  <c r="BB38" i="46"/>
  <c r="AX44" i="46"/>
  <c r="AT5" i="46"/>
  <c r="AT44" i="46"/>
  <c r="AP20" i="46"/>
  <c r="AP6" i="46"/>
  <c r="BA33" i="47"/>
  <c r="BA54" i="47"/>
  <c r="BA59" i="47"/>
  <c r="BA63" i="47"/>
  <c r="AS53" i="47"/>
  <c r="AT10" i="48"/>
  <c r="AT44" i="48"/>
  <c r="AZ20" i="48"/>
  <c r="AZ25" i="48"/>
  <c r="AP25" i="48"/>
  <c r="BB14" i="48"/>
  <c r="BB32" i="48"/>
  <c r="AW11" i="37"/>
  <c r="AX57" i="47"/>
  <c r="AW40" i="47"/>
  <c r="AW6" i="47"/>
  <c r="AW58" i="47"/>
  <c r="AW11" i="47"/>
  <c r="BA24" i="49"/>
  <c r="BA18" i="49"/>
  <c r="BA45" i="49"/>
  <c r="AS47" i="49"/>
  <c r="AV34" i="50"/>
  <c r="AX8" i="50"/>
  <c r="AT9" i="50"/>
  <c r="AS15" i="51"/>
  <c r="AZ34" i="51"/>
  <c r="AZ40" i="51"/>
  <c r="AS32" i="51"/>
  <c r="AZ6" i="42"/>
  <c r="AT29" i="44"/>
  <c r="AX32" i="44"/>
  <c r="AX48" i="44"/>
  <c r="BB19" i="44"/>
  <c r="BB36" i="44"/>
  <c r="BB53" i="44"/>
  <c r="BB33" i="45"/>
  <c r="AX23" i="46"/>
  <c r="BA30" i="46"/>
  <c r="BA9" i="46"/>
  <c r="BB5" i="46"/>
  <c r="AX42" i="47"/>
  <c r="BB28" i="47"/>
  <c r="BB38" i="47"/>
  <c r="BB60" i="47"/>
  <c r="AW36" i="47"/>
  <c r="BA12" i="47"/>
  <c r="BB26" i="48"/>
  <c r="BB24" i="48"/>
  <c r="BA14" i="49"/>
  <c r="AW21" i="53"/>
  <c r="BB21" i="53"/>
  <c r="BB9" i="42"/>
  <c r="AZ39" i="44"/>
  <c r="AR36" i="44"/>
  <c r="AP31" i="45"/>
  <c r="AX46" i="46"/>
  <c r="AY42" i="49"/>
  <c r="AU24" i="49"/>
  <c r="AS21" i="53"/>
  <c r="AZ11" i="42"/>
  <c r="AZ54" i="44"/>
  <c r="AZ18" i="45"/>
  <c r="BB27" i="45"/>
  <c r="BB28" i="45"/>
  <c r="BA29" i="46"/>
  <c r="BA45" i="46"/>
  <c r="BB23" i="46"/>
  <c r="BB34" i="46"/>
  <c r="BB45" i="46"/>
  <c r="BB34" i="47"/>
  <c r="BB22" i="47"/>
  <c r="BB66" i="47"/>
  <c r="AX58" i="47"/>
  <c r="BA43" i="47"/>
  <c r="BB20" i="48"/>
  <c r="BB41" i="48"/>
  <c r="BB44" i="48"/>
  <c r="BC26" i="49"/>
  <c r="BC44" i="49"/>
  <c r="AW61" i="49"/>
  <c r="AZ25" i="37"/>
  <c r="AX20" i="37"/>
  <c r="BA11" i="41"/>
  <c r="AZ28" i="44"/>
  <c r="AZ10" i="44"/>
  <c r="AZ26" i="44"/>
  <c r="AT46" i="44"/>
  <c r="AX10" i="44"/>
  <c r="BB24" i="44"/>
  <c r="BB48" i="44"/>
  <c r="AX47" i="45"/>
  <c r="AX55" i="45"/>
  <c r="AZ32" i="45"/>
  <c r="AZ17" i="45"/>
  <c r="AZ21" i="45"/>
  <c r="AZ33" i="45"/>
  <c r="AT15" i="45"/>
  <c r="AT21" i="45"/>
  <c r="AT69" i="45"/>
  <c r="AR23" i="45"/>
  <c r="AR9" i="45"/>
  <c r="AR21" i="45"/>
  <c r="BB60" i="45"/>
  <c r="BB12" i="45"/>
  <c r="BB62" i="45"/>
  <c r="AZ5" i="45"/>
  <c r="BA39" i="46"/>
  <c r="BA8" i="46"/>
  <c r="BA32" i="46"/>
  <c r="BA33" i="46"/>
  <c r="BB11" i="46"/>
  <c r="BB18" i="46"/>
  <c r="BB44" i="46"/>
  <c r="AT9" i="46"/>
  <c r="BA17" i="46"/>
  <c r="BB36" i="47"/>
  <c r="BB42" i="47"/>
  <c r="BB37" i="47"/>
  <c r="BB7" i="47"/>
  <c r="BB25" i="47"/>
  <c r="BA41" i="47"/>
  <c r="BA38" i="47"/>
  <c r="BA49" i="47"/>
  <c r="BA17" i="47"/>
  <c r="BA66" i="47"/>
  <c r="BA19" i="47"/>
  <c r="AZ17" i="48"/>
  <c r="AZ8" i="48"/>
  <c r="AZ32" i="48"/>
  <c r="AZ47" i="48"/>
  <c r="BB46" i="48"/>
  <c r="BC31" i="49"/>
  <c r="BC53" i="49"/>
  <c r="BA17" i="49"/>
  <c r="BA50" i="49"/>
  <c r="BA11" i="49"/>
  <c r="BA29" i="51"/>
  <c r="BA6" i="51"/>
  <c r="AZ35" i="51"/>
  <c r="BB26" i="53"/>
  <c r="BB6" i="47"/>
  <c r="AX43" i="47"/>
  <c r="BA30" i="47"/>
  <c r="AS6" i="53"/>
  <c r="AY7" i="41"/>
  <c r="BA6" i="41"/>
  <c r="BB16" i="42"/>
  <c r="AV41" i="45"/>
  <c r="AZ35" i="45"/>
  <c r="AZ55" i="45"/>
  <c r="AZ11" i="45"/>
  <c r="AZ28" i="45"/>
  <c r="AZ59" i="45"/>
  <c r="AZ63" i="45"/>
  <c r="AX22" i="45"/>
  <c r="AR33" i="45"/>
  <c r="AV32" i="45"/>
  <c r="AV40" i="45"/>
  <c r="AV48" i="45"/>
  <c r="AT34" i="45"/>
  <c r="BB34" i="45"/>
  <c r="BB36" i="45"/>
  <c r="BB42" i="45"/>
  <c r="BB61" i="45"/>
  <c r="BB57" i="45"/>
  <c r="BB66" i="45"/>
  <c r="BB16" i="46"/>
  <c r="BA28" i="46"/>
  <c r="BA22" i="46"/>
  <c r="BA36" i="46"/>
  <c r="BB42" i="46"/>
  <c r="BB15" i="46"/>
  <c r="AX37" i="46"/>
  <c r="BB58" i="47"/>
  <c r="BB59" i="47"/>
  <c r="BA22" i="47"/>
  <c r="BA6" i="47"/>
  <c r="BA7" i="47"/>
  <c r="BA23" i="47"/>
  <c r="BA15" i="47"/>
  <c r="BC43" i="49"/>
  <c r="BA29" i="49"/>
  <c r="BA35" i="49"/>
  <c r="BA20" i="51"/>
  <c r="AZ30" i="51"/>
  <c r="AT8" i="53"/>
  <c r="AT14" i="53"/>
  <c r="BA6" i="53"/>
  <c r="BA15" i="53"/>
  <c r="AS26" i="53"/>
  <c r="AW20" i="53"/>
  <c r="AW11" i="53"/>
  <c r="BB12" i="53"/>
  <c r="BB20" i="53"/>
  <c r="AX12" i="53"/>
  <c r="AX16" i="53"/>
  <c r="AP43" i="45"/>
  <c r="BB21" i="46"/>
  <c r="AT7" i="46"/>
  <c r="BB29" i="47"/>
  <c r="AT29" i="47"/>
  <c r="AP32" i="47"/>
  <c r="AY36" i="49"/>
  <c r="BA20" i="53"/>
  <c r="AS25" i="52"/>
  <c r="AS14" i="53"/>
  <c r="AW19" i="53"/>
  <c r="BB14" i="53"/>
  <c r="BB10" i="46"/>
  <c r="AT26" i="47"/>
  <c r="AY29" i="49"/>
  <c r="BC22" i="49"/>
  <c r="AZ7" i="50"/>
  <c r="BB13" i="50"/>
  <c r="BB21" i="50"/>
  <c r="BA40" i="51"/>
  <c r="BA10" i="51"/>
  <c r="BA27" i="52"/>
  <c r="AT5" i="53"/>
  <c r="AW13" i="53"/>
  <c r="AV9" i="42"/>
  <c r="AP50" i="44"/>
  <c r="AP25" i="37"/>
  <c r="AP32" i="44"/>
  <c r="AP46" i="46"/>
  <c r="AP12" i="37"/>
  <c r="AP19" i="44"/>
  <c r="AP34" i="46"/>
  <c r="AP17" i="47"/>
  <c r="AP43" i="47"/>
  <c r="AP71" i="45"/>
  <c r="AP33" i="46"/>
  <c r="AP16" i="53"/>
  <c r="AP27" i="53"/>
  <c r="AP14" i="53"/>
  <c r="AP38" i="46"/>
  <c r="AP39" i="47"/>
  <c r="AP38" i="47"/>
  <c r="AP52" i="47"/>
  <c r="AP15" i="53"/>
  <c r="AP13" i="42"/>
  <c r="AP14" i="42"/>
  <c r="AP37" i="46"/>
  <c r="AP45" i="47"/>
  <c r="AP54" i="47"/>
  <c r="AP15" i="50"/>
  <c r="AP25" i="50"/>
  <c r="AO33" i="47"/>
  <c r="AO18" i="51"/>
  <c r="AO10" i="52"/>
  <c r="AR22" i="37"/>
  <c r="AT27" i="48"/>
  <c r="AR21" i="50"/>
  <c r="AT30" i="50"/>
  <c r="AS39" i="51"/>
  <c r="R47" i="53"/>
  <c r="AU47" i="53" s="1"/>
  <c r="AT7" i="45"/>
  <c r="AT6" i="47"/>
  <c r="AV34" i="44"/>
  <c r="AR38" i="44"/>
  <c r="AT26" i="44"/>
  <c r="AX6" i="44"/>
  <c r="AX53" i="44"/>
  <c r="AX21" i="45"/>
  <c r="AP55" i="45"/>
  <c r="AV46" i="45"/>
  <c r="AT54" i="45"/>
  <c r="AR62" i="45"/>
  <c r="AT17" i="48"/>
  <c r="AY55" i="49"/>
  <c r="AS17" i="49"/>
  <c r="AS7" i="49"/>
  <c r="AV27" i="50"/>
  <c r="AW31" i="51"/>
  <c r="AS20" i="53"/>
  <c r="AR11" i="42"/>
  <c r="AO9" i="37"/>
  <c r="AV26" i="37"/>
  <c r="AR46" i="44"/>
  <c r="AT29" i="45"/>
  <c r="AY37" i="49"/>
  <c r="AQ24" i="49"/>
  <c r="J115" i="46"/>
  <c r="J102" i="46"/>
  <c r="J114" i="46"/>
  <c r="J136" i="46"/>
  <c r="J139" i="46"/>
  <c r="J132" i="46"/>
  <c r="J79" i="46"/>
  <c r="J106" i="46"/>
  <c r="J118" i="46"/>
  <c r="J148" i="46"/>
  <c r="J123" i="46"/>
  <c r="J119" i="46"/>
  <c r="J147" i="46"/>
  <c r="J131" i="46"/>
  <c r="J128" i="46"/>
  <c r="J145" i="46"/>
  <c r="J80" i="46"/>
  <c r="J110" i="46"/>
  <c r="J138" i="46"/>
  <c r="J143" i="46"/>
  <c r="J116" i="46"/>
  <c r="J87" i="46"/>
  <c r="J86" i="46"/>
  <c r="J88" i="46"/>
  <c r="J133" i="46"/>
  <c r="J120" i="46"/>
  <c r="J108" i="46"/>
  <c r="J97" i="46"/>
  <c r="J96" i="46"/>
  <c r="J90" i="46"/>
  <c r="J83" i="46"/>
  <c r="J84" i="46"/>
  <c r="J127" i="46"/>
  <c r="J125" i="46"/>
  <c r="J103" i="46"/>
  <c r="J144" i="46"/>
  <c r="J124" i="46"/>
  <c r="J121" i="46"/>
  <c r="J109" i="46"/>
  <c r="J137" i="46"/>
  <c r="J107" i="46"/>
  <c r="J74" i="46"/>
  <c r="J78" i="46"/>
  <c r="J146" i="46"/>
  <c r="J122" i="46"/>
  <c r="J81" i="46"/>
  <c r="J99" i="46"/>
  <c r="J140" i="46"/>
  <c r="J130" i="46"/>
  <c r="J112" i="46"/>
  <c r="J100" i="46"/>
  <c r="J92" i="46"/>
  <c r="J98" i="46"/>
  <c r="J104" i="46"/>
  <c r="J134" i="46"/>
  <c r="J93" i="46"/>
  <c r="J101" i="46"/>
  <c r="J113" i="46"/>
  <c r="J89" i="46"/>
  <c r="J75" i="46"/>
  <c r="J105" i="46"/>
  <c r="J135" i="46"/>
  <c r="J126" i="46"/>
  <c r="J77" i="46"/>
  <c r="J141" i="46"/>
  <c r="J95" i="46"/>
  <c r="J142" i="46"/>
  <c r="J129" i="46"/>
  <c r="J94" i="46"/>
  <c r="J111" i="46"/>
  <c r="J117" i="46"/>
  <c r="J73" i="46"/>
  <c r="J76" i="46"/>
  <c r="J85" i="46"/>
  <c r="J82" i="46"/>
  <c r="J91" i="46"/>
  <c r="AP35" i="48"/>
  <c r="R82" i="46"/>
  <c r="R119" i="46"/>
  <c r="R90" i="46"/>
  <c r="R74" i="46"/>
  <c r="R141" i="46"/>
  <c r="R122" i="46"/>
  <c r="R129" i="46"/>
  <c r="R132" i="46"/>
  <c r="R109" i="46"/>
  <c r="R123" i="46"/>
  <c r="R139" i="46"/>
  <c r="R110" i="46"/>
  <c r="R99" i="46"/>
  <c r="R101" i="46"/>
  <c r="R142" i="46"/>
  <c r="R96" i="46"/>
  <c r="R100" i="46"/>
  <c r="R124" i="46"/>
  <c r="R80" i="46"/>
  <c r="R91" i="46"/>
  <c r="R133" i="46"/>
  <c r="R147" i="46"/>
  <c r="R115" i="46"/>
  <c r="R108" i="46"/>
  <c r="R125" i="46"/>
  <c r="R87" i="46"/>
  <c r="R81" i="46"/>
  <c r="R73" i="46"/>
  <c r="R134" i="46"/>
  <c r="R112" i="46"/>
  <c r="R103" i="46"/>
  <c r="R78" i="46"/>
  <c r="R106" i="46"/>
  <c r="R120" i="46"/>
  <c r="R118" i="46"/>
  <c r="R98" i="46"/>
  <c r="R104" i="46"/>
  <c r="R138" i="46"/>
  <c r="R130" i="46"/>
  <c r="R137" i="46"/>
  <c r="R113" i="46"/>
  <c r="R136" i="46"/>
  <c r="R75" i="46"/>
  <c r="R92" i="46"/>
  <c r="R84" i="46"/>
  <c r="R76" i="46"/>
  <c r="R85" i="46"/>
  <c r="R127" i="46"/>
  <c r="R114" i="46"/>
  <c r="R135" i="46"/>
  <c r="R102" i="46"/>
  <c r="R89" i="46"/>
  <c r="R143" i="46"/>
  <c r="R111" i="46"/>
  <c r="R94" i="46"/>
  <c r="R126" i="46"/>
  <c r="R145" i="46"/>
  <c r="R83" i="46"/>
  <c r="R128" i="46"/>
  <c r="R140" i="46"/>
  <c r="R107" i="46"/>
  <c r="R97" i="46"/>
  <c r="R93" i="46"/>
  <c r="R79" i="46"/>
  <c r="R148" i="46"/>
  <c r="R131" i="46"/>
  <c r="R95" i="46"/>
  <c r="R117" i="46"/>
  <c r="R144" i="46"/>
  <c r="R116" i="46"/>
  <c r="R105" i="46"/>
  <c r="R146" i="46"/>
  <c r="R121" i="46"/>
  <c r="R88" i="46"/>
  <c r="R77" i="46"/>
  <c r="R86" i="46"/>
  <c r="AP21" i="53"/>
  <c r="R47" i="45"/>
  <c r="R87" i="45"/>
  <c r="R95" i="45"/>
  <c r="R79" i="45"/>
  <c r="R78" i="45"/>
  <c r="R86" i="45"/>
  <c r="R101" i="45"/>
  <c r="R85" i="45"/>
  <c r="R81" i="45"/>
  <c r="R43" i="45"/>
  <c r="R80" i="45"/>
  <c r="R91" i="45"/>
  <c r="R82" i="45"/>
  <c r="R93" i="45"/>
  <c r="R89" i="45"/>
  <c r="R10" i="45"/>
  <c r="R96" i="45"/>
  <c r="R94" i="45"/>
  <c r="R83" i="45"/>
  <c r="R84" i="45"/>
  <c r="R90" i="45"/>
  <c r="R98" i="45"/>
  <c r="R92" i="45"/>
  <c r="R97" i="45"/>
  <c r="R88" i="45"/>
  <c r="R99" i="45"/>
  <c r="R100" i="45"/>
  <c r="R9" i="45"/>
  <c r="R42" i="45"/>
  <c r="AR29" i="45"/>
  <c r="AP21" i="45"/>
  <c r="AT41" i="45"/>
  <c r="AP27" i="48"/>
  <c r="AV32" i="48"/>
  <c r="AX16" i="50"/>
  <c r="AP29" i="50"/>
  <c r="J91" i="45"/>
  <c r="J83" i="45"/>
  <c r="J94" i="45"/>
  <c r="J87" i="45"/>
  <c r="J95" i="45"/>
  <c r="J100" i="45"/>
  <c r="J92" i="45"/>
  <c r="J101" i="45"/>
  <c r="J85" i="45"/>
  <c r="J80" i="45"/>
  <c r="J97" i="45"/>
  <c r="J81" i="45"/>
  <c r="J90" i="45"/>
  <c r="J99" i="45"/>
  <c r="J79" i="45"/>
  <c r="J98" i="45"/>
  <c r="J78" i="45"/>
  <c r="J86" i="45"/>
  <c r="J93" i="45"/>
  <c r="J96" i="45"/>
  <c r="J47" i="45"/>
  <c r="J10" i="45"/>
  <c r="J88" i="45"/>
  <c r="J42" i="45"/>
  <c r="J89" i="45"/>
  <c r="J43" i="45"/>
  <c r="J84" i="45"/>
  <c r="J82" i="45"/>
  <c r="Z140" i="46"/>
  <c r="Z80" i="46"/>
  <c r="Z78" i="46"/>
  <c r="Z116" i="46"/>
  <c r="Z120" i="46"/>
  <c r="Z119" i="46"/>
  <c r="Z95" i="46"/>
  <c r="Z112" i="46"/>
  <c r="Z146" i="46"/>
  <c r="Z87" i="46"/>
  <c r="Z79" i="46"/>
  <c r="Z86" i="46"/>
  <c r="Z139" i="46"/>
  <c r="Z131" i="46"/>
  <c r="Z136" i="46"/>
  <c r="Z145" i="46"/>
  <c r="Z94" i="46"/>
  <c r="Z106" i="46"/>
  <c r="Z128" i="46"/>
  <c r="Z110" i="46"/>
  <c r="Z103" i="46"/>
  <c r="Z134" i="46"/>
  <c r="Z118" i="46"/>
  <c r="Z124" i="46"/>
  <c r="Z102" i="46"/>
  <c r="Z148" i="46"/>
  <c r="Z123" i="46"/>
  <c r="Z108" i="46"/>
  <c r="Z129" i="46"/>
  <c r="Z115" i="46"/>
  <c r="Z111" i="46"/>
  <c r="Z100" i="46"/>
  <c r="Z127" i="46"/>
  <c r="Z99" i="46"/>
  <c r="Z133" i="46"/>
  <c r="Z144" i="46"/>
  <c r="Z130" i="46"/>
  <c r="Z104" i="46"/>
  <c r="Z109" i="46"/>
  <c r="Z74" i="46"/>
  <c r="Z88" i="46"/>
  <c r="Z141" i="46"/>
  <c r="Z132" i="46"/>
  <c r="Z143" i="46"/>
  <c r="Z97" i="46"/>
  <c r="Z81" i="46"/>
  <c r="Z101" i="46"/>
  <c r="Z121" i="46"/>
  <c r="Z91" i="46"/>
  <c r="Z76" i="46"/>
  <c r="Z93" i="46"/>
  <c r="Z125" i="46"/>
  <c r="Z107" i="46"/>
  <c r="Z113" i="46"/>
  <c r="Z96" i="46"/>
  <c r="Z147" i="46"/>
  <c r="Z138" i="46"/>
  <c r="Z89" i="46"/>
  <c r="Z75" i="46"/>
  <c r="Z90" i="46"/>
  <c r="Z142" i="46"/>
  <c r="Z82" i="46"/>
  <c r="Z85" i="46"/>
  <c r="Z122" i="46"/>
  <c r="Z77" i="46"/>
  <c r="Z105" i="46"/>
  <c r="Z73" i="46"/>
  <c r="Z114" i="46"/>
  <c r="Z117" i="46"/>
  <c r="Z137" i="46"/>
  <c r="Z126" i="46"/>
  <c r="Z83" i="46"/>
  <c r="Z92" i="46"/>
  <c r="Z84" i="46"/>
  <c r="Z135" i="46"/>
  <c r="Z98" i="46"/>
  <c r="AR10" i="37"/>
  <c r="AP28" i="44"/>
  <c r="AX28" i="44"/>
  <c r="AP44" i="45"/>
  <c r="AR34" i="45"/>
  <c r="AR17" i="45"/>
  <c r="AT63" i="47"/>
  <c r="AV16" i="48"/>
  <c r="AV33" i="48"/>
  <c r="AT20" i="50"/>
  <c r="AU6" i="41"/>
  <c r="AT17" i="42"/>
  <c r="AV10" i="42"/>
  <c r="Z33" i="47"/>
  <c r="Z111" i="47"/>
  <c r="Z136" i="47"/>
  <c r="Z92" i="47"/>
  <c r="Z133" i="47"/>
  <c r="Z109" i="47"/>
  <c r="Z120" i="47"/>
  <c r="Z127" i="47"/>
  <c r="Z97" i="47"/>
  <c r="Z134" i="47"/>
  <c r="Z118" i="47"/>
  <c r="Z104" i="47"/>
  <c r="Z137" i="47"/>
  <c r="Z129" i="47"/>
  <c r="Z130" i="47"/>
  <c r="Z114" i="47"/>
  <c r="Z115" i="47"/>
  <c r="Z99" i="47"/>
  <c r="Z93" i="47"/>
  <c r="Z112" i="47"/>
  <c r="Z96" i="47"/>
  <c r="Z106" i="47"/>
  <c r="Z123" i="47"/>
  <c r="Z131" i="47"/>
  <c r="Z100" i="47"/>
  <c r="Z125" i="47"/>
  <c r="Z113" i="47"/>
  <c r="Z107" i="47"/>
  <c r="Z102" i="47"/>
  <c r="Z94" i="47"/>
  <c r="Z95" i="47"/>
  <c r="Z135" i="47"/>
  <c r="Z126" i="47"/>
  <c r="Z105" i="47"/>
  <c r="Z132" i="47"/>
  <c r="Z124" i="47"/>
  <c r="Z108" i="47"/>
  <c r="Z122" i="47"/>
  <c r="Z128" i="47"/>
  <c r="Z116" i="47"/>
  <c r="Z138" i="47"/>
  <c r="Z101" i="47"/>
  <c r="Z117" i="47"/>
  <c r="Z119" i="47"/>
  <c r="Z121" i="47"/>
  <c r="Z98" i="47"/>
  <c r="Z91" i="47"/>
  <c r="Z103" i="47"/>
  <c r="Z110" i="47"/>
  <c r="Z47" i="45"/>
  <c r="Z43" i="45"/>
  <c r="Z86" i="45"/>
  <c r="Z87" i="45"/>
  <c r="Z94" i="45"/>
  <c r="Z100" i="45"/>
  <c r="Z98" i="45"/>
  <c r="Z99" i="45"/>
  <c r="Z85" i="45"/>
  <c r="Z84" i="45"/>
  <c r="Z91" i="45"/>
  <c r="Z92" i="45"/>
  <c r="Z89" i="45"/>
  <c r="Z9" i="45"/>
  <c r="Z96" i="45"/>
  <c r="Z90" i="45"/>
  <c r="Z82" i="45"/>
  <c r="Z42" i="45"/>
  <c r="Z80" i="45"/>
  <c r="Z95" i="45"/>
  <c r="Z97" i="45"/>
  <c r="Z81" i="45"/>
  <c r="Z93" i="45"/>
  <c r="Z78" i="45"/>
  <c r="Z101" i="45"/>
  <c r="Z10" i="45"/>
  <c r="Z88" i="45"/>
  <c r="Z79" i="45"/>
  <c r="Z83" i="45"/>
  <c r="AV35" i="44"/>
  <c r="AV51" i="44"/>
  <c r="AP34" i="44"/>
  <c r="AW15" i="53"/>
  <c r="F65" i="46"/>
  <c r="AO65" i="46" s="1"/>
  <c r="F76" i="46"/>
  <c r="F84" i="46"/>
  <c r="F92" i="46"/>
  <c r="F100" i="46"/>
  <c r="F108" i="46"/>
  <c r="F116" i="46"/>
  <c r="F124" i="46"/>
  <c r="F75" i="46"/>
  <c r="F83" i="46"/>
  <c r="F91" i="46"/>
  <c r="F99" i="46"/>
  <c r="F107" i="46"/>
  <c r="F115" i="46"/>
  <c r="F123" i="46"/>
  <c r="F131" i="46"/>
  <c r="F139" i="46"/>
  <c r="F147" i="46"/>
  <c r="F74" i="46"/>
  <c r="F82" i="46"/>
  <c r="F90" i="46"/>
  <c r="F98" i="46"/>
  <c r="F106" i="46"/>
  <c r="F114" i="46"/>
  <c r="F122" i="46"/>
  <c r="F130" i="46"/>
  <c r="F138" i="46"/>
  <c r="F146" i="46"/>
  <c r="F73" i="46"/>
  <c r="F81" i="46"/>
  <c r="F89" i="46"/>
  <c r="F97" i="46"/>
  <c r="F105" i="46"/>
  <c r="F113" i="46"/>
  <c r="F121" i="46"/>
  <c r="F129" i="46"/>
  <c r="F137" i="46"/>
  <c r="F145" i="46"/>
  <c r="F85" i="46"/>
  <c r="F93" i="46"/>
  <c r="F101" i="46"/>
  <c r="F133" i="46"/>
  <c r="F132" i="46"/>
  <c r="F140" i="46"/>
  <c r="F80" i="46"/>
  <c r="F88" i="46"/>
  <c r="F96" i="46"/>
  <c r="F104" i="46"/>
  <c r="F112" i="46"/>
  <c r="F120" i="46"/>
  <c r="F128" i="46"/>
  <c r="F136" i="46"/>
  <c r="F144" i="46"/>
  <c r="F117" i="46"/>
  <c r="F141" i="46"/>
  <c r="F79" i="46"/>
  <c r="F87" i="46"/>
  <c r="F95" i="46"/>
  <c r="F103" i="46"/>
  <c r="F111" i="46"/>
  <c r="F119" i="46"/>
  <c r="F127" i="46"/>
  <c r="F135" i="46"/>
  <c r="F143" i="46"/>
  <c r="F109" i="46"/>
  <c r="F78" i="46"/>
  <c r="F86" i="46"/>
  <c r="F94" i="46"/>
  <c r="F102" i="46"/>
  <c r="F110" i="46"/>
  <c r="F118" i="46"/>
  <c r="F126" i="46"/>
  <c r="F134" i="46"/>
  <c r="F142" i="46"/>
  <c r="F125" i="46"/>
  <c r="F148" i="46"/>
  <c r="F77" i="46"/>
  <c r="AU16" i="37"/>
  <c r="AP6" i="42"/>
  <c r="AP38" i="44"/>
  <c r="AX52" i="44"/>
  <c r="AP32" i="45"/>
  <c r="AV18" i="45"/>
  <c r="AT23" i="45"/>
  <c r="AR26" i="45"/>
  <c r="AP45" i="46"/>
  <c r="AT48" i="47"/>
  <c r="AP8" i="47"/>
  <c r="AT10" i="37"/>
  <c r="AW19" i="37"/>
  <c r="AX24" i="37"/>
  <c r="AU23" i="37"/>
  <c r="AV15" i="37"/>
  <c r="AS6" i="37"/>
  <c r="AS14" i="37"/>
  <c r="AS16" i="41"/>
  <c r="AR18" i="42"/>
  <c r="AS7" i="52"/>
  <c r="AT20" i="53"/>
  <c r="AQ52" i="49"/>
  <c r="AS8" i="37"/>
  <c r="AX7" i="45"/>
  <c r="AX18" i="45"/>
  <c r="AV72" i="45"/>
  <c r="AX10" i="47"/>
  <c r="AS34" i="51"/>
  <c r="AP41" i="45"/>
  <c r="AV9" i="37"/>
  <c r="AR6" i="44"/>
  <c r="AV44" i="44"/>
  <c r="AR48" i="44"/>
  <c r="AP6" i="44"/>
  <c r="AP48" i="44"/>
  <c r="AR16" i="45"/>
  <c r="AW42" i="47"/>
  <c r="AT26" i="48"/>
  <c r="AP7" i="48"/>
  <c r="AV48" i="48"/>
  <c r="AS16" i="49"/>
  <c r="AR16" i="50"/>
  <c r="AR5" i="42"/>
  <c r="AT16" i="42"/>
  <c r="AV5" i="42"/>
  <c r="V30" i="46"/>
  <c r="V102" i="46"/>
  <c r="V111" i="46"/>
  <c r="V92" i="46"/>
  <c r="V77" i="46"/>
  <c r="V103" i="46"/>
  <c r="V84" i="46"/>
  <c r="V131" i="46"/>
  <c r="V100" i="46"/>
  <c r="V76" i="46"/>
  <c r="V119" i="46"/>
  <c r="V110" i="46"/>
  <c r="V90" i="46"/>
  <c r="V91" i="46"/>
  <c r="V86" i="46"/>
  <c r="V85" i="46"/>
  <c r="V128" i="46"/>
  <c r="V133" i="46"/>
  <c r="V146" i="46"/>
  <c r="V113" i="46"/>
  <c r="V134" i="46"/>
  <c r="V122" i="46"/>
  <c r="V83" i="46"/>
  <c r="V108" i="46"/>
  <c r="V129" i="46"/>
  <c r="V105" i="46"/>
  <c r="V120" i="46"/>
  <c r="V130" i="46"/>
  <c r="V75" i="46"/>
  <c r="V127" i="46"/>
  <c r="V114" i="46"/>
  <c r="V141" i="46"/>
  <c r="V106" i="46"/>
  <c r="V135" i="46"/>
  <c r="V124" i="46"/>
  <c r="V142" i="46"/>
  <c r="V80" i="46"/>
  <c r="V138" i="46"/>
  <c r="V117" i="46"/>
  <c r="V94" i="46"/>
  <c r="V78" i="46"/>
  <c r="V147" i="46"/>
  <c r="V140" i="46"/>
  <c r="V137" i="46"/>
  <c r="V109" i="46"/>
  <c r="V87" i="46"/>
  <c r="V96" i="46"/>
  <c r="V73" i="46"/>
  <c r="V116" i="46"/>
  <c r="V126" i="46"/>
  <c r="V145" i="46"/>
  <c r="V101" i="46"/>
  <c r="V123" i="46"/>
  <c r="V112" i="46"/>
  <c r="V99" i="46"/>
  <c r="V144" i="46"/>
  <c r="V132" i="46"/>
  <c r="V95" i="46"/>
  <c r="V89" i="46"/>
  <c r="V81" i="46"/>
  <c r="V82" i="46"/>
  <c r="V125" i="46"/>
  <c r="V88" i="46"/>
  <c r="V139" i="46"/>
  <c r="V115" i="46"/>
  <c r="V97" i="46"/>
  <c r="V74" i="46"/>
  <c r="V148" i="46"/>
  <c r="V136" i="46"/>
  <c r="V107" i="46"/>
  <c r="V104" i="46"/>
  <c r="V118" i="46"/>
  <c r="V143" i="46"/>
  <c r="V93" i="46"/>
  <c r="V98" i="46"/>
  <c r="V121" i="46"/>
  <c r="V79" i="46"/>
  <c r="AU43" i="49"/>
  <c r="AX31" i="50"/>
  <c r="AS26" i="37"/>
  <c r="AT27" i="45"/>
  <c r="AT68" i="45"/>
  <c r="AS59" i="47"/>
  <c r="AU38" i="49"/>
  <c r="AT17" i="50"/>
  <c r="AS15" i="37"/>
  <c r="AU17" i="37"/>
  <c r="AQ7" i="41"/>
  <c r="AP30" i="43"/>
  <c r="AV31" i="44"/>
  <c r="AV15" i="44"/>
  <c r="AV17" i="44"/>
  <c r="AV23" i="44"/>
  <c r="AV10" i="44"/>
  <c r="AR14" i="44"/>
  <c r="AR53" i="44"/>
  <c r="AP35" i="44"/>
  <c r="AP44" i="44"/>
  <c r="AT37" i="44"/>
  <c r="AT47" i="44"/>
  <c r="AT20" i="44"/>
  <c r="AT51" i="44"/>
  <c r="AT14" i="44"/>
  <c r="AX24" i="44"/>
  <c r="AX20" i="44"/>
  <c r="AX44" i="44"/>
  <c r="AX42" i="45"/>
  <c r="AX66" i="45"/>
  <c r="AP35" i="45"/>
  <c r="AP11" i="45"/>
  <c r="AV52" i="45"/>
  <c r="AV61" i="45"/>
  <c r="AR28" i="45"/>
  <c r="AR18" i="45"/>
  <c r="AX30" i="46"/>
  <c r="AS27" i="46"/>
  <c r="AS6" i="46"/>
  <c r="AT19" i="46"/>
  <c r="AX20" i="46"/>
  <c r="AX13" i="46"/>
  <c r="AT39" i="46"/>
  <c r="AP32" i="46"/>
  <c r="AP17" i="46"/>
  <c r="AX40" i="47"/>
  <c r="AP61" i="47"/>
  <c r="AW64" i="47"/>
  <c r="AS50" i="47"/>
  <c r="AS26" i="47"/>
  <c r="AS35" i="47"/>
  <c r="AT30" i="48"/>
  <c r="AT45" i="48"/>
  <c r="AP14" i="48"/>
  <c r="AP46" i="48"/>
  <c r="AP10" i="48"/>
  <c r="AP5" i="48"/>
  <c r="AT16" i="48"/>
  <c r="AV45" i="48"/>
  <c r="AV11" i="48"/>
  <c r="AQ29" i="49"/>
  <c r="AQ23" i="49"/>
  <c r="AU28" i="49"/>
  <c r="AU22" i="49"/>
  <c r="AY43" i="49"/>
  <c r="AY46" i="49"/>
  <c r="AY48" i="49"/>
  <c r="AY53" i="49"/>
  <c r="AU52" i="49"/>
  <c r="AU54" i="49"/>
  <c r="AQ50" i="49"/>
  <c r="AQ60" i="49"/>
  <c r="AW9" i="49"/>
  <c r="AS23" i="49"/>
  <c r="AS20" i="49"/>
  <c r="AS9" i="49"/>
  <c r="AS56" i="49"/>
  <c r="AV18" i="50"/>
  <c r="AS24" i="52"/>
  <c r="AW25" i="52"/>
  <c r="AS11" i="53"/>
  <c r="AT10" i="42"/>
  <c r="AX32" i="47"/>
  <c r="AT40" i="47"/>
  <c r="AW5" i="47"/>
  <c r="AY16" i="49"/>
  <c r="AV18" i="44"/>
  <c r="AR37" i="44"/>
  <c r="AT15" i="44"/>
  <c r="AX46" i="44"/>
  <c r="AX58" i="45"/>
  <c r="AP38" i="45"/>
  <c r="AV58" i="45"/>
  <c r="AT32" i="45"/>
  <c r="AW23" i="52"/>
  <c r="AX27" i="53"/>
  <c r="AX19" i="53"/>
  <c r="AX15" i="53"/>
  <c r="AV16" i="37"/>
  <c r="AR14" i="42"/>
  <c r="AP18" i="42"/>
  <c r="AR10" i="42"/>
  <c r="AV7" i="44"/>
  <c r="AR23" i="44"/>
  <c r="AR22" i="44"/>
  <c r="AP25" i="44"/>
  <c r="AT8" i="44"/>
  <c r="AT50" i="44"/>
  <c r="AX42" i="44"/>
  <c r="AX35" i="45"/>
  <c r="AX44" i="45"/>
  <c r="AP36" i="45"/>
  <c r="AV15" i="45"/>
  <c r="AV11" i="45"/>
  <c r="AV26" i="45"/>
  <c r="AV28" i="45"/>
  <c r="AS23" i="46"/>
  <c r="AS29" i="46"/>
  <c r="AS30" i="46"/>
  <c r="AX33" i="46"/>
  <c r="AT43" i="46"/>
  <c r="AP44" i="46"/>
  <c r="AT49" i="47"/>
  <c r="AX22" i="47"/>
  <c r="AX15" i="47"/>
  <c r="AT50" i="47"/>
  <c r="AP58" i="47"/>
  <c r="AP50" i="47"/>
  <c r="AP20" i="47"/>
  <c r="AP63" i="47"/>
  <c r="AW10" i="47"/>
  <c r="AW45" i="47"/>
  <c r="AW47" i="47"/>
  <c r="AW55" i="47"/>
  <c r="AW60" i="47"/>
  <c r="AS66" i="47"/>
  <c r="AS14" i="47"/>
  <c r="AT38" i="48"/>
  <c r="AT20" i="48"/>
  <c r="AT24" i="48"/>
  <c r="AP42" i="48"/>
  <c r="AT47" i="48"/>
  <c r="AV18" i="48"/>
  <c r="AV44" i="48"/>
  <c r="AW30" i="49"/>
  <c r="AW53" i="49"/>
  <c r="AS10" i="49"/>
  <c r="AS11" i="49"/>
  <c r="AP19" i="50"/>
  <c r="AS8" i="51"/>
  <c r="AU10" i="37"/>
  <c r="AS22" i="37"/>
  <c r="AV22" i="37"/>
  <c r="AX15" i="37"/>
  <c r="AR11" i="37"/>
  <c r="AT24" i="37"/>
  <c r="AX23" i="37"/>
  <c r="AW20" i="37"/>
  <c r="AT14" i="37"/>
  <c r="AV17" i="37"/>
  <c r="AS17" i="37"/>
  <c r="AT16" i="37"/>
  <c r="AR16" i="37"/>
  <c r="AY17" i="41"/>
  <c r="AV14" i="42"/>
  <c r="AV18" i="42"/>
  <c r="AP5" i="42"/>
  <c r="X6" i="43"/>
  <c r="X42" i="43"/>
  <c r="X66" i="43"/>
  <c r="AX66" i="43" s="1"/>
  <c r="AR25" i="44"/>
  <c r="AT37" i="45"/>
  <c r="AV31" i="45"/>
  <c r="AX38" i="45"/>
  <c r="AX36" i="45"/>
  <c r="AX48" i="45"/>
  <c r="AX11" i="45"/>
  <c r="AX63" i="45"/>
  <c r="AX67" i="45"/>
  <c r="AP39" i="45"/>
  <c r="AP23" i="45"/>
  <c r="AP51" i="45"/>
  <c r="AP60" i="45"/>
  <c r="AP59" i="45"/>
  <c r="AR31" i="45"/>
  <c r="AV34" i="45"/>
  <c r="AV12" i="45"/>
  <c r="AV59" i="45"/>
  <c r="AV63" i="45"/>
  <c r="AT43" i="45"/>
  <c r="AT35" i="45"/>
  <c r="AT42" i="45"/>
  <c r="AT10" i="45"/>
  <c r="AT61" i="45"/>
  <c r="AT66" i="45"/>
  <c r="AR35" i="45"/>
  <c r="AR39" i="45"/>
  <c r="AR45" i="45"/>
  <c r="AR53" i="45"/>
  <c r="AR67" i="45"/>
  <c r="AR59" i="45"/>
  <c r="AR64" i="45"/>
  <c r="AV37" i="45"/>
  <c r="AS32" i="46"/>
  <c r="AS33" i="46"/>
  <c r="AS9" i="46"/>
  <c r="AS22" i="46"/>
  <c r="AT11" i="46"/>
  <c r="AX18" i="46"/>
  <c r="AX14" i="46"/>
  <c r="AX6" i="46"/>
  <c r="AT37" i="46"/>
  <c r="AT38" i="46"/>
  <c r="AP7" i="46"/>
  <c r="AP16" i="46"/>
  <c r="AP42" i="47"/>
  <c r="AX21" i="47"/>
  <c r="AX12" i="47"/>
  <c r="AX24" i="47"/>
  <c r="AX46" i="47"/>
  <c r="AX25" i="47"/>
  <c r="AX59" i="47"/>
  <c r="AT12" i="47"/>
  <c r="AT31" i="47"/>
  <c r="AT52" i="47"/>
  <c r="AT66" i="47"/>
  <c r="AT15" i="47"/>
  <c r="AP55" i="47"/>
  <c r="AP59" i="47"/>
  <c r="AW28" i="47"/>
  <c r="AW50" i="47"/>
  <c r="AW51" i="47"/>
  <c r="AW23" i="47"/>
  <c r="AW8" i="47"/>
  <c r="AS28" i="47"/>
  <c r="AS34" i="47"/>
  <c r="AS7" i="47"/>
  <c r="AS54" i="47"/>
  <c r="AS57" i="47"/>
  <c r="AS20" i="47"/>
  <c r="AT42" i="48"/>
  <c r="AT8" i="48"/>
  <c r="AP28" i="48"/>
  <c r="AP20" i="48"/>
  <c r="AP36" i="48"/>
  <c r="AP44" i="48"/>
  <c r="AP29" i="48"/>
  <c r="AV22" i="48"/>
  <c r="AV19" i="48"/>
  <c r="AV35" i="48"/>
  <c r="AY59" i="49"/>
  <c r="AU39" i="49"/>
  <c r="AU47" i="49"/>
  <c r="AU58" i="49"/>
  <c r="AQ13" i="49"/>
  <c r="AQ41" i="49"/>
  <c r="AQ61" i="49"/>
  <c r="AS35" i="49"/>
  <c r="AS44" i="49"/>
  <c r="AS15" i="49"/>
  <c r="AS14" i="49"/>
  <c r="AS12" i="49"/>
  <c r="AS6" i="49"/>
  <c r="AR29" i="50"/>
  <c r="J116" i="47"/>
  <c r="J106" i="47"/>
  <c r="J123" i="47"/>
  <c r="J91" i="47"/>
  <c r="J108" i="47"/>
  <c r="J102" i="47"/>
  <c r="J96" i="47"/>
  <c r="J137" i="47"/>
  <c r="J92" i="47"/>
  <c r="J133" i="47"/>
  <c r="J109" i="47"/>
  <c r="J135" i="47"/>
  <c r="J119" i="47"/>
  <c r="J97" i="47"/>
  <c r="J134" i="47"/>
  <c r="J136" i="47"/>
  <c r="J105" i="47"/>
  <c r="J132" i="47"/>
  <c r="J124" i="47"/>
  <c r="J111" i="47"/>
  <c r="J118" i="47"/>
  <c r="J115" i="47"/>
  <c r="J100" i="47"/>
  <c r="J125" i="47"/>
  <c r="J95" i="47"/>
  <c r="J128" i="47"/>
  <c r="J112" i="47"/>
  <c r="J113" i="47"/>
  <c r="J107" i="47"/>
  <c r="J94" i="47"/>
  <c r="J120" i="47"/>
  <c r="J131" i="47"/>
  <c r="J127" i="47"/>
  <c r="J138" i="47"/>
  <c r="J110" i="47"/>
  <c r="J114" i="47"/>
  <c r="J117" i="47"/>
  <c r="J104" i="47"/>
  <c r="J130" i="47"/>
  <c r="J122" i="47"/>
  <c r="J93" i="47"/>
  <c r="J98" i="47"/>
  <c r="J129" i="47"/>
  <c r="J126" i="47"/>
  <c r="J99" i="47"/>
  <c r="J121" i="47"/>
  <c r="J101" i="47"/>
  <c r="J103" i="47"/>
  <c r="AX20" i="53"/>
  <c r="AX14" i="53"/>
  <c r="AX7" i="53"/>
  <c r="AT11" i="42"/>
  <c r="AR31" i="44"/>
  <c r="AW10" i="51"/>
  <c r="AW33" i="51"/>
  <c r="AV6" i="45"/>
  <c r="AP22" i="44"/>
  <c r="AP9" i="44"/>
  <c r="AT19" i="44"/>
  <c r="AT45" i="44"/>
  <c r="AX17" i="44"/>
  <c r="AX40" i="45"/>
  <c r="AX26" i="45"/>
  <c r="AX59" i="45"/>
  <c r="AX71" i="45"/>
  <c r="AP45" i="45"/>
  <c r="AP10" i="45"/>
  <c r="AP63" i="45"/>
  <c r="AP64" i="45"/>
  <c r="AR37" i="45"/>
  <c r="AV23" i="45"/>
  <c r="AV10" i="45"/>
  <c r="AV71" i="45"/>
  <c r="AV67" i="45"/>
  <c r="AT36" i="45"/>
  <c r="AT44" i="45"/>
  <c r="AT11" i="45"/>
  <c r="AT63" i="45"/>
  <c r="AR41" i="45"/>
  <c r="AR10" i="45"/>
  <c r="AR13" i="45"/>
  <c r="AP15" i="46"/>
  <c r="AS28" i="46"/>
  <c r="AP21" i="46"/>
  <c r="AS36" i="46"/>
  <c r="AP12" i="46"/>
  <c r="AX29" i="46"/>
  <c r="AT8" i="46"/>
  <c r="AT6" i="46"/>
  <c r="AP10" i="46"/>
  <c r="AP13" i="46"/>
  <c r="AS8" i="46"/>
  <c r="AP21" i="47"/>
  <c r="AT21" i="47"/>
  <c r="AX34" i="47"/>
  <c r="AX31" i="47"/>
  <c r="AX50" i="47"/>
  <c r="AT34" i="47"/>
  <c r="AT35" i="47"/>
  <c r="AT59" i="47"/>
  <c r="AP12" i="47"/>
  <c r="AP31" i="47"/>
  <c r="AP13" i="47"/>
  <c r="AW21" i="47"/>
  <c r="AW30" i="47"/>
  <c r="AW53" i="47"/>
  <c r="AW22" i="47"/>
  <c r="AW65" i="47"/>
  <c r="AS30" i="47"/>
  <c r="AS33" i="47"/>
  <c r="AS40" i="47"/>
  <c r="AS45" i="47"/>
  <c r="AS63" i="47"/>
  <c r="AS52" i="47"/>
  <c r="AS64" i="47"/>
  <c r="AW29" i="49"/>
  <c r="AW36" i="49"/>
  <c r="AW50" i="49"/>
  <c r="AW6" i="49"/>
  <c r="AS33" i="51"/>
  <c r="AX5" i="53"/>
  <c r="AV6" i="44"/>
  <c r="AX33" i="45"/>
  <c r="AY20" i="49"/>
  <c r="AU20" i="49"/>
  <c r="AQ16" i="49"/>
  <c r="AV30" i="50"/>
  <c r="AR42" i="45"/>
  <c r="R56" i="47"/>
  <c r="R100" i="47"/>
  <c r="R137" i="47"/>
  <c r="R126" i="47"/>
  <c r="R110" i="47"/>
  <c r="R94" i="47"/>
  <c r="R127" i="47"/>
  <c r="R95" i="47"/>
  <c r="R106" i="47"/>
  <c r="R123" i="47"/>
  <c r="R91" i="47"/>
  <c r="R92" i="47"/>
  <c r="R98" i="47"/>
  <c r="R107" i="47"/>
  <c r="R111" i="47"/>
  <c r="R136" i="47"/>
  <c r="R96" i="47"/>
  <c r="R121" i="47"/>
  <c r="R119" i="47"/>
  <c r="R125" i="47"/>
  <c r="R135" i="47"/>
  <c r="R101" i="47"/>
  <c r="R108" i="47"/>
  <c r="R133" i="47"/>
  <c r="R93" i="47"/>
  <c r="R117" i="47"/>
  <c r="R134" i="47"/>
  <c r="R113" i="47"/>
  <c r="R120" i="47"/>
  <c r="R128" i="47"/>
  <c r="R104" i="47"/>
  <c r="R129" i="47"/>
  <c r="R114" i="47"/>
  <c r="R116" i="47"/>
  <c r="R97" i="47"/>
  <c r="R132" i="47"/>
  <c r="R103" i="47"/>
  <c r="R124" i="47"/>
  <c r="R109" i="47"/>
  <c r="R102" i="47"/>
  <c r="R112" i="47"/>
  <c r="R130" i="47"/>
  <c r="R115" i="47"/>
  <c r="R99" i="47"/>
  <c r="R105" i="47"/>
  <c r="R131" i="47"/>
  <c r="R138" i="47"/>
  <c r="R122" i="47"/>
  <c r="R118" i="47"/>
  <c r="BA28" i="52"/>
  <c r="BA25" i="52"/>
  <c r="AS10" i="52"/>
  <c r="AS28" i="52"/>
  <c r="BA23" i="52"/>
  <c r="BA16" i="52"/>
  <c r="AS26" i="52"/>
  <c r="AW26" i="52"/>
  <c r="AW28" i="52"/>
  <c r="BA26" i="52"/>
  <c r="AW24" i="52"/>
  <c r="AW6" i="52"/>
  <c r="AW17" i="52"/>
  <c r="BA21" i="52"/>
  <c r="BA12" i="52"/>
  <c r="AS13" i="52"/>
  <c r="BA7" i="52"/>
  <c r="AS20" i="52"/>
  <c r="AW21" i="52"/>
  <c r="BA15" i="52"/>
  <c r="AS15" i="52"/>
  <c r="AS21" i="52"/>
  <c r="AS12" i="52"/>
  <c r="AS17" i="52"/>
  <c r="AO25" i="37"/>
  <c r="AO10" i="37"/>
  <c r="AO26" i="37"/>
  <c r="AO7" i="37"/>
  <c r="AO23" i="37"/>
  <c r="AO16" i="37"/>
  <c r="AR30" i="50"/>
  <c r="AV25" i="50"/>
  <c r="AX32" i="50"/>
  <c r="AZ33" i="50"/>
  <c r="AX21" i="50"/>
  <c r="AT22" i="50"/>
  <c r="BB33" i="50"/>
  <c r="AT8" i="50"/>
  <c r="AT14" i="50"/>
  <c r="AT35" i="50"/>
  <c r="AX23" i="50"/>
  <c r="AZ17" i="50"/>
  <c r="AV28" i="50"/>
  <c r="AX24" i="50"/>
  <c r="AP24" i="50"/>
  <c r="AP22" i="50"/>
  <c r="AR8" i="50"/>
  <c r="AV9" i="50"/>
  <c r="AR22" i="50"/>
  <c r="AV11" i="50"/>
  <c r="AZ35" i="50"/>
  <c r="AV32" i="50"/>
  <c r="AR31" i="50"/>
  <c r="AZ21" i="50"/>
  <c r="AR14" i="50"/>
  <c r="BB7" i="50"/>
  <c r="AX17" i="50"/>
  <c r="AX25" i="50"/>
  <c r="AX27" i="50"/>
  <c r="AX6" i="50"/>
  <c r="AP12" i="50"/>
  <c r="AP23" i="50"/>
  <c r="AP32" i="50"/>
  <c r="AP31" i="50"/>
  <c r="AR10" i="50"/>
  <c r="BB28" i="50"/>
  <c r="BB14" i="50"/>
  <c r="BB26" i="50"/>
  <c r="AT10" i="50"/>
  <c r="AT21" i="50"/>
  <c r="AP7" i="50"/>
  <c r="AZ13" i="50"/>
  <c r="AR23" i="50"/>
  <c r="AX7" i="50"/>
  <c r="AP20" i="50"/>
  <c r="AR9" i="50"/>
  <c r="AR35" i="50"/>
  <c r="AV21" i="50"/>
  <c r="AZ5" i="50"/>
  <c r="AX22" i="50"/>
  <c r="AX20" i="50"/>
  <c r="AX29" i="50"/>
  <c r="AP16" i="50"/>
  <c r="AP35" i="50"/>
  <c r="AT7" i="50"/>
  <c r="BB10" i="50"/>
  <c r="BB18" i="50"/>
  <c r="BB30" i="50"/>
  <c r="AT13" i="50"/>
  <c r="AT24" i="50"/>
  <c r="AV6" i="50"/>
  <c r="BA19" i="52"/>
  <c r="AW20" i="52"/>
  <c r="BA9" i="52"/>
  <c r="AS18" i="52"/>
  <c r="AS8" i="52"/>
  <c r="AW18" i="52"/>
  <c r="AW10" i="52"/>
  <c r="BA11" i="52"/>
  <c r="BA20" i="52"/>
  <c r="AS5" i="52"/>
  <c r="AW7" i="52"/>
  <c r="AW13" i="52"/>
  <c r="AO21" i="51"/>
  <c r="AO6" i="51"/>
  <c r="AO36" i="51"/>
  <c r="AO28" i="51"/>
  <c r="AP5" i="53"/>
  <c r="AP7" i="53"/>
  <c r="AT11" i="53"/>
  <c r="AP6" i="53"/>
  <c r="AT9" i="53"/>
  <c r="AP12" i="53"/>
  <c r="AX8" i="53"/>
  <c r="AP8" i="53"/>
  <c r="BA9" i="53"/>
  <c r="BA12" i="53"/>
  <c r="AW24" i="53"/>
  <c r="AW26" i="53"/>
  <c r="AX21" i="53"/>
  <c r="AX25" i="53"/>
  <c r="BA17" i="53"/>
  <c r="AT21" i="53"/>
  <c r="AS24" i="53"/>
  <c r="AW9" i="53"/>
  <c r="AW16" i="53"/>
  <c r="BB7" i="53"/>
  <c r="AX26" i="53"/>
  <c r="AS12" i="53"/>
  <c r="AS19" i="53"/>
  <c r="AW7" i="53"/>
  <c r="BB8" i="53"/>
  <c r="BB17" i="53"/>
  <c r="AS27" i="53"/>
  <c r="AT23" i="53"/>
  <c r="AT6" i="53"/>
  <c r="AT24" i="53"/>
  <c r="AT25" i="53"/>
  <c r="AT26" i="53"/>
  <c r="AW23" i="53"/>
  <c r="AP19" i="53"/>
  <c r="AS16" i="53"/>
  <c r="BB19" i="53"/>
  <c r="AT16" i="53"/>
  <c r="BA8" i="53"/>
  <c r="BA21" i="53"/>
  <c r="AS7" i="53"/>
  <c r="AP17" i="53"/>
  <c r="AW8" i="53"/>
  <c r="AX11" i="53"/>
  <c r="AP24" i="53"/>
  <c r="AT12" i="53"/>
  <c r="AT10" i="53"/>
  <c r="BA25" i="53"/>
  <c r="BA27" i="53"/>
  <c r="BA11" i="53"/>
  <c r="BA7" i="53"/>
  <c r="AT15" i="53"/>
  <c r="AS23" i="53"/>
  <c r="AP11" i="53"/>
  <c r="AP23" i="53"/>
  <c r="AP10" i="53"/>
  <c r="AW14" i="53"/>
  <c r="AW25" i="53"/>
  <c r="BB13" i="53"/>
  <c r="BB27" i="53"/>
  <c r="BB11" i="53"/>
  <c r="BB22" i="53"/>
  <c r="AX17" i="53"/>
  <c r="AX13" i="53"/>
  <c r="AX9" i="53"/>
  <c r="AW12" i="53"/>
  <c r="BB23" i="53"/>
  <c r="BB9" i="53"/>
  <c r="AX6" i="53"/>
  <c r="AX24" i="53"/>
  <c r="AP9" i="53"/>
  <c r="AS17" i="53"/>
  <c r="AS8" i="53"/>
  <c r="BA6" i="52"/>
  <c r="AY7" i="52"/>
  <c r="BA14" i="52"/>
  <c r="AS19" i="52"/>
  <c r="AW15" i="52"/>
  <c r="AW16" i="52"/>
  <c r="BA10" i="52"/>
  <c r="BA13" i="52"/>
  <c r="AS22" i="52"/>
  <c r="AW11" i="52"/>
  <c r="AW12" i="52"/>
  <c r="AS6" i="52"/>
  <c r="AW19" i="52"/>
  <c r="BA18" i="52"/>
  <c r="BA8" i="52"/>
  <c r="AS9" i="52"/>
  <c r="AW22" i="52"/>
  <c r="BA5" i="52"/>
  <c r="BA17" i="52"/>
  <c r="AS16" i="52"/>
  <c r="AW9" i="52"/>
  <c r="AW14" i="52"/>
  <c r="BA22" i="52"/>
  <c r="AS11" i="52"/>
  <c r="AW8" i="52"/>
  <c r="AS14" i="52"/>
  <c r="AW20" i="51"/>
  <c r="AW19" i="51"/>
  <c r="AW40" i="51"/>
  <c r="AS10" i="51"/>
  <c r="AS9" i="51"/>
  <c r="AZ41" i="51"/>
  <c r="AZ11" i="51"/>
  <c r="AZ15" i="51"/>
  <c r="BA21" i="51"/>
  <c r="BA15" i="51"/>
  <c r="AS21" i="51"/>
  <c r="AO35" i="51"/>
  <c r="AW41" i="51"/>
  <c r="BA11" i="51"/>
  <c r="AS19" i="51"/>
  <c r="BA34" i="51"/>
  <c r="BA8" i="51"/>
  <c r="AW6" i="51"/>
  <c r="AZ33" i="51"/>
  <c r="BA35" i="51"/>
  <c r="AW15" i="51"/>
  <c r="AW29" i="51"/>
  <c r="AS22" i="51"/>
  <c r="AZ10" i="51"/>
  <c r="AW35" i="51"/>
  <c r="BA19" i="51"/>
  <c r="BA25" i="51"/>
  <c r="AZ32" i="51"/>
  <c r="AZ6" i="51"/>
  <c r="AW32" i="51"/>
  <c r="AS13" i="51"/>
  <c r="BA32" i="51"/>
  <c r="AW13" i="51"/>
  <c r="AZ8" i="51"/>
  <c r="AW30" i="51"/>
  <c r="BA41" i="51"/>
  <c r="BA39" i="51"/>
  <c r="AZ13" i="51"/>
  <c r="BA33" i="51"/>
  <c r="AW21" i="51"/>
  <c r="AO30" i="51"/>
  <c r="AO24" i="51"/>
  <c r="AS28" i="51"/>
  <c r="AW28" i="51"/>
  <c r="AW34" i="51"/>
  <c r="AW9" i="51"/>
  <c r="AS6" i="51"/>
  <c r="AZ31" i="51"/>
  <c r="AZ22" i="51"/>
  <c r="AZ29" i="51"/>
  <c r="AS11" i="51"/>
  <c r="AS40" i="51"/>
  <c r="AO32" i="51"/>
  <c r="AZ21" i="51"/>
  <c r="AV33" i="50"/>
  <c r="AP33" i="50"/>
  <c r="BB17" i="50"/>
  <c r="BB6" i="50"/>
  <c r="AT6" i="50"/>
  <c r="AZ12" i="50"/>
  <c r="AR26" i="50"/>
  <c r="AZ15" i="50"/>
  <c r="AR7" i="50"/>
  <c r="AR32" i="50"/>
  <c r="BB22" i="50"/>
  <c r="AR13" i="50"/>
  <c r="AX14" i="50"/>
  <c r="AX26" i="50"/>
  <c r="AP10" i="50"/>
  <c r="AP14" i="50"/>
  <c r="AP26" i="50"/>
  <c r="BB20" i="50"/>
  <c r="BB25" i="50"/>
  <c r="BB27" i="50"/>
  <c r="AT12" i="50"/>
  <c r="AT23" i="50"/>
  <c r="AT27" i="50"/>
  <c r="AV13" i="50"/>
  <c r="AV20" i="50"/>
  <c r="AV26" i="50"/>
  <c r="AV12" i="50"/>
  <c r="AR25" i="50"/>
  <c r="AV15" i="50"/>
  <c r="AV35" i="50"/>
  <c r="AZ24" i="50"/>
  <c r="AR18" i="50"/>
  <c r="AT11" i="50"/>
  <c r="AX28" i="50"/>
  <c r="AX18" i="50"/>
  <c r="AX30" i="50"/>
  <c r="AP13" i="50"/>
  <c r="AP18" i="50"/>
  <c r="AP30" i="50"/>
  <c r="BB12" i="50"/>
  <c r="BB23" i="50"/>
  <c r="BB29" i="50"/>
  <c r="BB31" i="50"/>
  <c r="AT16" i="50"/>
  <c r="AT5" i="50"/>
  <c r="AT25" i="50"/>
  <c r="AT31" i="50"/>
  <c r="AZ10" i="50"/>
  <c r="AZ25" i="50"/>
  <c r="AV23" i="50"/>
  <c r="AR17" i="50"/>
  <c r="AX15" i="50"/>
  <c r="AZ26" i="50"/>
  <c r="AR34" i="50"/>
  <c r="AX12" i="50"/>
  <c r="AP28" i="50"/>
  <c r="AX35" i="50"/>
  <c r="AP8" i="50"/>
  <c r="AT19" i="50"/>
  <c r="AP11" i="50"/>
  <c r="AR5" i="50"/>
  <c r="AZ8" i="50"/>
  <c r="AR12" i="50"/>
  <c r="AZ22" i="50"/>
  <c r="AR15" i="50"/>
  <c r="AZ27" i="50"/>
  <c r="AV24" i="50"/>
  <c r="AZ14" i="50"/>
  <c r="AT15" i="50"/>
  <c r="AV10" i="50"/>
  <c r="AX34" i="50"/>
  <c r="AP17" i="50"/>
  <c r="AP21" i="50"/>
  <c r="AP34" i="50"/>
  <c r="BB16" i="50"/>
  <c r="BB32" i="50"/>
  <c r="BB35" i="50"/>
  <c r="AT29" i="50"/>
  <c r="AV8" i="50"/>
  <c r="AZ9" i="50"/>
  <c r="AV22" i="50"/>
  <c r="AZ11" i="50"/>
  <c r="AZ31" i="50"/>
  <c r="AR27" i="50"/>
  <c r="AR33" i="50"/>
  <c r="AR24" i="50"/>
  <c r="AV14" i="50"/>
  <c r="AX11" i="50"/>
  <c r="AX13" i="50"/>
  <c r="AP27" i="50"/>
  <c r="AP6" i="50"/>
  <c r="BB15" i="50"/>
  <c r="BB8" i="50"/>
  <c r="BB5" i="50"/>
  <c r="AT32" i="50"/>
  <c r="AT18" i="50"/>
  <c r="AT33" i="50"/>
  <c r="AX19" i="50"/>
  <c r="AZ20" i="50"/>
  <c r="AR20" i="50"/>
  <c r="AT26" i="50"/>
  <c r="AX33" i="50"/>
  <c r="AZ32" i="50"/>
  <c r="AR28" i="50"/>
  <c r="AX5" i="50"/>
  <c r="AP5" i="50"/>
  <c r="BB24" i="50"/>
  <c r="AZ23" i="50"/>
  <c r="AV17" i="50"/>
  <c r="AY23" i="49"/>
  <c r="BC28" i="49"/>
  <c r="BC52" i="49"/>
  <c r="BC56" i="49"/>
  <c r="AY51" i="49"/>
  <c r="AY12" i="49"/>
  <c r="AU46" i="49"/>
  <c r="AU48" i="49"/>
  <c r="AU61" i="49"/>
  <c r="AQ19" i="49"/>
  <c r="BC30" i="49"/>
  <c r="BC18" i="49"/>
  <c r="AW51" i="49"/>
  <c r="AW39" i="49"/>
  <c r="AW49" i="49"/>
  <c r="BA47" i="49"/>
  <c r="BA54" i="49"/>
  <c r="BA12" i="49"/>
  <c r="AS36" i="49"/>
  <c r="AS40" i="49"/>
  <c r="AS62" i="49"/>
  <c r="BC40" i="49"/>
  <c r="AU33" i="49"/>
  <c r="AQ40" i="49"/>
  <c r="AY40" i="49"/>
  <c r="AU29" i="49"/>
  <c r="AU23" i="49"/>
  <c r="AY34" i="49"/>
  <c r="AY22" i="49"/>
  <c r="BC38" i="49"/>
  <c r="BC21" i="49"/>
  <c r="BC7" i="49"/>
  <c r="BC11" i="49"/>
  <c r="AY13" i="49"/>
  <c r="AY14" i="49"/>
  <c r="AY60" i="49"/>
  <c r="AU19" i="49"/>
  <c r="AU49" i="49"/>
  <c r="AQ44" i="49"/>
  <c r="AQ57" i="49"/>
  <c r="AQ58" i="49"/>
  <c r="AQ12" i="49"/>
  <c r="BC36" i="49"/>
  <c r="AY30" i="49"/>
  <c r="AS28" i="49"/>
  <c r="AW24" i="49"/>
  <c r="AW44" i="49"/>
  <c r="AW41" i="49"/>
  <c r="AW15" i="49"/>
  <c r="AW21" i="49"/>
  <c r="AW60" i="49"/>
  <c r="BA23" i="49"/>
  <c r="BA20" i="49"/>
  <c r="BA30" i="49"/>
  <c r="BA51" i="49"/>
  <c r="BA56" i="49"/>
  <c r="BA62" i="49"/>
  <c r="AS33" i="49"/>
  <c r="AS37" i="49"/>
  <c r="AS42" i="49"/>
  <c r="AS5" i="49"/>
  <c r="BC16" i="49"/>
  <c r="AY33" i="49"/>
  <c r="AU37" i="49"/>
  <c r="AQ35" i="49"/>
  <c r="AU60" i="49"/>
  <c r="AQ17" i="49"/>
  <c r="AS54" i="49"/>
  <c r="BC33" i="49"/>
  <c r="AY61" i="49"/>
  <c r="BC32" i="49"/>
  <c r="AQ34" i="49"/>
  <c r="AQ28" i="49"/>
  <c r="AQ22" i="49"/>
  <c r="BC47" i="49"/>
  <c r="BC6" i="49"/>
  <c r="AY38" i="49"/>
  <c r="AY49" i="49"/>
  <c r="AY9" i="49"/>
  <c r="AY10" i="49"/>
  <c r="AY5" i="49"/>
  <c r="AU55" i="49"/>
  <c r="AU7" i="49"/>
  <c r="AU56" i="49"/>
  <c r="AU62" i="49"/>
  <c r="AQ39" i="49"/>
  <c r="AQ15" i="49"/>
  <c r="AQ10" i="49"/>
  <c r="AQ8" i="49"/>
  <c r="AQ36" i="49"/>
  <c r="AQ30" i="49"/>
  <c r="AQ18" i="49"/>
  <c r="BA22" i="49"/>
  <c r="AW40" i="49"/>
  <c r="AW58" i="49"/>
  <c r="BA36" i="49"/>
  <c r="BA42" i="49"/>
  <c r="BA53" i="49"/>
  <c r="BA55" i="49"/>
  <c r="BA8" i="49"/>
  <c r="AS32" i="49"/>
  <c r="AS19" i="49"/>
  <c r="AS46" i="49"/>
  <c r="AS53" i="49"/>
  <c r="AS50" i="49"/>
  <c r="AS55" i="49"/>
  <c r="BC24" i="49"/>
  <c r="AY35" i="49"/>
  <c r="AU35" i="49"/>
  <c r="AQ33" i="49"/>
  <c r="BC58" i="49"/>
  <c r="AQ53" i="49"/>
  <c r="AW25" i="49"/>
  <c r="AQ55" i="49"/>
  <c r="AU11" i="49"/>
  <c r="AQ59" i="49"/>
  <c r="BC17" i="49"/>
  <c r="BC27" i="49"/>
  <c r="AS31" i="49"/>
  <c r="AW23" i="49"/>
  <c r="AW33" i="49"/>
  <c r="AW42" i="49"/>
  <c r="AW54" i="49"/>
  <c r="BA32" i="49"/>
  <c r="BA38" i="49"/>
  <c r="AS18" i="49"/>
  <c r="AS60" i="49"/>
  <c r="BC20" i="49"/>
  <c r="AW22" i="49"/>
  <c r="AU32" i="49"/>
  <c r="AU26" i="49"/>
  <c r="AQ42" i="49"/>
  <c r="AY31" i="49"/>
  <c r="AY25" i="49"/>
  <c r="BC41" i="49"/>
  <c r="BC48" i="49"/>
  <c r="BC10" i="49"/>
  <c r="BC8" i="49"/>
  <c r="AY44" i="49"/>
  <c r="AY6" i="49"/>
  <c r="AY52" i="49"/>
  <c r="AY54" i="49"/>
  <c r="AY62" i="49"/>
  <c r="AU41" i="49"/>
  <c r="AU15" i="49"/>
  <c r="AU53" i="49"/>
  <c r="AU6" i="49"/>
  <c r="AQ43" i="49"/>
  <c r="AQ45" i="49"/>
  <c r="AQ48" i="49"/>
  <c r="AQ6" i="49"/>
  <c r="AY17" i="49"/>
  <c r="AY27" i="49"/>
  <c r="AW28" i="49"/>
  <c r="AW26" i="49"/>
  <c r="AW35" i="49"/>
  <c r="AW17" i="49"/>
  <c r="AW46" i="49"/>
  <c r="AW14" i="49"/>
  <c r="AW56" i="49"/>
  <c r="AW5" i="49"/>
  <c r="AS25" i="49"/>
  <c r="BA37" i="49"/>
  <c r="BA34" i="49"/>
  <c r="BA39" i="49"/>
  <c r="BA43" i="49"/>
  <c r="BA21" i="49"/>
  <c r="BA52" i="49"/>
  <c r="BA60" i="49"/>
  <c r="AS34" i="49"/>
  <c r="AS27" i="49"/>
  <c r="AS41" i="49"/>
  <c r="AS43" i="49"/>
  <c r="AS49" i="49"/>
  <c r="AS61" i="49"/>
  <c r="AS8" i="49"/>
  <c r="BC35" i="49"/>
  <c r="AY50" i="49"/>
  <c r="AU16" i="49"/>
  <c r="AW31" i="49"/>
  <c r="BC37" i="49"/>
  <c r="BC19" i="49"/>
  <c r="BC60" i="49"/>
  <c r="AU36" i="49"/>
  <c r="AU18" i="49"/>
  <c r="AW45" i="49"/>
  <c r="BA33" i="49"/>
  <c r="AY26" i="49"/>
  <c r="BC13" i="49"/>
  <c r="BC39" i="49"/>
  <c r="BC61" i="49"/>
  <c r="AQ32" i="49"/>
  <c r="BC59" i="49"/>
  <c r="BC5" i="49"/>
  <c r="AY56" i="49"/>
  <c r="AU45" i="49"/>
  <c r="AU51" i="49"/>
  <c r="AU10" i="49"/>
  <c r="AU8" i="49"/>
  <c r="AQ14" i="49"/>
  <c r="AQ9" i="49"/>
  <c r="AQ5" i="49"/>
  <c r="AU27" i="49"/>
  <c r="AW37" i="49"/>
  <c r="AW13" i="49"/>
  <c r="AW11" i="49"/>
  <c r="AW62" i="49"/>
  <c r="BA28" i="49"/>
  <c r="BA41" i="49"/>
  <c r="BA10" i="49"/>
  <c r="AS24" i="49"/>
  <c r="AS30" i="49"/>
  <c r="AS45" i="49"/>
  <c r="AS51" i="49"/>
  <c r="AS21" i="49"/>
  <c r="BC14" i="49"/>
  <c r="AQ20" i="49"/>
  <c r="AO25" i="49"/>
  <c r="AZ28" i="48"/>
  <c r="AZ11" i="48"/>
  <c r="BB13" i="48"/>
  <c r="AV24" i="48"/>
  <c r="AT19" i="48"/>
  <c r="AT46" i="48"/>
  <c r="AZ6" i="48"/>
  <c r="AP45" i="48"/>
  <c r="AP32" i="48"/>
  <c r="BB11" i="48"/>
  <c r="AV13" i="48"/>
  <c r="AV9" i="48"/>
  <c r="AV30" i="48"/>
  <c r="AP13" i="48"/>
  <c r="AT37" i="48"/>
  <c r="AT7" i="48"/>
  <c r="AT43" i="48"/>
  <c r="AT48" i="48"/>
  <c r="AZ13" i="48"/>
  <c r="AZ29" i="48"/>
  <c r="AZ27" i="48"/>
  <c r="AZ26" i="48"/>
  <c r="AP39" i="48"/>
  <c r="AP9" i="48"/>
  <c r="BB17" i="48"/>
  <c r="BB37" i="48"/>
  <c r="BB7" i="48"/>
  <c r="BB9" i="48"/>
  <c r="BB42" i="48"/>
  <c r="AV10" i="48"/>
  <c r="AV8" i="48"/>
  <c r="AP23" i="48"/>
  <c r="AT6" i="48"/>
  <c r="AT13" i="48"/>
  <c r="BB6" i="48"/>
  <c r="AZ14" i="48"/>
  <c r="AT25" i="48"/>
  <c r="AT31" i="48"/>
  <c r="AT35" i="48"/>
  <c r="AT5" i="48"/>
  <c r="BB12" i="48"/>
  <c r="AZ5" i="48"/>
  <c r="AZ10" i="48"/>
  <c r="AZ45" i="48"/>
  <c r="AZ34" i="48"/>
  <c r="AZ39" i="48"/>
  <c r="AP34" i="48"/>
  <c r="AP6" i="48"/>
  <c r="AP31" i="48"/>
  <c r="AP11" i="48"/>
  <c r="AP48" i="48"/>
  <c r="BB28" i="48"/>
  <c r="BB22" i="48"/>
  <c r="BB29" i="48"/>
  <c r="BB30" i="48"/>
  <c r="BB5" i="48"/>
  <c r="AV25" i="48"/>
  <c r="AV23" i="48"/>
  <c r="AV37" i="48"/>
  <c r="AV38" i="48"/>
  <c r="AV42" i="48"/>
  <c r="AP19" i="48"/>
  <c r="AT34" i="48"/>
  <c r="AT32" i="48"/>
  <c r="AZ37" i="48"/>
  <c r="AP17" i="48"/>
  <c r="AP43" i="48"/>
  <c r="AP26" i="48"/>
  <c r="BB25" i="48"/>
  <c r="BB27" i="48"/>
  <c r="AV20" i="48"/>
  <c r="AV27" i="48"/>
  <c r="AV26" i="48"/>
  <c r="AV41" i="48"/>
  <c r="AV46" i="48"/>
  <c r="AP16" i="48"/>
  <c r="AT28" i="48"/>
  <c r="BB23" i="48"/>
  <c r="AZ9" i="48"/>
  <c r="AZ35" i="48"/>
  <c r="AZ40" i="48"/>
  <c r="AP47" i="48"/>
  <c r="BB48" i="48"/>
  <c r="AV34" i="48"/>
  <c r="BB16" i="48"/>
  <c r="AT41" i="48"/>
  <c r="AT9" i="48"/>
  <c r="AT36" i="48"/>
  <c r="AT40" i="48"/>
  <c r="AZ7" i="48"/>
  <c r="AZ12" i="48"/>
  <c r="AZ22" i="48"/>
  <c r="AZ19" i="48"/>
  <c r="AZ48" i="48"/>
  <c r="AZ42" i="48"/>
  <c r="AP22" i="48"/>
  <c r="AP18" i="48"/>
  <c r="AP37" i="48"/>
  <c r="AT23" i="48"/>
  <c r="BB39" i="48"/>
  <c r="BB38" i="48"/>
  <c r="BB43" i="48"/>
  <c r="BB45" i="48"/>
  <c r="BB36" i="48"/>
  <c r="AV36" i="48"/>
  <c r="AV5" i="48"/>
  <c r="AV28" i="48"/>
  <c r="AV47" i="48"/>
  <c r="AP12" i="48"/>
  <c r="AT12" i="48"/>
  <c r="AX61" i="47"/>
  <c r="AT39" i="47"/>
  <c r="AX39" i="47"/>
  <c r="AX53" i="47"/>
  <c r="AP51" i="47"/>
  <c r="AW57" i="47"/>
  <c r="BA40" i="47"/>
  <c r="BA51" i="47"/>
  <c r="BA57" i="47"/>
  <c r="AS18" i="47"/>
  <c r="AS29" i="47"/>
  <c r="AS51" i="47"/>
  <c r="AS58" i="47"/>
  <c r="AS60" i="47"/>
  <c r="BB52" i="47"/>
  <c r="AX23" i="47"/>
  <c r="AT47" i="47"/>
  <c r="AP37" i="47"/>
  <c r="AP65" i="47"/>
  <c r="AW49" i="47"/>
  <c r="AW48" i="47"/>
  <c r="AW66" i="47"/>
  <c r="BA18" i="47"/>
  <c r="AS24" i="47"/>
  <c r="AS32" i="47"/>
  <c r="AS16" i="47"/>
  <c r="AP6" i="47"/>
  <c r="AX8" i="47"/>
  <c r="AT33" i="47"/>
  <c r="BB43" i="47"/>
  <c r="AX29" i="47"/>
  <c r="AT18" i="47"/>
  <c r="AT5" i="47"/>
  <c r="BB24" i="47"/>
  <c r="BB56" i="47"/>
  <c r="BB13" i="47"/>
  <c r="BB61" i="47"/>
  <c r="BB65" i="47"/>
  <c r="BB9" i="47"/>
  <c r="AX44" i="47"/>
  <c r="AX7" i="47"/>
  <c r="AX17" i="47"/>
  <c r="AX63" i="47"/>
  <c r="AX16" i="47"/>
  <c r="AX9" i="47"/>
  <c r="AT44" i="47"/>
  <c r="AT45" i="47"/>
  <c r="AT51" i="47"/>
  <c r="AT60" i="47"/>
  <c r="AT16" i="47"/>
  <c r="AT11" i="47"/>
  <c r="AP41" i="47"/>
  <c r="AP7" i="47"/>
  <c r="AP56" i="47"/>
  <c r="AP57" i="47"/>
  <c r="AP14" i="47"/>
  <c r="AW34" i="47"/>
  <c r="AW26" i="47"/>
  <c r="AW35" i="47"/>
  <c r="AW39" i="47"/>
  <c r="AW54" i="47"/>
  <c r="AW61" i="47"/>
  <c r="AW19" i="47"/>
  <c r="BA27" i="47"/>
  <c r="BA37" i="47"/>
  <c r="BA32" i="47"/>
  <c r="BA48" i="47"/>
  <c r="BA20" i="47"/>
  <c r="BA60" i="47"/>
  <c r="BA16" i="47"/>
  <c r="AS36" i="47"/>
  <c r="AS31" i="47"/>
  <c r="AS39" i="47"/>
  <c r="AS62" i="47"/>
  <c r="AS23" i="47"/>
  <c r="AS65" i="47"/>
  <c r="AS11" i="47"/>
  <c r="AX36" i="47"/>
  <c r="AT22" i="47"/>
  <c r="BA21" i="47"/>
  <c r="AS41" i="47"/>
  <c r="BB30" i="47"/>
  <c r="AT32" i="47"/>
  <c r="AX5" i="47"/>
  <c r="AX11" i="47"/>
  <c r="AP66" i="47"/>
  <c r="AW27" i="47"/>
  <c r="AW14" i="47"/>
  <c r="AS8" i="47"/>
  <c r="AX30" i="47"/>
  <c r="AT10" i="47"/>
  <c r="AT43" i="47"/>
  <c r="AP18" i="47"/>
  <c r="AP5" i="47"/>
  <c r="BB31" i="47"/>
  <c r="BB46" i="47"/>
  <c r="BB54" i="47"/>
  <c r="BB17" i="47"/>
  <c r="AX49" i="47"/>
  <c r="AX45" i="47"/>
  <c r="AX47" i="47"/>
  <c r="AX14" i="47"/>
  <c r="AT55" i="47"/>
  <c r="AT53" i="47"/>
  <c r="AT65" i="47"/>
  <c r="AT9" i="47"/>
  <c r="AP44" i="47"/>
  <c r="AP19" i="47"/>
  <c r="AW38" i="47"/>
  <c r="AW62" i="47"/>
  <c r="AW15" i="47"/>
  <c r="AW46" i="47"/>
  <c r="BA44" i="47"/>
  <c r="BA31" i="47"/>
  <c r="BA39" i="47"/>
  <c r="BA56" i="47"/>
  <c r="BA13" i="47"/>
  <c r="BA8" i="47"/>
  <c r="AS42" i="47"/>
  <c r="AS48" i="47"/>
  <c r="AS17" i="47"/>
  <c r="AS9" i="47"/>
  <c r="AX66" i="47"/>
  <c r="AP48" i="47"/>
  <c r="BA53" i="47"/>
  <c r="AS21" i="47"/>
  <c r="BB63" i="47"/>
  <c r="AP24" i="47"/>
  <c r="AP53" i="47"/>
  <c r="BB18" i="47"/>
  <c r="BB20" i="47"/>
  <c r="AX64" i="47"/>
  <c r="AT37" i="47"/>
  <c r="AW41" i="47"/>
  <c r="BA11" i="47"/>
  <c r="BB10" i="47"/>
  <c r="AX18" i="47"/>
  <c r="BB53" i="47"/>
  <c r="BB57" i="47"/>
  <c r="AX41" i="47"/>
  <c r="AX65" i="47"/>
  <c r="AT64" i="47"/>
  <c r="AP9" i="47"/>
  <c r="AW32" i="47"/>
  <c r="BA50" i="47"/>
  <c r="AP33" i="47"/>
  <c r="BB49" i="47"/>
  <c r="AP30" i="47"/>
  <c r="AP10" i="47"/>
  <c r="BB27" i="47"/>
  <c r="AT30" i="47"/>
  <c r="BB12" i="47"/>
  <c r="BB35" i="47"/>
  <c r="BB50" i="47"/>
  <c r="BB8" i="47"/>
  <c r="BB19" i="47"/>
  <c r="AX52" i="47"/>
  <c r="AX55" i="47"/>
  <c r="AX51" i="47"/>
  <c r="AX19" i="47"/>
  <c r="AT23" i="47"/>
  <c r="AT46" i="47"/>
  <c r="AT54" i="47"/>
  <c r="AT17" i="47"/>
  <c r="AT14" i="47"/>
  <c r="AP49" i="47"/>
  <c r="AP46" i="47"/>
  <c r="AP25" i="47"/>
  <c r="AP16" i="47"/>
  <c r="AP15" i="47"/>
  <c r="AW12" i="47"/>
  <c r="AW7" i="47"/>
  <c r="AW20" i="47"/>
  <c r="AW52" i="47"/>
  <c r="AW17" i="47"/>
  <c r="AW44" i="47"/>
  <c r="BA35" i="47"/>
  <c r="BA42" i="47"/>
  <c r="BA61" i="47"/>
  <c r="BA25" i="47"/>
  <c r="BA65" i="47"/>
  <c r="BA14" i="47"/>
  <c r="AS10" i="47"/>
  <c r="AS6" i="47"/>
  <c r="AS49" i="47"/>
  <c r="AS22" i="47"/>
  <c r="AS25" i="47"/>
  <c r="BB26" i="47"/>
  <c r="AX26" i="47"/>
  <c r="AP26" i="47"/>
  <c r="BA5" i="47"/>
  <c r="AO5" i="47"/>
  <c r="AS19" i="47"/>
  <c r="BA52" i="47"/>
  <c r="BA62" i="47"/>
  <c r="AS15" i="47"/>
  <c r="AW56" i="47"/>
  <c r="BB39" i="47"/>
  <c r="AT28" i="47"/>
  <c r="AT36" i="47"/>
  <c r="AP27" i="47"/>
  <c r="AT42" i="47"/>
  <c r="BB41" i="47"/>
  <c r="BB45" i="47"/>
  <c r="BB47" i="47"/>
  <c r="AX60" i="47"/>
  <c r="AX62" i="47"/>
  <c r="AT56" i="47"/>
  <c r="AT58" i="47"/>
  <c r="AP47" i="47"/>
  <c r="AP62" i="47"/>
  <c r="AW13" i="47"/>
  <c r="AW63" i="47"/>
  <c r="AW16" i="47"/>
  <c r="BA34" i="47"/>
  <c r="BA55" i="47"/>
  <c r="AS37" i="47"/>
  <c r="AS46" i="47"/>
  <c r="AS61" i="47"/>
  <c r="AP36" i="47"/>
  <c r="AW33" i="47"/>
  <c r="AX6" i="47"/>
  <c r="AP23" i="47"/>
  <c r="AW37" i="47"/>
  <c r="AS35" i="46"/>
  <c r="BA20" i="46"/>
  <c r="AS10" i="46"/>
  <c r="BA19" i="46"/>
  <c r="AP23" i="46"/>
  <c r="BB43" i="46"/>
  <c r="AX32" i="46"/>
  <c r="AT41" i="46"/>
  <c r="AS19" i="46"/>
  <c r="AT27" i="46"/>
  <c r="BA21" i="46"/>
  <c r="AS44" i="46"/>
  <c r="AS26" i="46"/>
  <c r="AT16" i="46"/>
  <c r="BB20" i="46"/>
  <c r="AX7" i="46"/>
  <c r="AT32" i="46"/>
  <c r="AP36" i="46"/>
  <c r="BA34" i="46"/>
  <c r="AS45" i="46"/>
  <c r="BB27" i="46"/>
  <c r="BA13" i="46"/>
  <c r="AS39" i="46"/>
  <c r="AS43" i="46"/>
  <c r="BB33" i="46"/>
  <c r="AX11" i="46"/>
  <c r="BA11" i="46"/>
  <c r="BA6" i="46"/>
  <c r="BA42" i="46"/>
  <c r="AS21" i="46"/>
  <c r="AS46" i="46"/>
  <c r="AS13" i="46"/>
  <c r="AS15" i="46"/>
  <c r="BB25" i="46"/>
  <c r="AX15" i="46"/>
  <c r="AP27" i="46"/>
  <c r="AX21" i="46"/>
  <c r="BB8" i="46"/>
  <c r="BB37" i="46"/>
  <c r="BB6" i="46"/>
  <c r="AX10" i="46"/>
  <c r="AX16" i="46"/>
  <c r="AX9" i="46"/>
  <c r="AT31" i="46"/>
  <c r="AT15" i="46"/>
  <c r="AT46" i="46"/>
  <c r="AP8" i="46"/>
  <c r="AP14" i="46"/>
  <c r="AP41" i="46"/>
  <c r="AX25" i="46"/>
  <c r="AP39" i="46"/>
  <c r="AT34" i="46"/>
  <c r="BB19" i="46"/>
  <c r="BA38" i="46"/>
  <c r="AS34" i="46"/>
  <c r="AP19" i="46"/>
  <c r="AX34" i="46"/>
  <c r="AT45" i="46"/>
  <c r="AX19" i="46"/>
  <c r="AX35" i="46"/>
  <c r="AP22" i="46"/>
  <c r="AT42" i="46"/>
  <c r="AT33" i="46"/>
  <c r="AP11" i="46"/>
  <c r="BA5" i="46"/>
  <c r="BA14" i="46"/>
  <c r="BA41" i="46"/>
  <c r="AS11" i="46"/>
  <c r="AS38" i="46"/>
  <c r="AS16" i="46"/>
  <c r="AP35" i="46"/>
  <c r="AT25" i="46"/>
  <c r="BA35" i="46"/>
  <c r="BA25" i="46"/>
  <c r="AS20" i="46"/>
  <c r="BB14" i="46"/>
  <c r="BB40" i="46"/>
  <c r="BB41" i="46"/>
  <c r="AX42" i="46"/>
  <c r="AT35" i="46"/>
  <c r="AT12" i="46"/>
  <c r="AP26" i="46"/>
  <c r="AP29" i="46"/>
  <c r="AP40" i="46"/>
  <c r="AX43" i="46"/>
  <c r="AP25" i="46"/>
  <c r="AS17" i="46"/>
  <c r="AS25" i="46"/>
  <c r="AS41" i="46"/>
  <c r="AS42" i="46"/>
  <c r="AX22" i="46"/>
  <c r="BB31" i="46"/>
  <c r="BB32" i="46"/>
  <c r="AX8" i="46"/>
  <c r="AX36" i="46"/>
  <c r="AT13" i="46"/>
  <c r="AP31" i="46"/>
  <c r="AT28" i="46"/>
  <c r="BA7" i="46"/>
  <c r="AP43" i="46"/>
  <c r="AX28" i="46"/>
  <c r="BB35" i="46"/>
  <c r="AT20" i="46"/>
  <c r="AS37" i="46"/>
  <c r="BA18" i="46"/>
  <c r="BA40" i="46"/>
  <c r="BA15" i="46"/>
  <c r="AT21" i="46"/>
  <c r="BB30" i="46"/>
  <c r="BA23" i="46"/>
  <c r="AT18" i="46"/>
  <c r="BB39" i="46"/>
  <c r="AX5" i="46"/>
  <c r="AX40" i="46"/>
  <c r="AX41" i="46"/>
  <c r="AT14" i="46"/>
  <c r="AT40" i="46"/>
  <c r="AP42" i="46"/>
  <c r="AP9" i="46"/>
  <c r="BB28" i="46"/>
  <c r="AT23" i="46"/>
  <c r="AP27" i="45"/>
  <c r="AX69" i="45"/>
  <c r="AX68" i="45"/>
  <c r="AP46" i="45"/>
  <c r="AP17" i="45"/>
  <c r="AR24" i="45"/>
  <c r="AZ9" i="45"/>
  <c r="AT31" i="45"/>
  <c r="AV53" i="45"/>
  <c r="AV60" i="45"/>
  <c r="AT24" i="45"/>
  <c r="AT9" i="45"/>
  <c r="AR7" i="45"/>
  <c r="AR49" i="45"/>
  <c r="AR56" i="45"/>
  <c r="AR68" i="45"/>
  <c r="BB38" i="45"/>
  <c r="BB49" i="45"/>
  <c r="BB55" i="45"/>
  <c r="BB59" i="45"/>
  <c r="BB67" i="45"/>
  <c r="AZ27" i="45"/>
  <c r="AX24" i="45"/>
  <c r="AP13" i="45"/>
  <c r="AZ29" i="45"/>
  <c r="AX56" i="45"/>
  <c r="AX54" i="45"/>
  <c r="AX28" i="45"/>
  <c r="AX64" i="45"/>
  <c r="AX72" i="45"/>
  <c r="AP7" i="45"/>
  <c r="AP9" i="45"/>
  <c r="AP18" i="45"/>
  <c r="AP28" i="45"/>
  <c r="AP69" i="45"/>
  <c r="AZ13" i="45"/>
  <c r="AZ43" i="45"/>
  <c r="AZ7" i="45"/>
  <c r="AZ45" i="45"/>
  <c r="AZ26" i="45"/>
  <c r="AZ56" i="45"/>
  <c r="AZ61" i="45"/>
  <c r="AZ68" i="45"/>
  <c r="AV27" i="45"/>
  <c r="AV5" i="45"/>
  <c r="AV39" i="45"/>
  <c r="AV49" i="45"/>
  <c r="AV65" i="45"/>
  <c r="AV68" i="45"/>
  <c r="AX37" i="45"/>
  <c r="AT39" i="45"/>
  <c r="AT49" i="45"/>
  <c r="AT52" i="45"/>
  <c r="AT17" i="45"/>
  <c r="AT59" i="45"/>
  <c r="AT71" i="45"/>
  <c r="AR6" i="45"/>
  <c r="AR44" i="45"/>
  <c r="AR47" i="45"/>
  <c r="AR51" i="45"/>
  <c r="AR57" i="45"/>
  <c r="AR72" i="45"/>
  <c r="BB39" i="45"/>
  <c r="BB48" i="45"/>
  <c r="BB51" i="45"/>
  <c r="BB52" i="45"/>
  <c r="BB11" i="45"/>
  <c r="BB63" i="45"/>
  <c r="BB71" i="45"/>
  <c r="AP37" i="45"/>
  <c r="BB16" i="45"/>
  <c r="AT16" i="45"/>
  <c r="AX51" i="45"/>
  <c r="AX17" i="45"/>
  <c r="AP6" i="45"/>
  <c r="AP54" i="45"/>
  <c r="AP72" i="45"/>
  <c r="AZ39" i="45"/>
  <c r="AZ10" i="45"/>
  <c r="AV45" i="45"/>
  <c r="AT26" i="45"/>
  <c r="AT67" i="45"/>
  <c r="AV22" i="45"/>
  <c r="BB29" i="45"/>
  <c r="AP22" i="45"/>
  <c r="AP24" i="45"/>
  <c r="AX45" i="45"/>
  <c r="AX46" i="45"/>
  <c r="AX12" i="45"/>
  <c r="AX65" i="45"/>
  <c r="AP15" i="45"/>
  <c r="AP12" i="45"/>
  <c r="AP62" i="45"/>
  <c r="AV33" i="45"/>
  <c r="AZ47" i="45"/>
  <c r="AZ57" i="45"/>
  <c r="AZ72" i="45"/>
  <c r="AP29" i="45"/>
  <c r="AV7" i="45"/>
  <c r="AV43" i="45"/>
  <c r="AV47" i="45"/>
  <c r="AV51" i="45"/>
  <c r="AV54" i="45"/>
  <c r="AV66" i="45"/>
  <c r="AT53" i="45"/>
  <c r="AT51" i="45"/>
  <c r="AT56" i="45"/>
  <c r="AT28" i="45"/>
  <c r="AT64" i="45"/>
  <c r="AR15" i="45"/>
  <c r="AR11" i="45"/>
  <c r="AR58" i="45"/>
  <c r="AR61" i="45"/>
  <c r="AR69" i="45"/>
  <c r="BB10" i="45"/>
  <c r="BB56" i="45"/>
  <c r="BB54" i="45"/>
  <c r="BB26" i="45"/>
  <c r="BB64" i="45"/>
  <c r="BB68" i="45"/>
  <c r="AV16" i="45"/>
  <c r="BB22" i="45"/>
  <c r="AT22" i="45"/>
  <c r="AX43" i="45"/>
  <c r="AT40" i="45"/>
  <c r="AP52" i="45"/>
  <c r="AT55" i="45"/>
  <c r="AX39" i="45"/>
  <c r="AX49" i="45"/>
  <c r="AX52" i="45"/>
  <c r="AP40" i="45"/>
  <c r="AP68" i="45"/>
  <c r="AZ48" i="45"/>
  <c r="AV35" i="45"/>
  <c r="AV9" i="45"/>
  <c r="AT47" i="45"/>
  <c r="AT70" i="45"/>
  <c r="AR46" i="45"/>
  <c r="AR55" i="45"/>
  <c r="AR65" i="45"/>
  <c r="AR71" i="45"/>
  <c r="BB44" i="45"/>
  <c r="BB47" i="45"/>
  <c r="BB53" i="45"/>
  <c r="AP5" i="45"/>
  <c r="AX62" i="45"/>
  <c r="AP56" i="45"/>
  <c r="AP66" i="45"/>
  <c r="AZ65" i="45"/>
  <c r="AV55" i="45"/>
  <c r="AT12" i="45"/>
  <c r="AR22" i="45"/>
  <c r="AX34" i="45"/>
  <c r="AX32" i="45"/>
  <c r="AX53" i="45"/>
  <c r="AX61" i="45"/>
  <c r="AP53" i="45"/>
  <c r="AP47" i="45"/>
  <c r="AP61" i="45"/>
  <c r="AP70" i="45"/>
  <c r="AZ15" i="45"/>
  <c r="AZ46" i="45"/>
  <c r="AZ52" i="45"/>
  <c r="AZ51" i="45"/>
  <c r="AZ62" i="45"/>
  <c r="AZ70" i="45"/>
  <c r="AP16" i="45"/>
  <c r="AV44" i="45"/>
  <c r="AV17" i="45"/>
  <c r="AV21" i="45"/>
  <c r="AV70" i="45"/>
  <c r="AT45" i="45"/>
  <c r="AT18" i="45"/>
  <c r="AT60" i="45"/>
  <c r="AT62" i="45"/>
  <c r="AR40" i="45"/>
  <c r="AR48" i="45"/>
  <c r="AR66" i="45"/>
  <c r="AV29" i="45"/>
  <c r="BB32" i="45"/>
  <c r="BB45" i="45"/>
  <c r="BB21" i="45"/>
  <c r="BB65" i="45"/>
  <c r="AX41" i="45"/>
  <c r="AX29" i="45"/>
  <c r="AX31" i="45"/>
  <c r="AZ37" i="45"/>
  <c r="AX60" i="45"/>
  <c r="AP57" i="45"/>
  <c r="AR27" i="45"/>
  <c r="AZ49" i="45"/>
  <c r="AT65" i="45"/>
  <c r="AT72" i="45"/>
  <c r="AR52" i="45"/>
  <c r="AR54" i="45"/>
  <c r="BB17" i="45"/>
  <c r="BB43" i="45"/>
  <c r="AT33" i="45"/>
  <c r="AX70" i="45"/>
  <c r="AP49" i="45"/>
  <c r="AP26" i="45"/>
  <c r="AP58" i="45"/>
  <c r="AP67" i="45"/>
  <c r="AP33" i="45"/>
  <c r="AZ34" i="45"/>
  <c r="AZ53" i="45"/>
  <c r="AZ71" i="45"/>
  <c r="AV24" i="45"/>
  <c r="AV62" i="45"/>
  <c r="BB7" i="45"/>
  <c r="AT48" i="45"/>
  <c r="AT57" i="45"/>
  <c r="AR38" i="45"/>
  <c r="AR12" i="45"/>
  <c r="AR63" i="45"/>
  <c r="BB9" i="45"/>
  <c r="AX13" i="45"/>
  <c r="AX6" i="45"/>
  <c r="AX9" i="45"/>
  <c r="AX10" i="45"/>
  <c r="AP65" i="45"/>
  <c r="AZ23" i="45"/>
  <c r="AZ60" i="45"/>
  <c r="AV36" i="44"/>
  <c r="AZ52" i="44"/>
  <c r="AR28" i="44"/>
  <c r="AV27" i="44"/>
  <c r="AZ8" i="44"/>
  <c r="AZ18" i="44"/>
  <c r="AZ23" i="44"/>
  <c r="AZ53" i="44"/>
  <c r="AV28" i="44"/>
  <c r="AV12" i="44"/>
  <c r="AR29" i="44"/>
  <c r="AR43" i="44"/>
  <c r="AR44" i="44"/>
  <c r="AP30" i="44"/>
  <c r="AT23" i="44"/>
  <c r="AT53" i="44"/>
  <c r="AT54" i="44"/>
  <c r="AX34" i="44"/>
  <c r="AX40" i="44"/>
  <c r="AX30" i="44"/>
  <c r="AX15" i="44"/>
  <c r="AX14" i="44"/>
  <c r="BB37" i="44"/>
  <c r="BB30" i="44"/>
  <c r="BB46" i="44"/>
  <c r="AV22" i="44"/>
  <c r="AZ31" i="44"/>
  <c r="AR11" i="44"/>
  <c r="AV26" i="44"/>
  <c r="AR18" i="44"/>
  <c r="AR27" i="44"/>
  <c r="AZ37" i="44"/>
  <c r="AZ45" i="44"/>
  <c r="AZ47" i="44"/>
  <c r="AV33" i="44"/>
  <c r="AV38" i="44"/>
  <c r="AV53" i="44"/>
  <c r="AR32" i="44"/>
  <c r="AR5" i="44"/>
  <c r="AR10" i="44"/>
  <c r="AR26" i="44"/>
  <c r="AP37" i="44"/>
  <c r="AP40" i="44"/>
  <c r="AP31" i="44"/>
  <c r="AP36" i="44"/>
  <c r="AP12" i="44"/>
  <c r="AP47" i="44"/>
  <c r="AP14" i="44"/>
  <c r="AT5" i="44"/>
  <c r="AT32" i="44"/>
  <c r="AT40" i="44"/>
  <c r="AT49" i="44"/>
  <c r="AX37" i="44"/>
  <c r="AX43" i="44"/>
  <c r="AX31" i="44"/>
  <c r="AX36" i="44"/>
  <c r="AX7" i="44"/>
  <c r="AX50" i="44"/>
  <c r="BB33" i="44"/>
  <c r="BB26" i="44"/>
  <c r="BB14" i="44"/>
  <c r="AZ7" i="44"/>
  <c r="BB18" i="44"/>
  <c r="AV48" i="44"/>
  <c r="AR50" i="44"/>
  <c r="AR52" i="44"/>
  <c r="AP17" i="44"/>
  <c r="AP16" i="44"/>
  <c r="AP39" i="44"/>
  <c r="AP10" i="44"/>
  <c r="AP54" i="44"/>
  <c r="AT30" i="44"/>
  <c r="AT52" i="44"/>
  <c r="AX16" i="44"/>
  <c r="AX39" i="44"/>
  <c r="BB23" i="44"/>
  <c r="BB17" i="44"/>
  <c r="BB16" i="44"/>
  <c r="AZ20" i="44"/>
  <c r="AR16" i="44"/>
  <c r="AR7" i="44"/>
  <c r="AZ30" i="44"/>
  <c r="AZ19" i="44"/>
  <c r="AZ5" i="44"/>
  <c r="AZ38" i="44"/>
  <c r="AZ48" i="44"/>
  <c r="AV37" i="44"/>
  <c r="AV43" i="44"/>
  <c r="AV9" i="44"/>
  <c r="AV14" i="44"/>
  <c r="AV54" i="44"/>
  <c r="AR41" i="44"/>
  <c r="AR9" i="44"/>
  <c r="AP51" i="44"/>
  <c r="AP23" i="44"/>
  <c r="AP43" i="44"/>
  <c r="AP41" i="44"/>
  <c r="AT33" i="44"/>
  <c r="AT18" i="44"/>
  <c r="AT31" i="44"/>
  <c r="AT36" i="44"/>
  <c r="AT7" i="44"/>
  <c r="AT9" i="44"/>
  <c r="AX19" i="44"/>
  <c r="AX25" i="44"/>
  <c r="AX41" i="44"/>
  <c r="BB22" i="44"/>
  <c r="BB38" i="44"/>
  <c r="BB40" i="44"/>
  <c r="BB39" i="44"/>
  <c r="BB44" i="44"/>
  <c r="BB54" i="44"/>
  <c r="AP5" i="44"/>
  <c r="AZ11" i="44"/>
  <c r="AR15" i="44"/>
  <c r="AV11" i="44"/>
  <c r="AZ32" i="44"/>
  <c r="AZ33" i="44"/>
  <c r="AV39" i="44"/>
  <c r="AV25" i="44"/>
  <c r="AV45" i="44"/>
  <c r="AV50" i="44"/>
  <c r="AR12" i="44"/>
  <c r="AR47" i="44"/>
  <c r="BB29" i="44"/>
  <c r="AP29" i="44"/>
  <c r="AP11" i="44"/>
  <c r="AP49" i="44"/>
  <c r="AT12" i="44"/>
  <c r="AT24" i="44"/>
  <c r="AT43" i="44"/>
  <c r="AX33" i="44"/>
  <c r="AX11" i="44"/>
  <c r="AX22" i="44"/>
  <c r="AX47" i="44"/>
  <c r="AX49" i="44"/>
  <c r="BB28" i="44"/>
  <c r="BB42" i="44"/>
  <c r="BB41" i="44"/>
  <c r="BB49" i="44"/>
  <c r="AP8" i="44"/>
  <c r="AZ16" i="44"/>
  <c r="AX12" i="44"/>
  <c r="AZ46" i="44"/>
  <c r="AZ44" i="44"/>
  <c r="AX54" i="44"/>
  <c r="BB35" i="44"/>
  <c r="BB51" i="44"/>
  <c r="AV30" i="44"/>
  <c r="AV47" i="44"/>
  <c r="AR49" i="44"/>
  <c r="AX8" i="44"/>
  <c r="AP53" i="44"/>
  <c r="AT27" i="44"/>
  <c r="AT48" i="44"/>
  <c r="AX18" i="44"/>
  <c r="BB52" i="44"/>
  <c r="AV41" i="44"/>
  <c r="AZ36" i="44"/>
  <c r="AX40" i="43"/>
  <c r="AP36" i="43"/>
  <c r="AV10" i="37"/>
  <c r="BA15" i="37"/>
  <c r="AU7" i="37"/>
  <c r="AS19" i="37"/>
  <c r="AP26" i="37"/>
  <c r="AZ14" i="37"/>
  <c r="AX22" i="37"/>
  <c r="AT11" i="37"/>
  <c r="AZ8" i="37"/>
  <c r="AZ12" i="37"/>
  <c r="AU24" i="37"/>
  <c r="AZ23" i="37"/>
  <c r="AW23" i="37"/>
  <c r="AV14" i="37"/>
  <c r="AW16" i="37"/>
  <c r="AW26" i="37"/>
  <c r="AO19" i="37"/>
  <c r="AO6" i="37"/>
  <c r="BA10" i="37"/>
  <c r="BA25" i="37"/>
  <c r="AV25" i="37"/>
  <c r="AT22" i="37"/>
  <c r="AW15" i="37"/>
  <c r="AR15" i="37"/>
  <c r="AP11" i="37"/>
  <c r="AS9" i="37"/>
  <c r="AV8" i="37"/>
  <c r="BA12" i="37"/>
  <c r="AV12" i="37"/>
  <c r="BA24" i="37"/>
  <c r="AV23" i="37"/>
  <c r="AS23" i="37"/>
  <c r="AT20" i="37"/>
  <c r="AR14" i="37"/>
  <c r="BB16" i="37"/>
  <c r="AS16" i="37"/>
  <c r="AO22" i="37"/>
  <c r="AO20" i="37"/>
  <c r="AO12" i="37"/>
  <c r="AR26" i="37"/>
  <c r="AO8" i="37"/>
  <c r="AW10" i="37"/>
  <c r="AW25" i="37"/>
  <c r="AR25" i="37"/>
  <c r="AP22" i="37"/>
  <c r="AU15" i="37"/>
  <c r="AZ11" i="37"/>
  <c r="AU19" i="37"/>
  <c r="AW12" i="37"/>
  <c r="AR12" i="37"/>
  <c r="AW24" i="37"/>
  <c r="AV6" i="37"/>
  <c r="AR23" i="37"/>
  <c r="BB14" i="37"/>
  <c r="AO14" i="37"/>
  <c r="AU14" i="37"/>
  <c r="AS10" i="37"/>
  <c r="AS25" i="37"/>
  <c r="AZ22" i="37"/>
  <c r="BB15" i="37"/>
  <c r="AV11" i="37"/>
  <c r="AS7" i="37"/>
  <c r="BA8" i="37"/>
  <c r="BB19" i="37"/>
  <c r="AS12" i="37"/>
  <c r="AU12" i="37"/>
  <c r="AS24" i="37"/>
  <c r="BB23" i="37"/>
  <c r="AU20" i="37"/>
  <c r="BA20" i="37"/>
  <c r="AX14" i="37"/>
  <c r="AX16" i="37"/>
  <c r="AO11" i="37"/>
  <c r="BA22" i="37"/>
  <c r="AV7" i="37"/>
  <c r="AT19" i="37"/>
  <c r="BB24" i="37"/>
  <c r="AO5" i="37"/>
  <c r="BB26" i="37"/>
  <c r="AX19" i="37"/>
  <c r="AX26" i="37"/>
  <c r="AR20" i="37"/>
  <c r="AT26" i="37"/>
  <c r="BB11" i="42"/>
  <c r="BB14" i="42"/>
  <c r="AV17" i="42"/>
  <c r="AV11" i="42"/>
  <c r="AT13" i="42"/>
  <c r="AP10" i="42"/>
  <c r="AP11" i="42"/>
  <c r="BB13" i="42"/>
  <c r="BB17" i="42"/>
  <c r="AV13" i="42"/>
  <c r="AR17" i="42"/>
  <c r="AR9" i="42"/>
  <c r="AP16" i="42"/>
  <c r="AP17" i="42"/>
  <c r="AP8" i="42"/>
  <c r="AV7" i="42"/>
  <c r="AT18" i="42"/>
  <c r="AZ18" i="42"/>
  <c r="AZ14" i="42"/>
  <c r="AT7" i="42"/>
  <c r="AV6" i="42"/>
  <c r="AV8" i="42"/>
  <c r="AV16" i="42"/>
  <c r="BB10" i="42"/>
  <c r="AR12" i="42"/>
  <c r="AT6" i="42"/>
  <c r="AZ12" i="42"/>
  <c r="AP9" i="42"/>
  <c r="AT9" i="42"/>
  <c r="AZ17" i="42"/>
  <c r="AP12" i="42"/>
  <c r="BB6" i="42"/>
  <c r="AV12" i="42"/>
  <c r="AR16" i="42"/>
  <c r="AT12" i="42"/>
  <c r="BB12" i="42"/>
  <c r="AZ10" i="42"/>
  <c r="AR13" i="42"/>
  <c r="AR8" i="42"/>
  <c r="AP7" i="42"/>
  <c r="AZ8" i="42"/>
  <c r="AT8" i="42"/>
  <c r="AU7" i="41"/>
  <c r="AW16" i="41"/>
  <c r="AY16" i="41"/>
  <c r="AS7" i="41"/>
  <c r="AS15" i="41"/>
  <c r="AU17" i="41"/>
  <c r="AW12" i="41"/>
  <c r="AS12" i="41"/>
  <c r="AU11" i="41"/>
  <c r="AW15" i="41"/>
  <c r="AY12" i="41"/>
  <c r="BA7" i="41"/>
  <c r="AY15" i="41"/>
  <c r="BA17" i="41"/>
  <c r="AY6" i="41"/>
  <c r="AS11" i="41"/>
  <c r="AW11" i="41"/>
  <c r="AL27" i="10"/>
  <c r="AH27" i="10"/>
  <c r="D27" i="34"/>
  <c r="L27" i="34"/>
  <c r="T27" i="34"/>
  <c r="P27" i="34"/>
  <c r="AB27" i="34"/>
  <c r="X27" i="34"/>
  <c r="AH42" i="37"/>
  <c r="AH52" i="37"/>
  <c r="BC52" i="37" s="1"/>
  <c r="F63" i="46"/>
  <c r="AH69" i="37"/>
  <c r="BC69" i="37" s="1"/>
  <c r="AH36" i="41"/>
  <c r="BC36" i="41" s="1"/>
  <c r="AH39" i="41"/>
  <c r="BC39" i="41" s="1"/>
  <c r="AH59" i="41"/>
  <c r="BC59" i="41" s="1"/>
  <c r="X43" i="43"/>
  <c r="X41" i="43"/>
  <c r="X58" i="43"/>
  <c r="AX58" i="43" s="1"/>
  <c r="R22" i="52"/>
  <c r="R41" i="52"/>
  <c r="AU41" i="52" s="1"/>
  <c r="R47" i="52"/>
  <c r="AU47" i="52" s="1"/>
  <c r="R56" i="52"/>
  <c r="AU56" i="52" s="1"/>
  <c r="R69" i="52"/>
  <c r="AU69" i="52" s="1"/>
  <c r="AH30" i="53"/>
  <c r="J41" i="53"/>
  <c r="AQ38" i="53" s="1"/>
  <c r="J31" i="53"/>
  <c r="J59" i="53"/>
  <c r="AQ59" i="53" s="1"/>
  <c r="J45" i="53"/>
  <c r="AQ45" i="53" s="1"/>
  <c r="AH59" i="44"/>
  <c r="BC59" i="44" s="1"/>
  <c r="AH44" i="37"/>
  <c r="AH23" i="37"/>
  <c r="AH11" i="44"/>
  <c r="R49" i="44"/>
  <c r="AH19" i="44"/>
  <c r="AH40" i="44"/>
  <c r="AH60" i="44"/>
  <c r="BC60" i="44" s="1"/>
  <c r="AH63" i="44"/>
  <c r="BC63" i="44" s="1"/>
  <c r="J62" i="44"/>
  <c r="AQ62" i="44" s="1"/>
  <c r="J63" i="44"/>
  <c r="AQ63" i="44" s="1"/>
  <c r="AH21" i="53"/>
  <c r="AH32" i="53"/>
  <c r="AH9" i="53"/>
  <c r="AH14" i="53"/>
  <c r="AH48" i="53"/>
  <c r="BC48" i="53" s="1"/>
  <c r="AH25" i="53"/>
  <c r="Z24" i="52"/>
  <c r="AH28" i="53"/>
  <c r="AH39" i="53"/>
  <c r="AH59" i="53"/>
  <c r="BC59" i="53" s="1"/>
  <c r="J38" i="44"/>
  <c r="AH9" i="44"/>
  <c r="AH5" i="44"/>
  <c r="AH14" i="44"/>
  <c r="AH44" i="44"/>
  <c r="AH54" i="44"/>
  <c r="AH70" i="44"/>
  <c r="BC70" i="44" s="1"/>
  <c r="J47" i="44"/>
  <c r="AH7" i="37"/>
  <c r="AH57" i="37"/>
  <c r="BC57" i="37" s="1"/>
  <c r="AH22" i="37"/>
  <c r="R14" i="42"/>
  <c r="X11" i="43"/>
  <c r="X10" i="43"/>
  <c r="X44" i="43"/>
  <c r="X55" i="43"/>
  <c r="AX55" i="43" s="1"/>
  <c r="R25" i="44"/>
  <c r="AH35" i="44"/>
  <c r="AH13" i="44"/>
  <c r="AH51" i="44"/>
  <c r="AH57" i="44"/>
  <c r="BC57" i="44" s="1"/>
  <c r="AH67" i="44"/>
  <c r="BC67" i="44" s="1"/>
  <c r="J53" i="44"/>
  <c r="L12" i="51"/>
  <c r="L64" i="51"/>
  <c r="AR64" i="51" s="1"/>
  <c r="Z9" i="52"/>
  <c r="J28" i="52"/>
  <c r="Z8" i="52"/>
  <c r="Z30" i="52"/>
  <c r="Z60" i="52"/>
  <c r="AY60" i="52" s="1"/>
  <c r="Z48" i="52"/>
  <c r="AY48" i="52" s="1"/>
  <c r="Z68" i="52"/>
  <c r="AY68" i="52" s="1"/>
  <c r="Z66" i="52"/>
  <c r="AY66" i="52" s="1"/>
  <c r="J38" i="52"/>
  <c r="AQ38" i="52" s="1"/>
  <c r="J62" i="52"/>
  <c r="AQ62" i="52" s="1"/>
  <c r="Z14" i="52"/>
  <c r="AH34" i="53"/>
  <c r="Z37" i="53"/>
  <c r="AH35" i="53"/>
  <c r="AH41" i="53"/>
  <c r="AH56" i="53"/>
  <c r="BC56" i="53" s="1"/>
  <c r="AH65" i="53"/>
  <c r="BC65" i="53" s="1"/>
  <c r="R33" i="44"/>
  <c r="AH6" i="53"/>
  <c r="AH51" i="53"/>
  <c r="BC51" i="53" s="1"/>
  <c r="AH72" i="53"/>
  <c r="BC72" i="53" s="1"/>
  <c r="AH10" i="37"/>
  <c r="AH67" i="37"/>
  <c r="BC67" i="37" s="1"/>
  <c r="X23" i="43"/>
  <c r="X8" i="43"/>
  <c r="AX27" i="43" s="1"/>
  <c r="X47" i="43"/>
  <c r="AX47" i="43" s="1"/>
  <c r="X62" i="43"/>
  <c r="AX62" i="43" s="1"/>
  <c r="R40" i="44"/>
  <c r="AH23" i="44"/>
  <c r="AH45" i="44"/>
  <c r="AH52" i="44"/>
  <c r="AH58" i="44"/>
  <c r="BC58" i="44" s="1"/>
  <c r="AH71" i="44"/>
  <c r="BC71" i="44" s="1"/>
  <c r="J54" i="44"/>
  <c r="AH52" i="53"/>
  <c r="BC52" i="53" s="1"/>
  <c r="AH47" i="53"/>
  <c r="BC47" i="53" s="1"/>
  <c r="AH69" i="53"/>
  <c r="BC69" i="53" s="1"/>
  <c r="Z18" i="52"/>
  <c r="R15" i="44"/>
  <c r="R53" i="44"/>
  <c r="AH38" i="44"/>
  <c r="AH6" i="44"/>
  <c r="AH55" i="44"/>
  <c r="BC55" i="44" s="1"/>
  <c r="J66" i="44"/>
  <c r="AQ66" i="44" s="1"/>
  <c r="AH50" i="53"/>
  <c r="BC50" i="53" s="1"/>
  <c r="AH8" i="53"/>
  <c r="AH57" i="53"/>
  <c r="BC57" i="53" s="1"/>
  <c r="AH40" i="53"/>
  <c r="AH66" i="53"/>
  <c r="BC66" i="53" s="1"/>
  <c r="AG3" i="34"/>
  <c r="AG29" i="34"/>
  <c r="Z18" i="44"/>
  <c r="Z15" i="52"/>
  <c r="Z7" i="37"/>
  <c r="Z55" i="37"/>
  <c r="AY55" i="37" s="1"/>
  <c r="Z16" i="37"/>
  <c r="Z24" i="37"/>
  <c r="Z19" i="37"/>
  <c r="Z52" i="37"/>
  <c r="AY52" i="37" s="1"/>
  <c r="Z45" i="52"/>
  <c r="AY45" i="52" s="1"/>
  <c r="Z57" i="52"/>
  <c r="AY57" i="52" s="1"/>
  <c r="Z64" i="52"/>
  <c r="AY64" i="52" s="1"/>
  <c r="Z17" i="52"/>
  <c r="AY21" i="52" s="1"/>
  <c r="Z59" i="44"/>
  <c r="AY59" i="44" s="1"/>
  <c r="Z28" i="37"/>
  <c r="Z62" i="37"/>
  <c r="AY62" i="37" s="1"/>
  <c r="Z58" i="37"/>
  <c r="AY58" i="37" s="1"/>
  <c r="Z46" i="37"/>
  <c r="AY46" i="37" s="1"/>
  <c r="Z35" i="37"/>
  <c r="Z71" i="37"/>
  <c r="AY71" i="37" s="1"/>
  <c r="Z67" i="37"/>
  <c r="AY67" i="37" s="1"/>
  <c r="Z63" i="37"/>
  <c r="AY63" i="37" s="1"/>
  <c r="Z48" i="37"/>
  <c r="AY48" i="37" s="1"/>
  <c r="Z27" i="37"/>
  <c r="Z65" i="37"/>
  <c r="AY65" i="37" s="1"/>
  <c r="Z61" i="37"/>
  <c r="AY61" i="37" s="1"/>
  <c r="Z66" i="37"/>
  <c r="AY66" i="37" s="1"/>
  <c r="Z54" i="37"/>
  <c r="AY54" i="37" s="1"/>
  <c r="Z5" i="37"/>
  <c r="Z8" i="37"/>
  <c r="Z21" i="37"/>
  <c r="Z11" i="37"/>
  <c r="Z56" i="37"/>
  <c r="AY56" i="37" s="1"/>
  <c r="Z40" i="44"/>
  <c r="Z31" i="53"/>
  <c r="Z63" i="44"/>
  <c r="AY63" i="44" s="1"/>
  <c r="Z43" i="37"/>
  <c r="Z14" i="37"/>
  <c r="Z32" i="37"/>
  <c r="Z20" i="37"/>
  <c r="Z64" i="37"/>
  <c r="AY64" i="37" s="1"/>
  <c r="Z53" i="37"/>
  <c r="AY53" i="37" s="1"/>
  <c r="Z34" i="37"/>
  <c r="Z25" i="37"/>
  <c r="AY25" i="37" s="1"/>
  <c r="Z17" i="37"/>
  <c r="Z70" i="37"/>
  <c r="AY70" i="37" s="1"/>
  <c r="Z41" i="37"/>
  <c r="Z22" i="37"/>
  <c r="Z45" i="37"/>
  <c r="Z10" i="37"/>
  <c r="Z23" i="37"/>
  <c r="Z36" i="44"/>
  <c r="Z48" i="44"/>
  <c r="Z44" i="44"/>
  <c r="X12" i="43"/>
  <c r="X24" i="43"/>
  <c r="X5" i="43"/>
  <c r="X39" i="43"/>
  <c r="X53" i="43"/>
  <c r="AX53" i="43" s="1"/>
  <c r="X63" i="43"/>
  <c r="AX63" i="43" s="1"/>
  <c r="X22" i="43"/>
  <c r="X37" i="43"/>
  <c r="AX35" i="43" s="1"/>
  <c r="X35" i="43"/>
  <c r="X50" i="43"/>
  <c r="AX50" i="43" s="1"/>
  <c r="X57" i="43"/>
  <c r="AX57" i="43" s="1"/>
  <c r="X65" i="43"/>
  <c r="AX65" i="43" s="1"/>
  <c r="V44" i="46"/>
  <c r="V27" i="46"/>
  <c r="V58" i="46"/>
  <c r="AW58" i="46" s="1"/>
  <c r="X14" i="43"/>
  <c r="X7" i="43"/>
  <c r="X28" i="43"/>
  <c r="X45" i="43"/>
  <c r="X15" i="43"/>
  <c r="AX44" i="43" s="1"/>
  <c r="X60" i="43"/>
  <c r="AX60" i="43" s="1"/>
  <c r="X59" i="43"/>
  <c r="AX59" i="43" s="1"/>
  <c r="X70" i="43"/>
  <c r="AX70" i="43" s="1"/>
  <c r="X17" i="43"/>
  <c r="X34" i="43"/>
  <c r="X29" i="43"/>
  <c r="X56" i="43"/>
  <c r="AX56" i="43" s="1"/>
  <c r="X46" i="43"/>
  <c r="AX46" i="43" s="1"/>
  <c r="X51" i="43"/>
  <c r="AX51" i="43" s="1"/>
  <c r="X54" i="43"/>
  <c r="AX54" i="43" s="1"/>
  <c r="X67" i="43"/>
  <c r="AX67" i="43" s="1"/>
  <c r="X72" i="43"/>
  <c r="AX72" i="43" s="1"/>
  <c r="R66" i="42"/>
  <c r="AU66" i="42" s="1"/>
  <c r="R6" i="42"/>
  <c r="R18" i="42"/>
  <c r="R27" i="42"/>
  <c r="R58" i="42"/>
  <c r="AU58" i="42" s="1"/>
  <c r="R37" i="42"/>
  <c r="AU37" i="42" s="1"/>
  <c r="R69" i="42"/>
  <c r="AU69" i="42" s="1"/>
  <c r="R63" i="44"/>
  <c r="AU63" i="44" s="1"/>
  <c r="R9" i="52"/>
  <c r="R16" i="52"/>
  <c r="R30" i="52"/>
  <c r="R40" i="52"/>
  <c r="AU40" i="52" s="1"/>
  <c r="R54" i="52"/>
  <c r="AU54" i="52" s="1"/>
  <c r="R63" i="52"/>
  <c r="AU63" i="52" s="1"/>
  <c r="R57" i="53"/>
  <c r="AU57" i="53" s="1"/>
  <c r="R28" i="42"/>
  <c r="R46" i="42"/>
  <c r="AU46" i="42" s="1"/>
  <c r="AU31" i="53"/>
  <c r="R59" i="53"/>
  <c r="AU59" i="53" s="1"/>
  <c r="R16" i="42"/>
  <c r="R26" i="42"/>
  <c r="R31" i="42"/>
  <c r="AU31" i="42" s="1"/>
  <c r="R47" i="42"/>
  <c r="AU47" i="42" s="1"/>
  <c r="AU40" i="53"/>
  <c r="R72" i="53"/>
  <c r="AU72" i="53" s="1"/>
  <c r="R56" i="53"/>
  <c r="AU56" i="53" s="1"/>
  <c r="R63" i="42"/>
  <c r="AU63" i="42" s="1"/>
  <c r="R72" i="42"/>
  <c r="AU72" i="42" s="1"/>
  <c r="R32" i="42"/>
  <c r="AU32" i="42" s="1"/>
  <c r="R56" i="42"/>
  <c r="AU56" i="42" s="1"/>
  <c r="R7" i="42"/>
  <c r="R46" i="53"/>
  <c r="AU46" i="53" s="1"/>
  <c r="R66" i="53"/>
  <c r="AU66" i="53" s="1"/>
  <c r="R40" i="42"/>
  <c r="AU40" i="42" s="1"/>
  <c r="R60" i="42"/>
  <c r="AU60" i="42" s="1"/>
  <c r="R14" i="44"/>
  <c r="R12" i="52"/>
  <c r="R19" i="52"/>
  <c r="R34" i="52"/>
  <c r="AU34" i="52" s="1"/>
  <c r="R44" i="52"/>
  <c r="AU44" i="52" s="1"/>
  <c r="R50" i="52"/>
  <c r="AU50" i="52" s="1"/>
  <c r="R59" i="52"/>
  <c r="AU59" i="52" s="1"/>
  <c r="R27" i="52"/>
  <c r="R70" i="53"/>
  <c r="AU70" i="53" s="1"/>
  <c r="R15" i="53"/>
  <c r="AU42" i="53" s="1"/>
  <c r="R71" i="53"/>
  <c r="AU71" i="53" s="1"/>
  <c r="R24" i="42"/>
  <c r="R30" i="42"/>
  <c r="AU30" i="42" s="1"/>
  <c r="R48" i="42"/>
  <c r="AU48" i="42" s="1"/>
  <c r="R54" i="42"/>
  <c r="AU54" i="42" s="1"/>
  <c r="R68" i="42"/>
  <c r="AU68" i="42" s="1"/>
  <c r="R21" i="44"/>
  <c r="R27" i="44"/>
  <c r="R50" i="44"/>
  <c r="R67" i="44"/>
  <c r="AU67" i="44" s="1"/>
  <c r="R44" i="53"/>
  <c r="AU44" i="53" s="1"/>
  <c r="R51" i="53"/>
  <c r="AU51" i="53" s="1"/>
  <c r="R67" i="53"/>
  <c r="AU67" i="53" s="1"/>
  <c r="R7" i="44"/>
  <c r="R48" i="44"/>
  <c r="R18" i="44"/>
  <c r="R55" i="44"/>
  <c r="AU55" i="44" s="1"/>
  <c r="R65" i="44"/>
  <c r="AU65" i="44" s="1"/>
  <c r="R26" i="44"/>
  <c r="R10" i="44"/>
  <c r="R39" i="48"/>
  <c r="R34" i="42"/>
  <c r="AU34" i="42" s="1"/>
  <c r="R10" i="42"/>
  <c r="R13" i="42"/>
  <c r="AU29" i="42" s="1"/>
  <c r="R55" i="42"/>
  <c r="AU55" i="42" s="1"/>
  <c r="R67" i="42"/>
  <c r="AU67" i="42" s="1"/>
  <c r="R35" i="42"/>
  <c r="AU35" i="42" s="1"/>
  <c r="R37" i="44"/>
  <c r="R30" i="44"/>
  <c r="R12" i="44"/>
  <c r="R60" i="44"/>
  <c r="AU60" i="44" s="1"/>
  <c r="R68" i="44"/>
  <c r="AU68" i="44" s="1"/>
  <c r="R5" i="44"/>
  <c r="R47" i="44"/>
  <c r="R24" i="44"/>
  <c r="R54" i="44"/>
  <c r="R69" i="44"/>
  <c r="AU69" i="44" s="1"/>
  <c r="R17" i="44"/>
  <c r="R41" i="44"/>
  <c r="R23" i="44"/>
  <c r="R28" i="44"/>
  <c r="R31" i="44"/>
  <c r="R57" i="44"/>
  <c r="AU57" i="44" s="1"/>
  <c r="R23" i="42"/>
  <c r="R39" i="42"/>
  <c r="AU39" i="42" s="1"/>
  <c r="R59" i="42"/>
  <c r="AU59" i="42" s="1"/>
  <c r="R57" i="42"/>
  <c r="AU57" i="42" s="1"/>
  <c r="R25" i="42"/>
  <c r="R46" i="44"/>
  <c r="R11" i="44"/>
  <c r="R38" i="44"/>
  <c r="R6" i="44"/>
  <c r="R52" i="44"/>
  <c r="R21" i="52"/>
  <c r="R37" i="52"/>
  <c r="AU37" i="52" s="1"/>
  <c r="R10" i="52"/>
  <c r="R36" i="52"/>
  <c r="AU36" i="52" s="1"/>
  <c r="R53" i="52"/>
  <c r="AU53" i="52" s="1"/>
  <c r="R61" i="52"/>
  <c r="AU61" i="52" s="1"/>
  <c r="R68" i="52"/>
  <c r="AU68" i="52" s="1"/>
  <c r="R17" i="52"/>
  <c r="R63" i="53"/>
  <c r="AU63" i="53" s="1"/>
  <c r="R18" i="52"/>
  <c r="P14" i="43"/>
  <c r="AT11" i="43" s="1"/>
  <c r="P31" i="43"/>
  <c r="P18" i="43"/>
  <c r="P60" i="43"/>
  <c r="AT60" i="43" s="1"/>
  <c r="P55" i="43"/>
  <c r="AT55" i="43" s="1"/>
  <c r="P24" i="43"/>
  <c r="P36" i="43"/>
  <c r="P20" i="43"/>
  <c r="P21" i="43"/>
  <c r="P59" i="43"/>
  <c r="AT59" i="43" s="1"/>
  <c r="P22" i="43"/>
  <c r="P19" i="43"/>
  <c r="P43" i="43"/>
  <c r="P10" i="43"/>
  <c r="AT32" i="43" s="1"/>
  <c r="P27" i="43"/>
  <c r="P51" i="43"/>
  <c r="AT51" i="43" s="1"/>
  <c r="P49" i="43"/>
  <c r="AT49" i="43" s="1"/>
  <c r="P63" i="43"/>
  <c r="AT63" i="43" s="1"/>
  <c r="P72" i="43"/>
  <c r="AT72" i="43" s="1"/>
  <c r="P40" i="43"/>
  <c r="P13" i="43"/>
  <c r="P6" i="43"/>
  <c r="P35" i="43"/>
  <c r="P39" i="43"/>
  <c r="P62" i="43"/>
  <c r="AT62" i="43" s="1"/>
  <c r="P57" i="43"/>
  <c r="AT57" i="43" s="1"/>
  <c r="P65" i="43"/>
  <c r="AT65" i="43" s="1"/>
  <c r="P33" i="43"/>
  <c r="P9" i="43"/>
  <c r="P17" i="43"/>
  <c r="P30" i="43"/>
  <c r="P16" i="43"/>
  <c r="P50" i="43"/>
  <c r="AT50" i="43" s="1"/>
  <c r="P47" i="43"/>
  <c r="AT47" i="43" s="1"/>
  <c r="P61" i="43"/>
  <c r="AT61" i="43" s="1"/>
  <c r="L20" i="51"/>
  <c r="L53" i="51"/>
  <c r="L34" i="51"/>
  <c r="L16" i="51"/>
  <c r="L41" i="51"/>
  <c r="L39" i="51"/>
  <c r="L23" i="51"/>
  <c r="L60" i="51"/>
  <c r="AR60" i="51" s="1"/>
  <c r="L65" i="51"/>
  <c r="AR65" i="51" s="1"/>
  <c r="L63" i="51"/>
  <c r="AR63" i="51" s="1"/>
  <c r="L35" i="51"/>
  <c r="L57" i="51"/>
  <c r="L38" i="51"/>
  <c r="L68" i="51"/>
  <c r="AR68" i="51" s="1"/>
  <c r="L50" i="51"/>
  <c r="L51" i="51"/>
  <c r="L44" i="51"/>
  <c r="L22" i="51"/>
  <c r="L72" i="51"/>
  <c r="AR72" i="51" s="1"/>
  <c r="L55" i="51"/>
  <c r="L52" i="51"/>
  <c r="N4" i="10" s="1"/>
  <c r="L7" i="51"/>
  <c r="L36" i="51"/>
  <c r="L69" i="51"/>
  <c r="AR69" i="51" s="1"/>
  <c r="L21" i="51"/>
  <c r="L42" i="51"/>
  <c r="L58" i="51"/>
  <c r="L26" i="51"/>
  <c r="L33" i="51"/>
  <c r="L61" i="51"/>
  <c r="AR61" i="51" s="1"/>
  <c r="L45" i="51"/>
  <c r="L70" i="51"/>
  <c r="AR70" i="51" s="1"/>
  <c r="L8" i="51"/>
  <c r="L40" i="51"/>
  <c r="L9" i="51"/>
  <c r="L47" i="51"/>
  <c r="L13" i="51"/>
  <c r="L10" i="51"/>
  <c r="L6" i="51"/>
  <c r="L62" i="51"/>
  <c r="AR62" i="51" s="1"/>
  <c r="L15" i="51"/>
  <c r="L28" i="51"/>
  <c r="L19" i="51"/>
  <c r="L43" i="51"/>
  <c r="L14" i="51"/>
  <c r="L59" i="51"/>
  <c r="L67" i="51"/>
  <c r="AR67" i="51" s="1"/>
  <c r="L27" i="51"/>
  <c r="L71" i="51"/>
  <c r="AR71" i="51" s="1"/>
  <c r="J42" i="42"/>
  <c r="AQ42" i="42" s="1"/>
  <c r="J68" i="42"/>
  <c r="AQ68" i="42" s="1"/>
  <c r="J45" i="44"/>
  <c r="J58" i="44"/>
  <c r="AQ58" i="44" s="1"/>
  <c r="J47" i="52"/>
  <c r="AQ47" i="52" s="1"/>
  <c r="J60" i="52"/>
  <c r="AQ60" i="52" s="1"/>
  <c r="J67" i="52"/>
  <c r="AQ67" i="52" s="1"/>
  <c r="J48" i="42"/>
  <c r="AQ48" i="42" s="1"/>
  <c r="J46" i="42"/>
  <c r="AQ46" i="42" s="1"/>
  <c r="J28" i="42"/>
  <c r="J69" i="42"/>
  <c r="AQ69" i="42" s="1"/>
  <c r="J44" i="44"/>
  <c r="J70" i="44"/>
  <c r="AQ70" i="44" s="1"/>
  <c r="J22" i="52"/>
  <c r="J25" i="52"/>
  <c r="J41" i="52"/>
  <c r="AQ41" i="52" s="1"/>
  <c r="J36" i="52"/>
  <c r="AQ36" i="52" s="1"/>
  <c r="J58" i="52"/>
  <c r="AQ58" i="52" s="1"/>
  <c r="J53" i="42"/>
  <c r="AQ53" i="42" s="1"/>
  <c r="J19" i="42"/>
  <c r="J65" i="42"/>
  <c r="AQ65" i="42" s="1"/>
  <c r="J29" i="52"/>
  <c r="J40" i="52"/>
  <c r="AQ40" i="52" s="1"/>
  <c r="J59" i="52"/>
  <c r="AQ59" i="52" s="1"/>
  <c r="J31" i="42"/>
  <c r="AQ31" i="42" s="1"/>
  <c r="J35" i="42"/>
  <c r="AQ35" i="42" s="1"/>
  <c r="J50" i="42"/>
  <c r="AQ50" i="42" s="1"/>
  <c r="J72" i="42"/>
  <c r="AQ72" i="42" s="1"/>
  <c r="J52" i="44"/>
  <c r="J65" i="44"/>
  <c r="AQ65" i="44" s="1"/>
  <c r="J24" i="42"/>
  <c r="J26" i="42"/>
  <c r="J43" i="42"/>
  <c r="AQ43" i="42" s="1"/>
  <c r="J70" i="42"/>
  <c r="AQ70" i="42" s="1"/>
  <c r="J14" i="42"/>
  <c r="J58" i="42"/>
  <c r="AQ58" i="42" s="1"/>
  <c r="J38" i="42"/>
  <c r="AQ38" i="42" s="1"/>
  <c r="J40" i="42"/>
  <c r="AQ40" i="42" s="1"/>
  <c r="J35" i="44"/>
  <c r="J42" i="44"/>
  <c r="J30" i="42"/>
  <c r="AQ30" i="42" s="1"/>
  <c r="J60" i="42"/>
  <c r="AQ60" i="42" s="1"/>
  <c r="J71" i="44"/>
  <c r="AQ71" i="44" s="1"/>
  <c r="J29" i="42"/>
  <c r="J34" i="42"/>
  <c r="AQ34" i="42" s="1"/>
  <c r="J44" i="42"/>
  <c r="AQ44" i="42" s="1"/>
  <c r="J63" i="42"/>
  <c r="AQ63" i="42" s="1"/>
  <c r="J46" i="44"/>
  <c r="J43" i="44"/>
  <c r="J50" i="44"/>
  <c r="J20" i="42"/>
  <c r="J33" i="42"/>
  <c r="AQ33" i="42" s="1"/>
  <c r="J51" i="42"/>
  <c r="AQ51" i="42" s="1"/>
  <c r="J61" i="42"/>
  <c r="AQ61" i="42" s="1"/>
  <c r="J71" i="42"/>
  <c r="AQ71" i="42" s="1"/>
  <c r="J48" i="44"/>
  <c r="J40" i="44"/>
  <c r="J32" i="44"/>
  <c r="J67" i="44"/>
  <c r="AQ67" i="44" s="1"/>
  <c r="J59" i="44"/>
  <c r="AQ59" i="44" s="1"/>
  <c r="J30" i="52"/>
  <c r="J39" i="52"/>
  <c r="AQ39" i="52" s="1"/>
  <c r="J48" i="52"/>
  <c r="AQ48" i="52" s="1"/>
  <c r="J50" i="52"/>
  <c r="AQ50" i="52" s="1"/>
  <c r="J63" i="52"/>
  <c r="AQ63" i="52" s="1"/>
  <c r="J14" i="52"/>
  <c r="J54" i="42"/>
  <c r="AQ54" i="42" s="1"/>
  <c r="J47" i="42"/>
  <c r="AQ47" i="42" s="1"/>
  <c r="J67" i="42"/>
  <c r="AQ67" i="42" s="1"/>
  <c r="J23" i="42"/>
  <c r="J49" i="42"/>
  <c r="AQ49" i="42" s="1"/>
  <c r="J57" i="42"/>
  <c r="AQ57" i="42" s="1"/>
  <c r="J21" i="42"/>
  <c r="J32" i="42"/>
  <c r="AQ32" i="42" s="1"/>
  <c r="J37" i="42"/>
  <c r="AQ37" i="42" s="1"/>
  <c r="J59" i="42"/>
  <c r="AQ59" i="42" s="1"/>
  <c r="J66" i="42"/>
  <c r="AQ66" i="42" s="1"/>
  <c r="J32" i="52"/>
  <c r="J43" i="52"/>
  <c r="AQ43" i="52" s="1"/>
  <c r="J52" i="52"/>
  <c r="AQ52" i="52" s="1"/>
  <c r="J54" i="52"/>
  <c r="AQ54" i="52" s="1"/>
  <c r="J68" i="52"/>
  <c r="AQ68" i="52" s="1"/>
  <c r="J27" i="42"/>
  <c r="J36" i="42"/>
  <c r="AQ36" i="42" s="1"/>
  <c r="J41" i="42"/>
  <c r="AQ41" i="42" s="1"/>
  <c r="J56" i="42"/>
  <c r="AQ56" i="42" s="1"/>
  <c r="J33" i="44"/>
  <c r="J60" i="44"/>
  <c r="AQ60" i="44" s="1"/>
  <c r="J64" i="44"/>
  <c r="AQ64" i="44" s="1"/>
  <c r="J37" i="52"/>
  <c r="AQ37" i="52" s="1"/>
  <c r="J31" i="52"/>
  <c r="J51" i="52"/>
  <c r="AQ51" i="52" s="1"/>
  <c r="J65" i="52"/>
  <c r="AQ65" i="52" s="1"/>
  <c r="J57" i="52"/>
  <c r="AQ57" i="52" s="1"/>
  <c r="J64" i="52"/>
  <c r="AQ64" i="52" s="1"/>
  <c r="J19" i="52"/>
  <c r="J34" i="52"/>
  <c r="AQ34" i="52" s="1"/>
  <c r="J56" i="52"/>
  <c r="AQ56" i="52" s="1"/>
  <c r="J45" i="52"/>
  <c r="AQ45" i="52" s="1"/>
  <c r="J61" i="52"/>
  <c r="AQ61" i="52" s="1"/>
  <c r="J72" i="52"/>
  <c r="AQ72" i="52" s="1"/>
  <c r="H32" i="43"/>
  <c r="H19" i="43"/>
  <c r="AP25" i="43" s="1"/>
  <c r="H43" i="43"/>
  <c r="H5" i="43"/>
  <c r="AP39" i="43" s="1"/>
  <c r="H20" i="43"/>
  <c r="H56" i="43"/>
  <c r="AP56" i="43" s="1"/>
  <c r="H48" i="43"/>
  <c r="AP48" i="43" s="1"/>
  <c r="H66" i="43"/>
  <c r="AP66" i="43" s="1"/>
  <c r="H68" i="43"/>
  <c r="AP68" i="43" s="1"/>
  <c r="F59" i="46"/>
  <c r="F45" i="46"/>
  <c r="I39" i="34"/>
  <c r="R38" i="42"/>
  <c r="AU38" i="42" s="1"/>
  <c r="R20" i="42"/>
  <c r="AU28" i="42" s="1"/>
  <c r="R33" i="42"/>
  <c r="AU33" i="42" s="1"/>
  <c r="R50" i="42"/>
  <c r="AU50" i="42" s="1"/>
  <c r="R53" i="42"/>
  <c r="AU53" i="42" s="1"/>
  <c r="R70" i="42"/>
  <c r="AU70" i="42" s="1"/>
  <c r="R59" i="48"/>
  <c r="AU59" i="48" s="1"/>
  <c r="AH13" i="52"/>
  <c r="AH42" i="53"/>
  <c r="AH29" i="53"/>
  <c r="AH22" i="53"/>
  <c r="AH17" i="53"/>
  <c r="AH31" i="53"/>
  <c r="AH62" i="53"/>
  <c r="BC62" i="53" s="1"/>
  <c r="AH63" i="53"/>
  <c r="BC63" i="53" s="1"/>
  <c r="AH71" i="53"/>
  <c r="BC71" i="53" s="1"/>
  <c r="D36" i="34"/>
  <c r="AG27" i="34"/>
  <c r="AI27" i="34" s="1"/>
  <c r="AG23" i="34"/>
  <c r="AI23" i="34" s="1"/>
  <c r="R51" i="37"/>
  <c r="AU51" i="37" s="1"/>
  <c r="AH41" i="37"/>
  <c r="AH68" i="37"/>
  <c r="BC68" i="37" s="1"/>
  <c r="R21" i="42"/>
  <c r="R22" i="42"/>
  <c r="R12" i="42"/>
  <c r="R15" i="42"/>
  <c r="R17" i="42"/>
  <c r="R36" i="42"/>
  <c r="AU36" i="42" s="1"/>
  <c r="R41" i="42"/>
  <c r="AU41" i="42" s="1"/>
  <c r="R62" i="42"/>
  <c r="AU62" i="42" s="1"/>
  <c r="R61" i="42"/>
  <c r="AU61" i="42" s="1"/>
  <c r="R71" i="42"/>
  <c r="AU71" i="42" s="1"/>
  <c r="R42" i="42"/>
  <c r="AU42" i="42" s="1"/>
  <c r="R9" i="42"/>
  <c r="AH8" i="44"/>
  <c r="AH41" i="44"/>
  <c r="AH36" i="44"/>
  <c r="AH43" i="44"/>
  <c r="AH24" i="44"/>
  <c r="AH42" i="44"/>
  <c r="AH68" i="44"/>
  <c r="BC68" i="44" s="1"/>
  <c r="Z37" i="44"/>
  <c r="J68" i="44"/>
  <c r="AQ68" i="44" s="1"/>
  <c r="AH33" i="53"/>
  <c r="AH60" i="53"/>
  <c r="BC60" i="53" s="1"/>
  <c r="AH36" i="53"/>
  <c r="AH38" i="53"/>
  <c r="AH64" i="53"/>
  <c r="BC64" i="53" s="1"/>
  <c r="AH49" i="37"/>
  <c r="BC49" i="37" s="1"/>
  <c r="AH9" i="37"/>
  <c r="AH5" i="37"/>
  <c r="R29" i="42"/>
  <c r="R11" i="42"/>
  <c r="R8" i="42"/>
  <c r="R44" i="42"/>
  <c r="AU44" i="42" s="1"/>
  <c r="R49" i="42"/>
  <c r="AU49" i="42" s="1"/>
  <c r="R51" i="42"/>
  <c r="AU51" i="42" s="1"/>
  <c r="R64" i="42"/>
  <c r="AU64" i="42" s="1"/>
  <c r="R19" i="42"/>
  <c r="R5" i="42"/>
  <c r="AH17" i="44"/>
  <c r="Z34" i="44"/>
  <c r="AH37" i="44"/>
  <c r="AH21" i="44"/>
  <c r="AH32" i="44"/>
  <c r="AH31" i="44"/>
  <c r="BC48" i="44" s="1"/>
  <c r="AH53" i="44"/>
  <c r="AH72" i="44"/>
  <c r="BC72" i="44" s="1"/>
  <c r="Z32" i="44"/>
  <c r="J29" i="44"/>
  <c r="J51" i="44"/>
  <c r="J56" i="44"/>
  <c r="AQ56" i="44" s="1"/>
  <c r="J57" i="44"/>
  <c r="AQ57" i="44" s="1"/>
  <c r="J69" i="44"/>
  <c r="AQ69" i="44" s="1"/>
  <c r="V36" i="46"/>
  <c r="AH37" i="53"/>
  <c r="Z7" i="53"/>
  <c r="AH5" i="53"/>
  <c r="AH46" i="53"/>
  <c r="BC46" i="53" s="1"/>
  <c r="AH19" i="53"/>
  <c r="AH45" i="53"/>
  <c r="BC45" i="53" s="1"/>
  <c r="AH61" i="53"/>
  <c r="BC61" i="53" s="1"/>
  <c r="AV5" i="37"/>
  <c r="AR18" i="37"/>
  <c r="AH33" i="52"/>
  <c r="AH18" i="52"/>
  <c r="AH30" i="52"/>
  <c r="AY10" i="41"/>
  <c r="AW10" i="41"/>
  <c r="BA13" i="41"/>
  <c r="R55" i="48"/>
  <c r="AU55" i="48" s="1"/>
  <c r="AH32" i="52"/>
  <c r="AT18" i="37"/>
  <c r="AR5" i="37"/>
  <c r="AO13" i="37"/>
  <c r="AW5" i="41"/>
  <c r="AY8" i="41"/>
  <c r="AV13" i="44"/>
  <c r="BB21" i="44"/>
  <c r="AP30" i="45"/>
  <c r="AR50" i="45"/>
  <c r="R31" i="48"/>
  <c r="AH45" i="52"/>
  <c r="BC45" i="52" s="1"/>
  <c r="AS5" i="37"/>
  <c r="AP24" i="46"/>
  <c r="BA30" i="52"/>
  <c r="AU9" i="41"/>
  <c r="AU21" i="37"/>
  <c r="BA5" i="41"/>
  <c r="AY13" i="41"/>
  <c r="AS10" i="41"/>
  <c r="AZ13" i="44"/>
  <c r="AY9" i="41"/>
  <c r="AV15" i="42"/>
  <c r="AP37" i="43"/>
  <c r="BB24" i="46"/>
  <c r="H35" i="34"/>
  <c r="AW37" i="53"/>
  <c r="BB37" i="53"/>
  <c r="AT13" i="53"/>
  <c r="N36" i="34"/>
  <c r="AT18" i="53"/>
  <c r="AO8" i="41"/>
  <c r="BA13" i="53"/>
  <c r="AB36" i="34"/>
  <c r="AH65" i="52"/>
  <c r="BC65" i="52" s="1"/>
  <c r="AH36" i="52"/>
  <c r="BC36" i="52" s="1"/>
  <c r="AH11" i="52"/>
  <c r="AH59" i="52"/>
  <c r="BC59" i="52" s="1"/>
  <c r="AH39" i="52"/>
  <c r="BC39" i="52" s="1"/>
  <c r="AH16" i="52"/>
  <c r="AH70" i="52"/>
  <c r="BC70" i="52" s="1"/>
  <c r="AH56" i="52"/>
  <c r="BC56" i="52" s="1"/>
  <c r="AH29" i="52"/>
  <c r="AH12" i="52"/>
  <c r="AH69" i="52"/>
  <c r="BC69" i="52" s="1"/>
  <c r="AH52" i="52"/>
  <c r="BC52" i="52" s="1"/>
  <c r="AH8" i="52"/>
  <c r="AH7" i="52"/>
  <c r="AH25" i="52"/>
  <c r="AH34" i="52"/>
  <c r="BC34" i="52" s="1"/>
  <c r="AH28" i="52"/>
  <c r="AH14" i="52"/>
  <c r="AH66" i="52"/>
  <c r="BC66" i="52" s="1"/>
  <c r="AH55" i="52"/>
  <c r="BC55" i="52" s="1"/>
  <c r="AH63" i="52"/>
  <c r="BC63" i="52" s="1"/>
  <c r="AH35" i="52"/>
  <c r="BC35" i="52" s="1"/>
  <c r="AH54" i="52"/>
  <c r="BC54" i="52" s="1"/>
  <c r="AH38" i="52"/>
  <c r="BC38" i="52" s="1"/>
  <c r="AH50" i="52"/>
  <c r="BC50" i="52" s="1"/>
  <c r="V72" i="46"/>
  <c r="AW72" i="46" s="1"/>
  <c r="V55" i="46"/>
  <c r="AW55" i="46" s="1"/>
  <c r="V66" i="46"/>
  <c r="AW66" i="46" s="1"/>
  <c r="V16" i="46"/>
  <c r="V24" i="46"/>
  <c r="V38" i="46"/>
  <c r="V8" i="46"/>
  <c r="V68" i="46"/>
  <c r="AW68" i="46" s="1"/>
  <c r="V28" i="46"/>
  <c r="V46" i="46"/>
  <c r="V17" i="46"/>
  <c r="V61" i="46"/>
  <c r="AW61" i="46" s="1"/>
  <c r="V7" i="46"/>
  <c r="V15" i="46"/>
  <c r="V71" i="46"/>
  <c r="AW71" i="46" s="1"/>
  <c r="V21" i="46"/>
  <c r="V41" i="46"/>
  <c r="V63" i="46"/>
  <c r="AW63" i="46" s="1"/>
  <c r="V20" i="46"/>
  <c r="V35" i="46"/>
  <c r="V60" i="46"/>
  <c r="AW60" i="46" s="1"/>
  <c r="V11" i="46"/>
  <c r="V34" i="46"/>
  <c r="V23" i="46"/>
  <c r="V53" i="46"/>
  <c r="AW53" i="46" s="1"/>
  <c r="V42" i="46"/>
  <c r="V51" i="46"/>
  <c r="AW51" i="46" s="1"/>
  <c r="V37" i="46"/>
  <c r="V45" i="46"/>
  <c r="R67" i="48"/>
  <c r="AU67" i="48" s="1"/>
  <c r="R69" i="48"/>
  <c r="AU69" i="48" s="1"/>
  <c r="R24" i="48"/>
  <c r="R5" i="48"/>
  <c r="R6" i="48"/>
  <c r="R65" i="48"/>
  <c r="AU65" i="48" s="1"/>
  <c r="R47" i="48"/>
  <c r="R21" i="48"/>
  <c r="R68" i="48"/>
  <c r="AU68" i="48" s="1"/>
  <c r="R53" i="48"/>
  <c r="AU53" i="48" s="1"/>
  <c r="R30" i="48"/>
  <c r="R9" i="48"/>
  <c r="R72" i="48"/>
  <c r="AU72" i="48" s="1"/>
  <c r="R35" i="48"/>
  <c r="R49" i="48"/>
  <c r="AU49" i="48" s="1"/>
  <c r="R62" i="48"/>
  <c r="AU62" i="48" s="1"/>
  <c r="R41" i="48"/>
  <c r="R32" i="48"/>
  <c r="R29" i="48"/>
  <c r="R22" i="48"/>
  <c r="R46" i="48"/>
  <c r="R45" i="48"/>
  <c r="R63" i="48"/>
  <c r="AU63" i="48" s="1"/>
  <c r="R10" i="48"/>
  <c r="R37" i="48"/>
  <c r="Z61" i="44"/>
  <c r="AY61" i="44" s="1"/>
  <c r="Z47" i="44"/>
  <c r="Z33" i="44"/>
  <c r="Z15" i="44"/>
  <c r="Z29" i="44"/>
  <c r="Z9" i="44"/>
  <c r="Z56" i="44"/>
  <c r="AY56" i="44" s="1"/>
  <c r="Z6" i="44"/>
  <c r="Z22" i="44"/>
  <c r="Z20" i="44"/>
  <c r="Z65" i="44"/>
  <c r="AY65" i="44" s="1"/>
  <c r="Z24" i="44"/>
  <c r="Z71" i="44"/>
  <c r="AY71" i="44" s="1"/>
  <c r="Z50" i="44"/>
  <c r="Z45" i="44"/>
  <c r="Z28" i="44"/>
  <c r="Z13" i="44"/>
  <c r="Z10" i="44"/>
  <c r="Z51" i="44"/>
  <c r="Z67" i="44"/>
  <c r="AY67" i="44" s="1"/>
  <c r="Z49" i="44"/>
  <c r="Z69" i="44"/>
  <c r="AY69" i="44" s="1"/>
  <c r="Z46" i="44"/>
  <c r="AV18" i="37"/>
  <c r="AX18" i="37"/>
  <c r="Z57" i="44"/>
  <c r="AY57" i="44" s="1"/>
  <c r="V52" i="46"/>
  <c r="AW52" i="46" s="1"/>
  <c r="R26" i="48"/>
  <c r="AY30" i="52"/>
  <c r="AW18" i="37"/>
  <c r="AQ13" i="41"/>
  <c r="AV30" i="45"/>
  <c r="Z59" i="53"/>
  <c r="AY59" i="53" s="1"/>
  <c r="AS37" i="53"/>
  <c r="H36" i="34"/>
  <c r="AW8" i="41"/>
  <c r="AS21" i="37"/>
  <c r="AX24" i="46"/>
  <c r="AU33" i="53"/>
  <c r="R54" i="53"/>
  <c r="AU54" i="53" s="1"/>
  <c r="AU34" i="53"/>
  <c r="Z57" i="53"/>
  <c r="AY57" i="53" s="1"/>
  <c r="AS5" i="41"/>
  <c r="AS22" i="53"/>
  <c r="L35" i="34"/>
  <c r="R9" i="44"/>
  <c r="R66" i="44"/>
  <c r="AU66" i="44" s="1"/>
  <c r="R59" i="44"/>
  <c r="AU59" i="44" s="1"/>
  <c r="R42" i="44"/>
  <c r="R44" i="44"/>
  <c r="R32" i="44"/>
  <c r="R29" i="44"/>
  <c r="R35" i="44"/>
  <c r="AZ30" i="45"/>
  <c r="BB21" i="37"/>
  <c r="AX50" i="45"/>
  <c r="AZ21" i="37"/>
  <c r="AP15" i="42"/>
  <c r="R23" i="53"/>
  <c r="AU41" i="53" s="1"/>
  <c r="R58" i="53"/>
  <c r="AU58" i="53" s="1"/>
  <c r="AT21" i="44"/>
  <c r="AX5" i="37"/>
  <c r="AY14" i="41"/>
  <c r="BA8" i="41"/>
  <c r="AX22" i="53"/>
  <c r="V35" i="34"/>
  <c r="AO18" i="37"/>
  <c r="AW9" i="41"/>
  <c r="AQ8" i="41"/>
  <c r="AR15" i="42"/>
  <c r="F58" i="46"/>
  <c r="AO58" i="46" s="1"/>
  <c r="AU13" i="37"/>
  <c r="AH5" i="41"/>
  <c r="AS9" i="41"/>
  <c r="AH31" i="41"/>
  <c r="BC31" i="41" s="1"/>
  <c r="AH8" i="41"/>
  <c r="AH26" i="41"/>
  <c r="BC26" i="41" s="1"/>
  <c r="AH56" i="41"/>
  <c r="BC56" i="41" s="1"/>
  <c r="AH66" i="41"/>
  <c r="BC66" i="41" s="1"/>
  <c r="AH65" i="41"/>
  <c r="BC65" i="41" s="1"/>
  <c r="BA24" i="46"/>
  <c r="AT24" i="46"/>
  <c r="BA37" i="53"/>
  <c r="Z23" i="53"/>
  <c r="BA14" i="41"/>
  <c r="AS14" i="41"/>
  <c r="AT15" i="42"/>
  <c r="AO21" i="37"/>
  <c r="AH34" i="37"/>
  <c r="AU5" i="37"/>
  <c r="BA5" i="37"/>
  <c r="AU18" i="37"/>
  <c r="AX21" i="37"/>
  <c r="AV21" i="37"/>
  <c r="AH16" i="37"/>
  <c r="AH24" i="41"/>
  <c r="BC24" i="41" s="1"/>
  <c r="AH18" i="41"/>
  <c r="AH9" i="41"/>
  <c r="AS13" i="41"/>
  <c r="AH6" i="41"/>
  <c r="AH22" i="41"/>
  <c r="BC22" i="41" s="1"/>
  <c r="AH30" i="41"/>
  <c r="BC30" i="41" s="1"/>
  <c r="AH48" i="41"/>
  <c r="BC48" i="41" s="1"/>
  <c r="AH50" i="41"/>
  <c r="BC50" i="41" s="1"/>
  <c r="AH61" i="41"/>
  <c r="BC61" i="41" s="1"/>
  <c r="AU10" i="41"/>
  <c r="AU5" i="41"/>
  <c r="R43" i="44"/>
  <c r="R13" i="44"/>
  <c r="R51" i="44"/>
  <c r="R20" i="44"/>
  <c r="R58" i="44"/>
  <c r="AU58" i="44" s="1"/>
  <c r="R70" i="44"/>
  <c r="AU70" i="44" s="1"/>
  <c r="R8" i="44"/>
  <c r="AR13" i="44"/>
  <c r="R22" i="44"/>
  <c r="AP21" i="44"/>
  <c r="AT13" i="44"/>
  <c r="AX21" i="44"/>
  <c r="AT50" i="45"/>
  <c r="BB50" i="45"/>
  <c r="F44" i="46"/>
  <c r="AS24" i="46"/>
  <c r="F61" i="46"/>
  <c r="AO61" i="46" s="1"/>
  <c r="AU28" i="53"/>
  <c r="R45" i="53"/>
  <c r="AU45" i="53" s="1"/>
  <c r="R65" i="53"/>
  <c r="AU65" i="53" s="1"/>
  <c r="AS13" i="53"/>
  <c r="L36" i="34"/>
  <c r="AW22" i="53"/>
  <c r="T35" i="34"/>
  <c r="AT30" i="45"/>
  <c r="AR30" i="45"/>
  <c r="AT22" i="53"/>
  <c r="N35" i="34"/>
  <c r="BA9" i="41"/>
  <c r="AZ21" i="44"/>
  <c r="AT5" i="37"/>
  <c r="AS18" i="37"/>
  <c r="AS8" i="41"/>
  <c r="AZ15" i="42"/>
  <c r="AX13" i="44"/>
  <c r="AW13" i="41"/>
  <c r="AH46" i="37"/>
  <c r="BC46" i="37" s="1"/>
  <c r="AH47" i="37"/>
  <c r="BC47" i="37" s="1"/>
  <c r="AS13" i="37"/>
  <c r="AH17" i="37"/>
  <c r="AH32" i="37"/>
  <c r="AZ5" i="37"/>
  <c r="AW5" i="37"/>
  <c r="AH33" i="37"/>
  <c r="AZ18" i="37"/>
  <c r="BB18" i="37"/>
  <c r="AT21" i="37"/>
  <c r="AR21" i="37"/>
  <c r="AH24" i="37"/>
  <c r="AH19" i="41"/>
  <c r="AH35" i="41"/>
  <c r="BC35" i="41" s="1"/>
  <c r="AH34" i="41"/>
  <c r="BC34" i="41" s="1"/>
  <c r="AH72" i="41"/>
  <c r="BC72" i="41" s="1"/>
  <c r="AH54" i="41"/>
  <c r="BC54" i="41" s="1"/>
  <c r="AH68" i="41"/>
  <c r="BC68" i="41" s="1"/>
  <c r="AU8" i="41"/>
  <c r="AY5" i="41"/>
  <c r="R39" i="44"/>
  <c r="R36" i="44"/>
  <c r="R45" i="44"/>
  <c r="R56" i="44"/>
  <c r="AU56" i="44" s="1"/>
  <c r="R72" i="44"/>
  <c r="AU72" i="44" s="1"/>
  <c r="R62" i="44"/>
  <c r="AU62" i="44" s="1"/>
  <c r="R71" i="44"/>
  <c r="AU71" i="44" s="1"/>
  <c r="AP13" i="44"/>
  <c r="AS30" i="52"/>
  <c r="AW30" i="52"/>
  <c r="AU36" i="53"/>
  <c r="R48" i="53"/>
  <c r="AU48" i="53" s="1"/>
  <c r="AF35" i="34"/>
  <c r="AT37" i="53"/>
  <c r="AS18" i="53"/>
  <c r="BA18" i="53"/>
  <c r="BB15" i="42"/>
  <c r="AP37" i="53"/>
  <c r="AU30" i="53"/>
  <c r="R69" i="53"/>
  <c r="AU69" i="53" s="1"/>
  <c r="R62" i="53"/>
  <c r="AU62" i="53" s="1"/>
  <c r="AU39" i="53"/>
  <c r="AU35" i="53"/>
  <c r="R61" i="53"/>
  <c r="AU61" i="53" s="1"/>
  <c r="R52" i="53"/>
  <c r="AU52" i="53" s="1"/>
  <c r="R49" i="53"/>
  <c r="AU49" i="53" s="1"/>
  <c r="R55" i="53"/>
  <c r="AU55" i="53" s="1"/>
  <c r="AU32" i="53"/>
  <c r="R50" i="53"/>
  <c r="AU50" i="53" s="1"/>
  <c r="R64" i="53"/>
  <c r="AU64" i="53" s="1"/>
  <c r="AH16" i="41"/>
  <c r="AH12" i="41"/>
  <c r="AH62" i="41"/>
  <c r="BC62" i="41" s="1"/>
  <c r="AH63" i="41"/>
  <c r="BC63" i="41" s="1"/>
  <c r="AH53" i="41"/>
  <c r="BC53" i="41" s="1"/>
  <c r="AH43" i="41"/>
  <c r="BC43" i="41" s="1"/>
  <c r="AH44" i="41"/>
  <c r="BC44" i="41" s="1"/>
  <c r="AH21" i="41"/>
  <c r="AH11" i="41"/>
  <c r="AH23" i="41"/>
  <c r="BC23" i="41" s="1"/>
  <c r="AH10" i="41"/>
  <c r="AX18" i="53"/>
  <c r="AP13" i="53"/>
  <c r="F36" i="34"/>
  <c r="F68" i="46"/>
  <c r="AO68" i="46" s="1"/>
  <c r="F71" i="46"/>
  <c r="AO71" i="46" s="1"/>
  <c r="Z28" i="53"/>
  <c r="Z69" i="53"/>
  <c r="AY69" i="53" s="1"/>
  <c r="Z51" i="53"/>
  <c r="AY51" i="53" s="1"/>
  <c r="Z71" i="53"/>
  <c r="AY71" i="53" s="1"/>
  <c r="Z42" i="53"/>
  <c r="Z58" i="53"/>
  <c r="AY58" i="53" s="1"/>
  <c r="Z8" i="53"/>
  <c r="Z44" i="53"/>
  <c r="AY44" i="53" s="1"/>
  <c r="AW21" i="37"/>
  <c r="AP50" i="45"/>
  <c r="BB18" i="53"/>
  <c r="AV21" i="44"/>
  <c r="AO45" i="51"/>
  <c r="AW18" i="53"/>
  <c r="AH67" i="53"/>
  <c r="BC67" i="53" s="1"/>
  <c r="AH58" i="53"/>
  <c r="BC58" i="53" s="1"/>
  <c r="AH23" i="53"/>
  <c r="AH49" i="53"/>
  <c r="BC49" i="53" s="1"/>
  <c r="AH16" i="53"/>
  <c r="AH26" i="53"/>
  <c r="AH13" i="53"/>
  <c r="AX37" i="53"/>
  <c r="AV13" i="37"/>
  <c r="BB5" i="37"/>
  <c r="BA18" i="37"/>
  <c r="BA21" i="37"/>
  <c r="AW14" i="41"/>
  <c r="AU14" i="41"/>
  <c r="AU13" i="41"/>
  <c r="BA10" i="41"/>
  <c r="BB25" i="43"/>
  <c r="AH30" i="44"/>
  <c r="AH46" i="44"/>
  <c r="AH26" i="44"/>
  <c r="AR21" i="44"/>
  <c r="AH7" i="44"/>
  <c r="AH33" i="44"/>
  <c r="AH28" i="44"/>
  <c r="BC10" i="44" s="1"/>
  <c r="AH12" i="44"/>
  <c r="AH61" i="44"/>
  <c r="BC61" i="44" s="1"/>
  <c r="AH62" i="44"/>
  <c r="BC62" i="44" s="1"/>
  <c r="J37" i="44"/>
  <c r="J36" i="44"/>
  <c r="J49" i="44"/>
  <c r="J61" i="44"/>
  <c r="AQ61" i="44" s="1"/>
  <c r="BB13" i="44"/>
  <c r="AX30" i="45"/>
  <c r="AZ50" i="45"/>
  <c r="AV50" i="45"/>
  <c r="BB30" i="45"/>
  <c r="BA22" i="53"/>
  <c r="AB35" i="34"/>
  <c r="AH15" i="53"/>
  <c r="BC42" i="53" s="1"/>
  <c r="AP22" i="53"/>
  <c r="F35" i="34"/>
  <c r="AH12" i="53"/>
  <c r="BC36" i="53" s="1"/>
  <c r="AH43" i="53"/>
  <c r="BC43" i="53" s="1"/>
  <c r="AH27" i="53"/>
  <c r="AH53" i="53"/>
  <c r="BC53" i="53" s="1"/>
  <c r="AH68" i="53"/>
  <c r="BC68" i="53" s="1"/>
  <c r="AH70" i="53"/>
  <c r="BC70" i="53" s="1"/>
  <c r="AG7" i="34"/>
  <c r="AG35" i="34"/>
  <c r="AI35" i="34" s="1"/>
  <c r="AG12" i="34"/>
  <c r="AG13" i="34"/>
  <c r="AG18" i="34"/>
  <c r="AG14" i="34"/>
  <c r="AG30" i="34"/>
  <c r="AG36" i="34"/>
  <c r="AI36" i="34" s="1"/>
  <c r="AG8" i="34"/>
  <c r="AG6" i="34"/>
  <c r="V36" i="34"/>
  <c r="AG11" i="34"/>
  <c r="AG21" i="34"/>
  <c r="AG28" i="34"/>
  <c r="AI28" i="34" s="1"/>
  <c r="AG19" i="34"/>
  <c r="AH38" i="34"/>
  <c r="AG34" i="34"/>
  <c r="AD36" i="34"/>
  <c r="R47" i="37"/>
  <c r="AU47" i="37" s="1"/>
  <c r="R30" i="37"/>
  <c r="AU26" i="37" s="1"/>
  <c r="K39" i="34"/>
  <c r="AG22" i="34"/>
  <c r="AI22" i="34" s="1"/>
  <c r="AG9" i="34"/>
  <c r="AG5" i="34"/>
  <c r="AG33" i="34"/>
  <c r="AD35" i="34"/>
  <c r="AG15" i="34"/>
  <c r="AG26" i="34"/>
  <c r="AG32" i="34"/>
  <c r="E39" i="34"/>
  <c r="G39" i="34"/>
  <c r="AG16" i="34"/>
  <c r="AH28" i="34"/>
  <c r="AK28" i="34" s="1"/>
  <c r="AG10" i="34"/>
  <c r="AG31" i="34"/>
  <c r="AG37" i="34"/>
  <c r="T36" i="34"/>
  <c r="AG25" i="34"/>
  <c r="AG17" i="34"/>
  <c r="AG4" i="34"/>
  <c r="C39" i="34"/>
  <c r="AG2" i="34"/>
  <c r="AG20" i="34"/>
  <c r="AG38" i="34"/>
  <c r="AI38" i="34" s="1"/>
  <c r="AG24" i="34"/>
  <c r="BA26" i="51"/>
  <c r="AW14" i="51"/>
  <c r="AS38" i="51"/>
  <c r="AW7" i="51"/>
  <c r="AW16" i="51"/>
  <c r="AW42" i="51"/>
  <c r="AS18" i="51"/>
  <c r="AR23" i="51"/>
  <c r="AZ16" i="51"/>
  <c r="AZ37" i="51"/>
  <c r="AZ12" i="51"/>
  <c r="AZ26" i="51"/>
  <c r="AZ38" i="51"/>
  <c r="BA14" i="51"/>
  <c r="AS27" i="51"/>
  <c r="BA7" i="51"/>
  <c r="BA16" i="51"/>
  <c r="BA42" i="51"/>
  <c r="AW5" i="51"/>
  <c r="AS45" i="51"/>
  <c r="AR5" i="51"/>
  <c r="AZ42" i="51"/>
  <c r="AV37" i="51"/>
  <c r="AW18" i="51"/>
  <c r="AZ14" i="51"/>
  <c r="AZ17" i="51"/>
  <c r="BA12" i="51"/>
  <c r="BA23" i="51"/>
  <c r="BA38" i="51"/>
  <c r="AW12" i="51"/>
  <c r="AW23" i="51"/>
  <c r="AW37" i="51"/>
  <c r="AS26" i="51"/>
  <c r="AS23" i="51"/>
  <c r="AW36" i="51"/>
  <c r="AS42" i="51"/>
  <c r="BA36" i="51"/>
  <c r="BA5" i="51"/>
  <c r="AW45" i="51"/>
  <c r="AZ7" i="51"/>
  <c r="AZ36" i="51"/>
  <c r="AZ24" i="51"/>
  <c r="AZ27" i="51"/>
  <c r="AZ45" i="51"/>
  <c r="BA27" i="51"/>
  <c r="BA17" i="51"/>
  <c r="AW17" i="51"/>
  <c r="AS12" i="51"/>
  <c r="AS24" i="51"/>
  <c r="BA37" i="51"/>
  <c r="AW24" i="51"/>
  <c r="AS14" i="51"/>
  <c r="BA24" i="51"/>
  <c r="AS7" i="51"/>
  <c r="AS16" i="51"/>
  <c r="AS5" i="51"/>
  <c r="AZ18" i="51"/>
  <c r="AV45" i="51"/>
  <c r="AZ23" i="51"/>
  <c r="AZ5" i="51"/>
  <c r="BA18" i="51"/>
  <c r="AW38" i="51"/>
  <c r="AS36" i="51"/>
  <c r="AS17" i="51"/>
  <c r="AS37" i="51"/>
  <c r="BA45" i="51"/>
  <c r="AW26" i="51"/>
  <c r="AW27" i="51"/>
  <c r="AO12" i="51"/>
  <c r="AO23" i="51"/>
  <c r="AO21" i="53"/>
  <c r="AH18" i="47"/>
  <c r="AH41" i="47"/>
  <c r="AH86" i="47"/>
  <c r="AH82" i="47"/>
  <c r="AH32" i="47"/>
  <c r="AH33" i="47"/>
  <c r="J32" i="47"/>
  <c r="J18" i="47"/>
  <c r="J41" i="47"/>
  <c r="J58" i="47"/>
  <c r="J55" i="47"/>
  <c r="J80" i="47"/>
  <c r="J33" i="47"/>
  <c r="J88" i="47"/>
  <c r="J89" i="47"/>
  <c r="J90" i="47"/>
  <c r="J56" i="47"/>
  <c r="J87" i="47"/>
  <c r="J81" i="47"/>
  <c r="J82" i="47"/>
  <c r="J83" i="47"/>
  <c r="J84" i="47"/>
  <c r="J85" i="47"/>
  <c r="J86" i="47"/>
  <c r="Z58" i="47"/>
  <c r="AH83" i="47"/>
  <c r="Z41" i="47"/>
  <c r="Z85" i="47"/>
  <c r="Z83" i="47"/>
  <c r="AH87" i="47"/>
  <c r="Z80" i="47"/>
  <c r="AH55" i="47"/>
  <c r="AH84" i="47"/>
  <c r="AH88" i="47"/>
  <c r="AH85" i="47"/>
  <c r="AH81" i="47"/>
  <c r="AH89" i="47"/>
  <c r="Z18" i="47"/>
  <c r="Z82" i="47"/>
  <c r="Z32" i="47"/>
  <c r="Z90" i="47"/>
  <c r="AH56" i="47"/>
  <c r="Z87" i="47"/>
  <c r="AH80" i="47"/>
  <c r="Z55" i="47"/>
  <c r="Z84" i="47"/>
  <c r="Z88" i="47"/>
  <c r="Z81" i="47"/>
  <c r="Z89" i="47"/>
  <c r="AH90" i="47"/>
  <c r="Z56" i="47"/>
  <c r="AH58" i="47"/>
  <c r="Z86" i="47"/>
  <c r="AQ38" i="10"/>
  <c r="AN38" i="10"/>
  <c r="AL35" i="10"/>
  <c r="AP35" i="10"/>
  <c r="AP36" i="10"/>
  <c r="AN35" i="10"/>
  <c r="AN36" i="10"/>
  <c r="AL36" i="10"/>
  <c r="AQ36" i="10"/>
  <c r="AS36" i="10" s="1"/>
  <c r="AQ30" i="10"/>
  <c r="AQ32" i="10"/>
  <c r="AQ25" i="10"/>
  <c r="AQ4" i="10"/>
  <c r="AQ26" i="10"/>
  <c r="AQ28" i="10"/>
  <c r="AS28" i="10" s="1"/>
  <c r="AQ3" i="10"/>
  <c r="AQ24" i="10"/>
  <c r="AQ33" i="10"/>
  <c r="AQ8" i="10"/>
  <c r="AQ5" i="10"/>
  <c r="AQ23" i="10"/>
  <c r="AQ11" i="10"/>
  <c r="AR28" i="10"/>
  <c r="AV28" i="10" s="1"/>
  <c r="L32" i="51"/>
  <c r="AR21" i="51" s="1"/>
  <c r="L25" i="51"/>
  <c r="L18" i="51"/>
  <c r="AR16" i="51" s="1"/>
  <c r="J13" i="53"/>
  <c r="J32" i="53"/>
  <c r="J37" i="53"/>
  <c r="J33" i="53"/>
  <c r="J49" i="53"/>
  <c r="AQ49" i="53" s="1"/>
  <c r="AQ24" i="53"/>
  <c r="T9" i="51"/>
  <c r="AV14" i="51" s="1"/>
  <c r="T52" i="51"/>
  <c r="AV10" i="51" s="1"/>
  <c r="T59" i="51"/>
  <c r="AV48" i="51" s="1"/>
  <c r="J39" i="42"/>
  <c r="AQ39" i="42" s="1"/>
  <c r="J55" i="42"/>
  <c r="AQ55" i="42" s="1"/>
  <c r="J22" i="42"/>
  <c r="J25" i="42"/>
  <c r="AQ17" i="42" s="1"/>
  <c r="R5" i="52"/>
  <c r="R23" i="52"/>
  <c r="R33" i="52"/>
  <c r="R20" i="52"/>
  <c r="AU22" i="52" s="1"/>
  <c r="AQ27" i="10"/>
  <c r="AS27" i="10" s="1"/>
  <c r="AQ21" i="10"/>
  <c r="AS21" i="10" s="1"/>
  <c r="AQ19" i="10"/>
  <c r="AQ17" i="10"/>
  <c r="AQ16" i="10"/>
  <c r="AS16" i="10" s="1"/>
  <c r="AQ14" i="10"/>
  <c r="AQ12" i="10"/>
  <c r="AQ10" i="10"/>
  <c r="AQ6" i="10"/>
  <c r="AQ20" i="10"/>
  <c r="AQ18" i="10"/>
  <c r="AQ15" i="10"/>
  <c r="AQ9" i="10"/>
  <c r="AQ7" i="10"/>
  <c r="Z23" i="52"/>
  <c r="AY12" i="52" s="1"/>
  <c r="T38" i="51"/>
  <c r="AV55" i="51" s="1"/>
  <c r="T20" i="51"/>
  <c r="J49" i="37"/>
  <c r="AQ49" i="37" s="1"/>
  <c r="BD49" i="37" s="1"/>
  <c r="BE49" i="37" s="1"/>
  <c r="BF49" i="37" s="1"/>
  <c r="BG49" i="37" s="1"/>
  <c r="BH49" i="37" s="1"/>
  <c r="BI49" i="37" s="1"/>
  <c r="AL49" i="37" s="1"/>
  <c r="AM49" i="37" s="1"/>
  <c r="J51" i="37"/>
  <c r="AQ51" i="37" s="1"/>
  <c r="J29" i="37"/>
  <c r="J37" i="37"/>
  <c r="J25" i="37"/>
  <c r="J30" i="37"/>
  <c r="J34" i="37"/>
  <c r="J31" i="37"/>
  <c r="J39" i="37"/>
  <c r="J40" i="37"/>
  <c r="J42" i="37"/>
  <c r="J43" i="37"/>
  <c r="J28" i="37"/>
  <c r="J47" i="37"/>
  <c r="AQ47" i="37" s="1"/>
  <c r="J52" i="37"/>
  <c r="AQ52" i="37" s="1"/>
  <c r="J54" i="37"/>
  <c r="AQ54" i="37" s="1"/>
  <c r="J56" i="37"/>
  <c r="AQ56" i="37" s="1"/>
  <c r="J58" i="37"/>
  <c r="AQ58" i="37" s="1"/>
  <c r="J60" i="37"/>
  <c r="AQ60" i="37" s="1"/>
  <c r="J62" i="37"/>
  <c r="AQ62" i="37" s="1"/>
  <c r="J64" i="37"/>
  <c r="AQ64" i="37" s="1"/>
  <c r="J66" i="37"/>
  <c r="AQ66" i="37" s="1"/>
  <c r="J68" i="37"/>
  <c r="AQ68" i="37" s="1"/>
  <c r="J70" i="37"/>
  <c r="AQ70" i="37" s="1"/>
  <c r="J72" i="37"/>
  <c r="AQ72" i="37" s="1"/>
  <c r="J48" i="37"/>
  <c r="AQ48" i="37" s="1"/>
  <c r="J50" i="37"/>
  <c r="AQ50" i="37" s="1"/>
  <c r="J32" i="37"/>
  <c r="J36" i="37"/>
  <c r="J12" i="37"/>
  <c r="J33" i="37"/>
  <c r="J35" i="37"/>
  <c r="J38" i="37"/>
  <c r="J41" i="37"/>
  <c r="J44" i="37"/>
  <c r="J45" i="37"/>
  <c r="J27" i="37"/>
  <c r="J46" i="37"/>
  <c r="AQ46" i="37" s="1"/>
  <c r="J53" i="37"/>
  <c r="AQ53" i="37" s="1"/>
  <c r="J55" i="37"/>
  <c r="AQ55" i="37" s="1"/>
  <c r="J57" i="37"/>
  <c r="AQ57" i="37" s="1"/>
  <c r="J59" i="37"/>
  <c r="AQ59" i="37" s="1"/>
  <c r="J61" i="37"/>
  <c r="AQ61" i="37" s="1"/>
  <c r="BD61" i="37" s="1"/>
  <c r="BE61" i="37" s="1"/>
  <c r="BF61" i="37" s="1"/>
  <c r="BG61" i="37" s="1"/>
  <c r="BH61" i="37" s="1"/>
  <c r="BI61" i="37" s="1"/>
  <c r="J63" i="37"/>
  <c r="AQ63" i="37" s="1"/>
  <c r="J65" i="37"/>
  <c r="AQ65" i="37" s="1"/>
  <c r="J67" i="37"/>
  <c r="AQ67" i="37" s="1"/>
  <c r="J69" i="37"/>
  <c r="AQ69" i="37" s="1"/>
  <c r="BD69" i="37" s="1"/>
  <c r="BE69" i="37" s="1"/>
  <c r="BF69" i="37" s="1"/>
  <c r="BG69" i="37" s="1"/>
  <c r="BH69" i="37" s="1"/>
  <c r="BI69" i="37" s="1"/>
  <c r="BJ69" i="37" s="1"/>
  <c r="BK69" i="37" s="1"/>
  <c r="BL69" i="37" s="1"/>
  <c r="BM69" i="37" s="1"/>
  <c r="BN69" i="37" s="1"/>
  <c r="BO69" i="37" s="1"/>
  <c r="BP69" i="37" s="1"/>
  <c r="BQ69" i="37" s="1"/>
  <c r="BR69" i="37" s="1"/>
  <c r="J71" i="37"/>
  <c r="AQ71" i="37" s="1"/>
  <c r="AQ13" i="10"/>
  <c r="AQ22" i="10"/>
  <c r="AQ29" i="10"/>
  <c r="AQ31" i="10"/>
  <c r="AQ34" i="10"/>
  <c r="AQ35" i="10"/>
  <c r="AS35" i="10" s="1"/>
  <c r="AQ37" i="10"/>
  <c r="Z5" i="52"/>
  <c r="AY8" i="52" s="1"/>
  <c r="R15" i="52"/>
  <c r="J15" i="52"/>
  <c r="J33" i="52"/>
  <c r="J23" i="52"/>
  <c r="AQ12" i="52" s="1"/>
  <c r="J27" i="52"/>
  <c r="J20" i="52"/>
  <c r="J24" i="52"/>
  <c r="AQ8" i="52"/>
  <c r="F48" i="46"/>
  <c r="F53" i="46"/>
  <c r="AO53" i="46" s="1"/>
  <c r="F60" i="46"/>
  <c r="AO60" i="46" s="1"/>
  <c r="Z13" i="53"/>
  <c r="Z27" i="53"/>
  <c r="Z40" i="53"/>
  <c r="Z25" i="53"/>
  <c r="AH23" i="52"/>
  <c r="AH5" i="52"/>
  <c r="AH27" i="52"/>
  <c r="AH41" i="52"/>
  <c r="BC41" i="52" s="1"/>
  <c r="AH15" i="52"/>
  <c r="AH24" i="52"/>
  <c r="AH20" i="52"/>
  <c r="AH70" i="37"/>
  <c r="BC70" i="37" s="1"/>
  <c r="AH54" i="37"/>
  <c r="BC54" i="37" s="1"/>
  <c r="AH30" i="37"/>
  <c r="Z38" i="44"/>
  <c r="Z17" i="44"/>
  <c r="Z8" i="44"/>
  <c r="Z26" i="44"/>
  <c r="R53" i="53"/>
  <c r="AU53" i="53" s="1"/>
  <c r="AU38" i="53"/>
  <c r="AU24" i="53"/>
  <c r="AU16" i="53"/>
  <c r="R43" i="53"/>
  <c r="AU29" i="53"/>
  <c r="AU25" i="53"/>
  <c r="R60" i="53"/>
  <c r="AU60" i="53" s="1"/>
  <c r="R34" i="44"/>
  <c r="R19" i="44"/>
  <c r="R16" i="44"/>
  <c r="AU32" i="44" s="1"/>
  <c r="J26" i="44"/>
  <c r="AQ17" i="44"/>
  <c r="J55" i="44"/>
  <c r="AQ55" i="44" s="1"/>
  <c r="AO23" i="46"/>
  <c r="F46" i="46"/>
  <c r="F54" i="46"/>
  <c r="AO54" i="46" s="1"/>
  <c r="F67" i="46"/>
  <c r="AO67" i="46" s="1"/>
  <c r="Z20" i="53"/>
  <c r="Z16" i="53"/>
  <c r="X36" i="34" s="1"/>
  <c r="Z52" i="53"/>
  <c r="AY52" i="53" s="1"/>
  <c r="Z54" i="53"/>
  <c r="AY54" i="53" s="1"/>
  <c r="AH53" i="37"/>
  <c r="BC53" i="37" s="1"/>
  <c r="AH18" i="37"/>
  <c r="AH45" i="37"/>
  <c r="AH21" i="37"/>
  <c r="AH19" i="37"/>
  <c r="AH11" i="37"/>
  <c r="AH26" i="37"/>
  <c r="Z7" i="44"/>
  <c r="Z21" i="44"/>
  <c r="Z12" i="44"/>
  <c r="V32" i="46"/>
  <c r="F22" i="46"/>
  <c r="AO18" i="46"/>
  <c r="AO8" i="46"/>
  <c r="V43" i="46"/>
  <c r="V65" i="46"/>
  <c r="AW65" i="46" s="1"/>
  <c r="V19" i="46"/>
  <c r="V10" i="46"/>
  <c r="V70" i="46"/>
  <c r="AW70" i="46" s="1"/>
  <c r="V56" i="46"/>
  <c r="AW56" i="46" s="1"/>
  <c r="V69" i="46"/>
  <c r="AW69" i="46" s="1"/>
  <c r="F41" i="46"/>
  <c r="F42" i="46"/>
  <c r="F51" i="46"/>
  <c r="AO51" i="46" s="1"/>
  <c r="F56" i="46"/>
  <c r="AO56" i="46" s="1"/>
  <c r="F72" i="46"/>
  <c r="AO72" i="46" s="1"/>
  <c r="R42" i="48"/>
  <c r="R40" i="48"/>
  <c r="R7" i="48"/>
  <c r="R43" i="48"/>
  <c r="R23" i="48"/>
  <c r="R15" i="48"/>
  <c r="R54" i="48"/>
  <c r="AU54" i="48" s="1"/>
  <c r="AH19" i="52"/>
  <c r="AH37" i="52"/>
  <c r="BC37" i="52" s="1"/>
  <c r="AH44" i="52"/>
  <c r="BC44" i="52" s="1"/>
  <c r="AH46" i="52"/>
  <c r="BC46" i="52" s="1"/>
  <c r="Z32" i="53"/>
  <c r="Z46" i="53"/>
  <c r="AY46" i="53" s="1"/>
  <c r="Z9" i="53"/>
  <c r="Z15" i="53"/>
  <c r="Z14" i="53"/>
  <c r="Z36" i="53"/>
  <c r="Z43" i="53"/>
  <c r="AY43" i="53" s="1"/>
  <c r="Z47" i="53"/>
  <c r="AY47" i="53" s="1"/>
  <c r="Z38" i="53"/>
  <c r="Z48" i="53"/>
  <c r="AY48" i="53" s="1"/>
  <c r="Z72" i="53"/>
  <c r="AY72" i="53" s="1"/>
  <c r="Z61" i="53"/>
  <c r="AY61" i="53" s="1"/>
  <c r="Z70" i="53"/>
  <c r="AY70" i="53" s="1"/>
  <c r="Z34" i="53"/>
  <c r="X35" i="34" s="1"/>
  <c r="Z11" i="53"/>
  <c r="Z30" i="53"/>
  <c r="Z19" i="53"/>
  <c r="Z5" i="53"/>
  <c r="Z17" i="53"/>
  <c r="Z22" i="53"/>
  <c r="Z10" i="53"/>
  <c r="Z12" i="53"/>
  <c r="Z6" i="53"/>
  <c r="AH7" i="53"/>
  <c r="BC27" i="53" s="1"/>
  <c r="AH11" i="53"/>
  <c r="BC30" i="53" s="1"/>
  <c r="AH18" i="53"/>
  <c r="AH16" i="44"/>
  <c r="AH34" i="44"/>
  <c r="BC28" i="44" s="1"/>
  <c r="F62" i="46"/>
  <c r="AO62" i="46" s="1"/>
  <c r="F52" i="46"/>
  <c r="AO52" i="46" s="1"/>
  <c r="F43" i="46"/>
  <c r="F20" i="46"/>
  <c r="F55" i="46"/>
  <c r="AO55" i="46" s="1"/>
  <c r="F69" i="46"/>
  <c r="AO69" i="46" s="1"/>
  <c r="Z39" i="53"/>
  <c r="Z35" i="53"/>
  <c r="Z50" i="53"/>
  <c r="AY50" i="53" s="1"/>
  <c r="Z55" i="53"/>
  <c r="AY55" i="53" s="1"/>
  <c r="Z53" i="53"/>
  <c r="AY53" i="53" s="1"/>
  <c r="Z65" i="53"/>
  <c r="AY65" i="53" s="1"/>
  <c r="Z67" i="53"/>
  <c r="AY67" i="53" s="1"/>
  <c r="AH28" i="37"/>
  <c r="AH14" i="37"/>
  <c r="AH13" i="37"/>
  <c r="AH58" i="37"/>
  <c r="BC58" i="37" s="1"/>
  <c r="AH20" i="37"/>
  <c r="AH8" i="37"/>
  <c r="AH6" i="37"/>
  <c r="AH40" i="37"/>
  <c r="BC31" i="37" s="1"/>
  <c r="AH31" i="37"/>
  <c r="AH64" i="37"/>
  <c r="BC64" i="37" s="1"/>
  <c r="Z41" i="44"/>
  <c r="Z23" i="44"/>
  <c r="Z53" i="44"/>
  <c r="Z30" i="44"/>
  <c r="AY44" i="44" s="1"/>
  <c r="Z27" i="44"/>
  <c r="Z52" i="44"/>
  <c r="AY51" i="44" s="1"/>
  <c r="Z42" i="44"/>
  <c r="Z54" i="44"/>
  <c r="Z62" i="44"/>
  <c r="AY62" i="44" s="1"/>
  <c r="Z64" i="44"/>
  <c r="AY64" i="44" s="1"/>
  <c r="Z70" i="44"/>
  <c r="AY70" i="44" s="1"/>
  <c r="V12" i="46"/>
  <c r="F25" i="46"/>
  <c r="V29" i="46"/>
  <c r="V26" i="46"/>
  <c r="V49" i="46"/>
  <c r="V6" i="46"/>
  <c r="V62" i="46"/>
  <c r="AW62" i="46" s="1"/>
  <c r="V67" i="46"/>
  <c r="AW67" i="46" s="1"/>
  <c r="F57" i="46"/>
  <c r="AO57" i="46" s="1"/>
  <c r="F64" i="46"/>
  <c r="AO64" i="46" s="1"/>
  <c r="R12" i="48"/>
  <c r="R38" i="48"/>
  <c r="R36" i="48"/>
  <c r="R64" i="48"/>
  <c r="AU64" i="48" s="1"/>
  <c r="R16" i="48"/>
  <c r="R28" i="48"/>
  <c r="R8" i="48"/>
  <c r="R51" i="48"/>
  <c r="AU51" i="48" s="1"/>
  <c r="R61" i="48"/>
  <c r="AU61" i="48" s="1"/>
  <c r="R56" i="48"/>
  <c r="AU56" i="48" s="1"/>
  <c r="R58" i="48"/>
  <c r="AU58" i="48" s="1"/>
  <c r="R71" i="48"/>
  <c r="AU71" i="48" s="1"/>
  <c r="AH47" i="52"/>
  <c r="BC47" i="52" s="1"/>
  <c r="AH51" i="52"/>
  <c r="BC51" i="52" s="1"/>
  <c r="AH48" i="52"/>
  <c r="BC48" i="52" s="1"/>
  <c r="AH61" i="52"/>
  <c r="BC61" i="52" s="1"/>
  <c r="AH58" i="52"/>
  <c r="BC58" i="52" s="1"/>
  <c r="AH68" i="52"/>
  <c r="BC68" i="52" s="1"/>
  <c r="AH64" i="52"/>
  <c r="BC64" i="52" s="1"/>
  <c r="AH71" i="52"/>
  <c r="BC71" i="52" s="1"/>
  <c r="AH43" i="37"/>
  <c r="BC37" i="37" s="1"/>
  <c r="AH25" i="37"/>
  <c r="AH38" i="37"/>
  <c r="AH66" i="37"/>
  <c r="BC66" i="37" s="1"/>
  <c r="AH62" i="37"/>
  <c r="BC62" i="37" s="1"/>
  <c r="AH50" i="37"/>
  <c r="BC50" i="37" s="1"/>
  <c r="AH36" i="37"/>
  <c r="AH35" i="37"/>
  <c r="AH12" i="37"/>
  <c r="AH63" i="37"/>
  <c r="BC63" i="37" s="1"/>
  <c r="AH55" i="37"/>
  <c r="BC55" i="37" s="1"/>
  <c r="AH51" i="37"/>
  <c r="BC51" i="37" s="1"/>
  <c r="AH29" i="37"/>
  <c r="BC17" i="37" s="1"/>
  <c r="AH48" i="37"/>
  <c r="BC48" i="37" s="1"/>
  <c r="AH72" i="37"/>
  <c r="BC72" i="37" s="1"/>
  <c r="AH60" i="37"/>
  <c r="BC60" i="37" s="1"/>
  <c r="AH56" i="37"/>
  <c r="BC56" i="37" s="1"/>
  <c r="Z39" i="44"/>
  <c r="Z16" i="44"/>
  <c r="Z11" i="44"/>
  <c r="Z35" i="44"/>
  <c r="Z25" i="44"/>
  <c r="Z43" i="44"/>
  <c r="Z14" i="44"/>
  <c r="Z19" i="44"/>
  <c r="Z60" i="44"/>
  <c r="AY60" i="44" s="1"/>
  <c r="Z31" i="44"/>
  <c r="Z55" i="44"/>
  <c r="AY55" i="44" s="1"/>
  <c r="Z68" i="44"/>
  <c r="AY68" i="44" s="1"/>
  <c r="Z58" i="44"/>
  <c r="AY58" i="44" s="1"/>
  <c r="Z72" i="44"/>
  <c r="AY72" i="44" s="1"/>
  <c r="Z66" i="44"/>
  <c r="AY66" i="44" s="1"/>
  <c r="V18" i="46"/>
  <c r="V22" i="46"/>
  <c r="V5" i="46"/>
  <c r="V48" i="46"/>
  <c r="V25" i="46"/>
  <c r="V33" i="46"/>
  <c r="F24" i="46"/>
  <c r="F17" i="46"/>
  <c r="AO17" i="46" s="1"/>
  <c r="V13" i="46"/>
  <c r="V39" i="46"/>
  <c r="V14" i="46"/>
  <c r="AW30" i="46" s="1"/>
  <c r="V40" i="46"/>
  <c r="V9" i="46"/>
  <c r="V47" i="46"/>
  <c r="V50" i="46"/>
  <c r="AW49" i="46" s="1"/>
  <c r="V54" i="46"/>
  <c r="AW54" i="46" s="1"/>
  <c r="V57" i="46"/>
  <c r="AW57" i="46" s="1"/>
  <c r="V59" i="46"/>
  <c r="AW59" i="46" s="1"/>
  <c r="V64" i="46"/>
  <c r="AW64" i="46" s="1"/>
  <c r="F49" i="46"/>
  <c r="F47" i="46"/>
  <c r="F50" i="46"/>
  <c r="F28" i="46"/>
  <c r="F66" i="46"/>
  <c r="AO66" i="46" s="1"/>
  <c r="F70" i="46"/>
  <c r="AO70" i="46" s="1"/>
  <c r="R33" i="48"/>
  <c r="R13" i="48"/>
  <c r="R18" i="48"/>
  <c r="AU37" i="48" s="1"/>
  <c r="R20" i="48"/>
  <c r="R11" i="48"/>
  <c r="R14" i="48"/>
  <c r="R34" i="48"/>
  <c r="R66" i="48"/>
  <c r="AU66" i="48" s="1"/>
  <c r="R44" i="48"/>
  <c r="R50" i="48"/>
  <c r="AU50" i="48" s="1"/>
  <c r="R25" i="48"/>
  <c r="R57" i="48"/>
  <c r="AU57" i="48" s="1"/>
  <c r="R27" i="48"/>
  <c r="R17" i="48"/>
  <c r="R60" i="48"/>
  <c r="AU60" i="48" s="1"/>
  <c r="R48" i="48"/>
  <c r="R52" i="48"/>
  <c r="AU52" i="48" s="1"/>
  <c r="R70" i="48"/>
  <c r="AU70" i="48" s="1"/>
  <c r="AH26" i="52"/>
  <c r="AH21" i="52"/>
  <c r="AH9" i="52"/>
  <c r="AH22" i="52"/>
  <c r="AH31" i="52"/>
  <c r="AH6" i="52"/>
  <c r="BC32" i="52" s="1"/>
  <c r="AH10" i="52"/>
  <c r="BC33" i="52" s="1"/>
  <c r="AH42" i="52"/>
  <c r="BC42" i="52" s="1"/>
  <c r="AH43" i="52"/>
  <c r="BC43" i="52" s="1"/>
  <c r="AH40" i="52"/>
  <c r="BC40" i="52" s="1"/>
  <c r="AH60" i="52"/>
  <c r="BC60" i="52" s="1"/>
  <c r="AH53" i="52"/>
  <c r="BC53" i="52" s="1"/>
  <c r="AH57" i="52"/>
  <c r="BC57" i="52" s="1"/>
  <c r="AH62" i="52"/>
  <c r="BC62" i="52" s="1"/>
  <c r="AH72" i="52"/>
  <c r="BC72" i="52" s="1"/>
  <c r="AH67" i="52"/>
  <c r="BC67" i="52" s="1"/>
  <c r="Z18" i="53"/>
  <c r="Z29" i="53"/>
  <c r="Z21" i="53"/>
  <c r="Z33" i="53"/>
  <c r="Z49" i="53"/>
  <c r="AY49" i="53" s="1"/>
  <c r="Z56" i="53"/>
  <c r="AY56" i="53" s="1"/>
  <c r="Z24" i="53"/>
  <c r="Z41" i="53"/>
  <c r="Z63" i="53"/>
  <c r="AY63" i="53" s="1"/>
  <c r="Z60" i="53"/>
  <c r="AY60" i="53" s="1"/>
  <c r="Z45" i="53"/>
  <c r="AY45" i="53" s="1"/>
  <c r="Z68" i="53"/>
  <c r="AY68" i="53" s="1"/>
  <c r="Z64" i="53"/>
  <c r="AY64" i="53" s="1"/>
  <c r="Z66" i="53"/>
  <c r="AY66" i="53" s="1"/>
  <c r="Z26" i="53"/>
  <c r="AV22" i="42"/>
  <c r="AT22" i="42"/>
  <c r="AP22" i="42"/>
  <c r="AZ22" i="42"/>
  <c r="BB22" i="42"/>
  <c r="AR22" i="42"/>
  <c r="AO9" i="53"/>
  <c r="AO14" i="53"/>
  <c r="AO27" i="53"/>
  <c r="AO24" i="53"/>
  <c r="AO7" i="53"/>
  <c r="AO32" i="53"/>
  <c r="AO39" i="53"/>
  <c r="AO52" i="53"/>
  <c r="AO66" i="53"/>
  <c r="L70" i="53"/>
  <c r="AR70" i="53" s="1"/>
  <c r="L69" i="53"/>
  <c r="AR69" i="53" s="1"/>
  <c r="L72" i="53"/>
  <c r="AR72" i="53" s="1"/>
  <c r="L68" i="53"/>
  <c r="AR68" i="53" s="1"/>
  <c r="L71" i="53"/>
  <c r="AR71" i="53" s="1"/>
  <c r="L64" i="53"/>
  <c r="AR64" i="53" s="1"/>
  <c r="L67" i="53"/>
  <c r="AR67" i="53" s="1"/>
  <c r="L63" i="53"/>
  <c r="AR63" i="53" s="1"/>
  <c r="L61" i="53"/>
  <c r="AR61" i="53" s="1"/>
  <c r="L57" i="53"/>
  <c r="AR57" i="53" s="1"/>
  <c r="L53" i="53"/>
  <c r="AR53" i="53" s="1"/>
  <c r="L66" i="53"/>
  <c r="AR66" i="53" s="1"/>
  <c r="L60" i="53"/>
  <c r="AR60" i="53" s="1"/>
  <c r="L65" i="53"/>
  <c r="AR65" i="53" s="1"/>
  <c r="L62" i="53"/>
  <c r="AR62" i="53" s="1"/>
  <c r="L55" i="53"/>
  <c r="AR55" i="53" s="1"/>
  <c r="L51" i="53"/>
  <c r="AR51" i="53" s="1"/>
  <c r="L47" i="53"/>
  <c r="AR47" i="53" s="1"/>
  <c r="L44" i="53"/>
  <c r="AR44" i="53" s="1"/>
  <c r="L42" i="53"/>
  <c r="L12" i="53"/>
  <c r="L37" i="53"/>
  <c r="L59" i="53"/>
  <c r="AR59" i="53" s="1"/>
  <c r="L54" i="53"/>
  <c r="AR54" i="53" s="1"/>
  <c r="L50" i="53"/>
  <c r="AR50" i="53" s="1"/>
  <c r="L46" i="53"/>
  <c r="AR46" i="53" s="1"/>
  <c r="L58" i="53"/>
  <c r="AR58" i="53" s="1"/>
  <c r="L56" i="53"/>
  <c r="AR56" i="53" s="1"/>
  <c r="L45" i="53"/>
  <c r="AR45" i="53" s="1"/>
  <c r="L19" i="53"/>
  <c r="L39" i="53"/>
  <c r="L11" i="53"/>
  <c r="L7" i="53"/>
  <c r="L9" i="53"/>
  <c r="L17" i="53"/>
  <c r="L22" i="53"/>
  <c r="L29" i="53"/>
  <c r="L20" i="53"/>
  <c r="L52" i="53"/>
  <c r="AR52" i="53" s="1"/>
  <c r="L49" i="53"/>
  <c r="AR49" i="53" s="1"/>
  <c r="L43" i="53"/>
  <c r="AR43" i="53" s="1"/>
  <c r="L41" i="53"/>
  <c r="L26" i="53"/>
  <c r="L6" i="53"/>
  <c r="L24" i="53"/>
  <c r="L30" i="53"/>
  <c r="L28" i="53"/>
  <c r="L10" i="53"/>
  <c r="L23" i="53"/>
  <c r="L13" i="53"/>
  <c r="L33" i="53"/>
  <c r="L8" i="53"/>
  <c r="L27" i="53"/>
  <c r="L34" i="53"/>
  <c r="J35" i="34" s="1"/>
  <c r="L31" i="53"/>
  <c r="L48" i="53"/>
  <c r="AR48" i="53" s="1"/>
  <c r="L40" i="53"/>
  <c r="L5" i="53"/>
  <c r="L21" i="53"/>
  <c r="L36" i="53"/>
  <c r="L35" i="53"/>
  <c r="L32" i="53"/>
  <c r="L14" i="53"/>
  <c r="L38" i="53"/>
  <c r="L16" i="53"/>
  <c r="J36" i="34" s="1"/>
  <c r="L25" i="53"/>
  <c r="L15" i="53"/>
  <c r="L18" i="53"/>
  <c r="AO20" i="53"/>
  <c r="AO25" i="53"/>
  <c r="AO12" i="53"/>
  <c r="AO6" i="53"/>
  <c r="AO8" i="53"/>
  <c r="AO28" i="53"/>
  <c r="AO40" i="53"/>
  <c r="AO65" i="53"/>
  <c r="AO23" i="53"/>
  <c r="AO37" i="53"/>
  <c r="AO49" i="53"/>
  <c r="AO43" i="53"/>
  <c r="AO58" i="53"/>
  <c r="AO56" i="53"/>
  <c r="AO70" i="53"/>
  <c r="AO68" i="53"/>
  <c r="AO10" i="53"/>
  <c r="AO54" i="53"/>
  <c r="AO55" i="53"/>
  <c r="AO34" i="53"/>
  <c r="AO19" i="53"/>
  <c r="AO61" i="53"/>
  <c r="AO53" i="53"/>
  <c r="AO71" i="53"/>
  <c r="AB70" i="53"/>
  <c r="AZ70" i="53" s="1"/>
  <c r="AB69" i="53"/>
  <c r="AZ69" i="53" s="1"/>
  <c r="AB72" i="53"/>
  <c r="AZ72" i="53" s="1"/>
  <c r="AB68" i="53"/>
  <c r="AZ68" i="53" s="1"/>
  <c r="AB64" i="53"/>
  <c r="AZ64" i="53" s="1"/>
  <c r="AB66" i="53"/>
  <c r="AZ66" i="53" s="1"/>
  <c r="AB63" i="53"/>
  <c r="AZ63" i="53" s="1"/>
  <c r="AB67" i="53"/>
  <c r="AZ67" i="53" s="1"/>
  <c r="AB57" i="53"/>
  <c r="AZ57" i="53" s="1"/>
  <c r="AB53" i="53"/>
  <c r="AZ53" i="53" s="1"/>
  <c r="AB62" i="53"/>
  <c r="AZ62" i="53" s="1"/>
  <c r="AB60" i="53"/>
  <c r="AZ60" i="53" s="1"/>
  <c r="AB65" i="53"/>
  <c r="AZ65" i="53" s="1"/>
  <c r="AB61" i="53"/>
  <c r="AZ61" i="53" s="1"/>
  <c r="AB52" i="53"/>
  <c r="AZ52" i="53" s="1"/>
  <c r="AB47" i="53"/>
  <c r="AZ47" i="53" s="1"/>
  <c r="AB44" i="53"/>
  <c r="AZ44" i="53" s="1"/>
  <c r="AB42" i="53"/>
  <c r="AB12" i="53"/>
  <c r="AB37" i="53"/>
  <c r="AB59" i="53"/>
  <c r="AZ59" i="53" s="1"/>
  <c r="AB56" i="53"/>
  <c r="AZ56" i="53" s="1"/>
  <c r="AB51" i="53"/>
  <c r="AZ51" i="53" s="1"/>
  <c r="AB50" i="53"/>
  <c r="AZ50" i="53" s="1"/>
  <c r="AB46" i="53"/>
  <c r="AZ46" i="53" s="1"/>
  <c r="AB58" i="53"/>
  <c r="AZ58" i="53" s="1"/>
  <c r="AB15" i="53"/>
  <c r="AB40" i="53"/>
  <c r="AB11" i="53"/>
  <c r="AB7" i="53"/>
  <c r="AB9" i="53"/>
  <c r="AB17" i="53"/>
  <c r="AB22" i="53"/>
  <c r="AB29" i="53"/>
  <c r="AB20" i="53"/>
  <c r="AB71" i="53"/>
  <c r="AZ71" i="53" s="1"/>
  <c r="AB49" i="53"/>
  <c r="AZ49" i="53" s="1"/>
  <c r="AB10" i="53"/>
  <c r="AB23" i="53"/>
  <c r="AB54" i="53"/>
  <c r="AZ54" i="53" s="1"/>
  <c r="AB48" i="53"/>
  <c r="AZ48" i="53" s="1"/>
  <c r="AB45" i="53"/>
  <c r="AZ45" i="53" s="1"/>
  <c r="AB21" i="53"/>
  <c r="AB36" i="53"/>
  <c r="AB35" i="53"/>
  <c r="AB32" i="53"/>
  <c r="AB16" i="53"/>
  <c r="AB43" i="53"/>
  <c r="AZ43" i="53" s="1"/>
  <c r="AB41" i="53"/>
  <c r="AB27" i="53"/>
  <c r="AB25" i="53"/>
  <c r="AB34" i="53"/>
  <c r="Z35" i="34" s="1"/>
  <c r="AB31" i="53"/>
  <c r="AB18" i="53"/>
  <c r="AB55" i="53"/>
  <c r="AZ55" i="53" s="1"/>
  <c r="AB38" i="53"/>
  <c r="AB13" i="53"/>
  <c r="AB33" i="53"/>
  <c r="AB19" i="53"/>
  <c r="AB26" i="53"/>
  <c r="AB6" i="53"/>
  <c r="AB8" i="53"/>
  <c r="AB14" i="53"/>
  <c r="AB5" i="53"/>
  <c r="AB30" i="53"/>
  <c r="AB28" i="53"/>
  <c r="AB39" i="53"/>
  <c r="AB24" i="53"/>
  <c r="AO44" i="53"/>
  <c r="AO16" i="53"/>
  <c r="AO17" i="53"/>
  <c r="AO36" i="53"/>
  <c r="AO13" i="53"/>
  <c r="AO31" i="53"/>
  <c r="AO45" i="53"/>
  <c r="AO11" i="53"/>
  <c r="AO26" i="53"/>
  <c r="AO42" i="53"/>
  <c r="AO57" i="53"/>
  <c r="AO46" i="53"/>
  <c r="AO59" i="53"/>
  <c r="AO60" i="53"/>
  <c r="AO63" i="53"/>
  <c r="AO72" i="53"/>
  <c r="T70" i="53"/>
  <c r="AV70" i="53" s="1"/>
  <c r="T69" i="53"/>
  <c r="AV69" i="53" s="1"/>
  <c r="T72" i="53"/>
  <c r="AV72" i="53" s="1"/>
  <c r="T68" i="53"/>
  <c r="AV68" i="53" s="1"/>
  <c r="T67" i="53"/>
  <c r="AV67" i="53" s="1"/>
  <c r="T64" i="53"/>
  <c r="AV64" i="53" s="1"/>
  <c r="T63" i="53"/>
  <c r="AV63" i="53" s="1"/>
  <c r="T71" i="53"/>
  <c r="AV71" i="53" s="1"/>
  <c r="T66" i="53"/>
  <c r="AV66" i="53" s="1"/>
  <c r="T65" i="53"/>
  <c r="AV65" i="53" s="1"/>
  <c r="T62" i="53"/>
  <c r="AV62" i="53" s="1"/>
  <c r="T57" i="53"/>
  <c r="AV57" i="53" s="1"/>
  <c r="T53" i="53"/>
  <c r="AV53" i="53" s="1"/>
  <c r="T61" i="53"/>
  <c r="AV61" i="53" s="1"/>
  <c r="T60" i="53"/>
  <c r="AV60" i="53" s="1"/>
  <c r="T58" i="53"/>
  <c r="AV58" i="53" s="1"/>
  <c r="T56" i="53"/>
  <c r="AV56" i="53" s="1"/>
  <c r="T51" i="53"/>
  <c r="AV51" i="53" s="1"/>
  <c r="T47" i="53"/>
  <c r="AV47" i="53" s="1"/>
  <c r="T44" i="53"/>
  <c r="AV44" i="53" s="1"/>
  <c r="T42" i="53"/>
  <c r="T12" i="53"/>
  <c r="T37" i="53"/>
  <c r="T55" i="53"/>
  <c r="AV55" i="53" s="1"/>
  <c r="T50" i="53"/>
  <c r="AV50" i="53" s="1"/>
  <c r="T46" i="53"/>
  <c r="AV46" i="53" s="1"/>
  <c r="T52" i="53"/>
  <c r="AV52" i="53" s="1"/>
  <c r="T48" i="53"/>
  <c r="AV48" i="53" s="1"/>
  <c r="T10" i="53"/>
  <c r="T23" i="53"/>
  <c r="T5" i="53"/>
  <c r="T11" i="53"/>
  <c r="T7" i="53"/>
  <c r="T9" i="53"/>
  <c r="T17" i="53"/>
  <c r="T22" i="53"/>
  <c r="T29" i="53"/>
  <c r="T20" i="53"/>
  <c r="T59" i="53"/>
  <c r="AV59" i="53" s="1"/>
  <c r="T45" i="53"/>
  <c r="AV45" i="53" s="1"/>
  <c r="T19" i="53"/>
  <c r="T39" i="53"/>
  <c r="T38" i="53"/>
  <c r="T27" i="53"/>
  <c r="T25" i="53"/>
  <c r="T34" i="53"/>
  <c r="R35" i="34" s="1"/>
  <c r="T31" i="53"/>
  <c r="T18" i="53"/>
  <c r="T54" i="53"/>
  <c r="AV54" i="53" s="1"/>
  <c r="T49" i="53"/>
  <c r="AV49" i="53" s="1"/>
  <c r="T15" i="53"/>
  <c r="T40" i="53"/>
  <c r="T26" i="53"/>
  <c r="T6" i="53"/>
  <c r="T24" i="53"/>
  <c r="T30" i="53"/>
  <c r="T28" i="53"/>
  <c r="T21" i="53"/>
  <c r="T36" i="53"/>
  <c r="T35" i="53"/>
  <c r="T32" i="53"/>
  <c r="T43" i="53"/>
  <c r="AV43" i="53" s="1"/>
  <c r="T13" i="53"/>
  <c r="T33" i="53"/>
  <c r="T16" i="53"/>
  <c r="T8" i="53"/>
  <c r="T41" i="53"/>
  <c r="T14" i="53"/>
  <c r="AO51" i="53"/>
  <c r="AO48" i="53"/>
  <c r="AO29" i="53"/>
  <c r="AO22" i="53"/>
  <c r="AO38" i="53"/>
  <c r="AO18" i="53"/>
  <c r="AO33" i="53"/>
  <c r="AO41" i="53"/>
  <c r="AO15" i="53"/>
  <c r="AO5" i="53"/>
  <c r="AO47" i="53"/>
  <c r="AO35" i="53"/>
  <c r="AO50" i="53"/>
  <c r="AO62" i="53"/>
  <c r="AO64" i="53"/>
  <c r="AO67" i="53"/>
  <c r="AO69" i="53"/>
  <c r="AF72" i="52"/>
  <c r="BB72" i="52" s="1"/>
  <c r="AF68" i="52"/>
  <c r="BB68" i="52" s="1"/>
  <c r="AF71" i="52"/>
  <c r="BB71" i="52" s="1"/>
  <c r="AF67" i="52"/>
  <c r="BB67" i="52" s="1"/>
  <c r="AF70" i="52"/>
  <c r="BB70" i="52" s="1"/>
  <c r="AF66" i="52"/>
  <c r="BB66" i="52" s="1"/>
  <c r="AF65" i="52"/>
  <c r="BB65" i="52" s="1"/>
  <c r="AF61" i="52"/>
  <c r="BB61" i="52" s="1"/>
  <c r="AF64" i="52"/>
  <c r="BB64" i="52" s="1"/>
  <c r="AF69" i="52"/>
  <c r="BB69" i="52" s="1"/>
  <c r="AF63" i="52"/>
  <c r="BB63" i="52" s="1"/>
  <c r="AF60" i="52"/>
  <c r="BB60" i="52" s="1"/>
  <c r="AF56" i="52"/>
  <c r="BB56" i="52" s="1"/>
  <c r="AF62" i="52"/>
  <c r="BB62" i="52" s="1"/>
  <c r="AF59" i="52"/>
  <c r="BB59" i="52" s="1"/>
  <c r="AF58" i="52"/>
  <c r="BB58" i="52" s="1"/>
  <c r="AF55" i="52"/>
  <c r="BB55" i="52" s="1"/>
  <c r="AF51" i="52"/>
  <c r="BB51" i="52" s="1"/>
  <c r="AF47" i="52"/>
  <c r="BB47" i="52" s="1"/>
  <c r="AF54" i="52"/>
  <c r="BB54" i="52" s="1"/>
  <c r="AF50" i="52"/>
  <c r="BB50" i="52" s="1"/>
  <c r="AF46" i="52"/>
  <c r="BB46" i="52" s="1"/>
  <c r="AF53" i="52"/>
  <c r="BB53" i="52" s="1"/>
  <c r="AF49" i="52"/>
  <c r="BB49" i="52" s="1"/>
  <c r="AF45" i="52"/>
  <c r="BB45" i="52" s="1"/>
  <c r="AF41" i="52"/>
  <c r="BB41" i="52" s="1"/>
  <c r="AF37" i="52"/>
  <c r="BB37" i="52" s="1"/>
  <c r="AF40" i="52"/>
  <c r="BB40" i="52" s="1"/>
  <c r="AF36" i="52"/>
  <c r="BB36" i="52" s="1"/>
  <c r="AF52" i="52"/>
  <c r="BB52" i="52" s="1"/>
  <c r="AF44" i="52"/>
  <c r="BB44" i="52" s="1"/>
  <c r="AF43" i="52"/>
  <c r="BB43" i="52" s="1"/>
  <c r="AF39" i="52"/>
  <c r="BB39" i="52" s="1"/>
  <c r="AF35" i="52"/>
  <c r="BB35" i="52" s="1"/>
  <c r="AF57" i="52"/>
  <c r="BB57" i="52" s="1"/>
  <c r="AF38" i="52"/>
  <c r="BB38" i="52" s="1"/>
  <c r="AF33" i="52"/>
  <c r="AF18" i="52"/>
  <c r="AF10" i="52"/>
  <c r="AF32" i="52"/>
  <c r="AF30" i="52"/>
  <c r="AF48" i="52"/>
  <c r="BB48" i="52" s="1"/>
  <c r="AF6" i="52"/>
  <c r="AF11" i="52"/>
  <c r="AF29" i="52"/>
  <c r="AF42" i="52"/>
  <c r="BB42" i="52" s="1"/>
  <c r="AF34" i="52"/>
  <c r="BB34" i="52" s="1"/>
  <c r="AF19" i="52"/>
  <c r="AF20" i="52"/>
  <c r="AF15" i="52"/>
  <c r="AF24" i="52"/>
  <c r="AF23" i="52"/>
  <c r="AF5" i="52"/>
  <c r="AF31" i="52"/>
  <c r="AF26" i="52"/>
  <c r="AF21" i="52"/>
  <c r="AF9" i="52"/>
  <c r="AF22" i="52"/>
  <c r="AF17" i="52"/>
  <c r="AF8" i="52"/>
  <c r="AF28" i="52"/>
  <c r="AF25" i="52"/>
  <c r="AF12" i="52"/>
  <c r="AF7" i="52"/>
  <c r="AF16" i="52"/>
  <c r="AF27" i="52"/>
  <c r="AF14" i="52"/>
  <c r="AF13" i="52"/>
  <c r="AO14" i="52"/>
  <c r="AO15" i="52"/>
  <c r="AO32" i="52"/>
  <c r="AO5" i="52"/>
  <c r="AO13" i="52"/>
  <c r="AO28" i="52"/>
  <c r="AO43" i="52"/>
  <c r="AO27" i="52"/>
  <c r="AO36" i="52"/>
  <c r="AO37" i="52"/>
  <c r="AO42" i="52"/>
  <c r="AO58" i="52"/>
  <c r="AO48" i="52"/>
  <c r="AO60" i="52"/>
  <c r="AO64" i="52"/>
  <c r="AO66" i="52"/>
  <c r="AO72" i="52"/>
  <c r="AB70" i="52"/>
  <c r="AZ70" i="52" s="1"/>
  <c r="AB69" i="52"/>
  <c r="AZ69" i="52" s="1"/>
  <c r="AB72" i="52"/>
  <c r="AZ72" i="52" s="1"/>
  <c r="AB68" i="52"/>
  <c r="AZ68" i="52" s="1"/>
  <c r="AB63" i="52"/>
  <c r="AZ63" i="52" s="1"/>
  <c r="AB62" i="52"/>
  <c r="AZ62" i="52" s="1"/>
  <c r="AB71" i="52"/>
  <c r="AZ71" i="52" s="1"/>
  <c r="AB65" i="52"/>
  <c r="AZ65" i="52" s="1"/>
  <c r="AB58" i="52"/>
  <c r="AZ58" i="52" s="1"/>
  <c r="AB66" i="52"/>
  <c r="AZ66" i="52" s="1"/>
  <c r="AB64" i="52"/>
  <c r="AZ64" i="52" s="1"/>
  <c r="AB61" i="52"/>
  <c r="AZ61" i="52" s="1"/>
  <c r="AB57" i="52"/>
  <c r="AZ57" i="52" s="1"/>
  <c r="AB67" i="52"/>
  <c r="AZ67" i="52" s="1"/>
  <c r="AB60" i="52"/>
  <c r="AZ60" i="52" s="1"/>
  <c r="AB56" i="52"/>
  <c r="AZ56" i="52" s="1"/>
  <c r="AB53" i="52"/>
  <c r="AZ53" i="52" s="1"/>
  <c r="AB49" i="52"/>
  <c r="AZ49" i="52" s="1"/>
  <c r="AB45" i="52"/>
  <c r="AZ45" i="52" s="1"/>
  <c r="AB52" i="52"/>
  <c r="AZ52" i="52" s="1"/>
  <c r="AB48" i="52"/>
  <c r="AZ48" i="52" s="1"/>
  <c r="AB44" i="52"/>
  <c r="AZ44" i="52" s="1"/>
  <c r="AB55" i="52"/>
  <c r="AZ55" i="52" s="1"/>
  <c r="AB51" i="52"/>
  <c r="AZ51" i="52" s="1"/>
  <c r="AB47" i="52"/>
  <c r="AZ47" i="52" s="1"/>
  <c r="AB46" i="52"/>
  <c r="AZ46" i="52" s="1"/>
  <c r="AB43" i="52"/>
  <c r="AZ43" i="52" s="1"/>
  <c r="AB39" i="52"/>
  <c r="AZ39" i="52" s="1"/>
  <c r="AB59" i="52"/>
  <c r="AZ59" i="52" s="1"/>
  <c r="AB42" i="52"/>
  <c r="AZ42" i="52" s="1"/>
  <c r="AB38" i="52"/>
  <c r="AZ38" i="52" s="1"/>
  <c r="AB54" i="52"/>
  <c r="AZ54" i="52" s="1"/>
  <c r="AB41" i="52"/>
  <c r="AZ41" i="52" s="1"/>
  <c r="AB37" i="52"/>
  <c r="AZ37" i="52" s="1"/>
  <c r="AB50" i="52"/>
  <c r="AZ50" i="52" s="1"/>
  <c r="AB40" i="52"/>
  <c r="AZ40" i="52" s="1"/>
  <c r="AB6" i="52"/>
  <c r="AB11" i="52"/>
  <c r="AB36" i="52"/>
  <c r="AZ36" i="52" s="1"/>
  <c r="AB34" i="52"/>
  <c r="AZ34" i="52" s="1"/>
  <c r="AB19" i="52"/>
  <c r="AB31" i="52"/>
  <c r="AB33" i="52"/>
  <c r="AB18" i="52"/>
  <c r="AB35" i="52"/>
  <c r="AZ35" i="52" s="1"/>
  <c r="AB10" i="52"/>
  <c r="AB8" i="52"/>
  <c r="AB28" i="52"/>
  <c r="AB25" i="52"/>
  <c r="AB12" i="52"/>
  <c r="AB7" i="52"/>
  <c r="AB16" i="52"/>
  <c r="AB32" i="52"/>
  <c r="AB27" i="52"/>
  <c r="AB17" i="52"/>
  <c r="AB14" i="52"/>
  <c r="AB13" i="52"/>
  <c r="AB30" i="52"/>
  <c r="AB29" i="52"/>
  <c r="AB20" i="52"/>
  <c r="AB15" i="52"/>
  <c r="AB24" i="52"/>
  <c r="AB23" i="52"/>
  <c r="AB5" i="52"/>
  <c r="AB26" i="52"/>
  <c r="AB22" i="52"/>
  <c r="AB21" i="52"/>
  <c r="AB9" i="52"/>
  <c r="AZ11" i="52" s="1"/>
  <c r="X72" i="52"/>
  <c r="AX72" i="52" s="1"/>
  <c r="X68" i="52"/>
  <c r="AX68" i="52" s="1"/>
  <c r="X71" i="52"/>
  <c r="AX71" i="52" s="1"/>
  <c r="X67" i="52"/>
  <c r="AX67" i="52" s="1"/>
  <c r="X70" i="52"/>
  <c r="AX70" i="52" s="1"/>
  <c r="X66" i="52"/>
  <c r="AX66" i="52" s="1"/>
  <c r="X65" i="52"/>
  <c r="AX65" i="52" s="1"/>
  <c r="X64" i="52"/>
  <c r="AX64" i="52" s="1"/>
  <c r="X63" i="52"/>
  <c r="AX63" i="52" s="1"/>
  <c r="X69" i="52"/>
  <c r="AX69" i="52" s="1"/>
  <c r="X60" i="52"/>
  <c r="AX60" i="52" s="1"/>
  <c r="X56" i="52"/>
  <c r="AX56" i="52" s="1"/>
  <c r="X59" i="52"/>
  <c r="AX59" i="52" s="1"/>
  <c r="X62" i="52"/>
  <c r="AX62" i="52" s="1"/>
  <c r="X58" i="52"/>
  <c r="AX58" i="52" s="1"/>
  <c r="X57" i="52"/>
  <c r="AX57" i="52" s="1"/>
  <c r="X55" i="52"/>
  <c r="AX55" i="52" s="1"/>
  <c r="X51" i="52"/>
  <c r="AX51" i="52" s="1"/>
  <c r="X47" i="52"/>
  <c r="AX47" i="52" s="1"/>
  <c r="X54" i="52"/>
  <c r="AX54" i="52" s="1"/>
  <c r="X50" i="52"/>
  <c r="AX50" i="52" s="1"/>
  <c r="X46" i="52"/>
  <c r="AX46" i="52" s="1"/>
  <c r="X53" i="52"/>
  <c r="AX53" i="52" s="1"/>
  <c r="X49" i="52"/>
  <c r="AX49" i="52" s="1"/>
  <c r="X45" i="52"/>
  <c r="AX45" i="52" s="1"/>
  <c r="X48" i="52"/>
  <c r="AX48" i="52" s="1"/>
  <c r="X41" i="52"/>
  <c r="AX41" i="52" s="1"/>
  <c r="X37" i="52"/>
  <c r="AX37" i="52" s="1"/>
  <c r="X44" i="52"/>
  <c r="AX44" i="52" s="1"/>
  <c r="X40" i="52"/>
  <c r="AX40" i="52" s="1"/>
  <c r="X36" i="52"/>
  <c r="AX36" i="52" s="1"/>
  <c r="X43" i="52"/>
  <c r="AX43" i="52" s="1"/>
  <c r="X39" i="52"/>
  <c r="AX39" i="52" s="1"/>
  <c r="X35" i="52"/>
  <c r="AX35" i="52" s="1"/>
  <c r="X42" i="52"/>
  <c r="AX42" i="52" s="1"/>
  <c r="X33" i="52"/>
  <c r="X18" i="52"/>
  <c r="X61" i="52"/>
  <c r="AX61" i="52" s="1"/>
  <c r="X38" i="52"/>
  <c r="AX38" i="52" s="1"/>
  <c r="X10" i="52"/>
  <c r="X32" i="52"/>
  <c r="X30" i="52"/>
  <c r="X52" i="52"/>
  <c r="AX52" i="52" s="1"/>
  <c r="X34" i="52"/>
  <c r="AX34" i="52" s="1"/>
  <c r="X6" i="52"/>
  <c r="X11" i="52"/>
  <c r="X29" i="52"/>
  <c r="X20" i="52"/>
  <c r="X15" i="52"/>
  <c r="X24" i="52"/>
  <c r="X23" i="52"/>
  <c r="X5" i="52"/>
  <c r="X27" i="52"/>
  <c r="X19" i="52"/>
  <c r="X8" i="52"/>
  <c r="X26" i="52"/>
  <c r="X21" i="52"/>
  <c r="X9" i="52"/>
  <c r="X22" i="52"/>
  <c r="X17" i="52"/>
  <c r="X31" i="52"/>
  <c r="X28" i="52"/>
  <c r="X25" i="52"/>
  <c r="X12" i="52"/>
  <c r="X7" i="52"/>
  <c r="X16" i="52"/>
  <c r="X13" i="52"/>
  <c r="X14" i="52"/>
  <c r="AO18" i="52"/>
  <c r="AO19" i="52"/>
  <c r="AO8" i="52"/>
  <c r="AO22" i="52"/>
  <c r="AO17" i="52"/>
  <c r="AO25" i="52"/>
  <c r="AO26" i="52"/>
  <c r="AO31" i="52"/>
  <c r="AO40" i="52"/>
  <c r="AO41" i="52"/>
  <c r="AO46" i="52"/>
  <c r="AO47" i="52"/>
  <c r="AO52" i="52"/>
  <c r="AO57" i="52"/>
  <c r="AO65" i="52"/>
  <c r="AO67" i="52"/>
  <c r="AO69" i="52"/>
  <c r="L70" i="52"/>
  <c r="AR70" i="52" s="1"/>
  <c r="L69" i="52"/>
  <c r="AR69" i="52" s="1"/>
  <c r="L72" i="52"/>
  <c r="AR72" i="52" s="1"/>
  <c r="L68" i="52"/>
  <c r="AR68" i="52" s="1"/>
  <c r="L71" i="52"/>
  <c r="AR71" i="52" s="1"/>
  <c r="L63" i="52"/>
  <c r="AR63" i="52" s="1"/>
  <c r="L67" i="52"/>
  <c r="AR67" i="52" s="1"/>
  <c r="L66" i="52"/>
  <c r="AR66" i="52" s="1"/>
  <c r="L62" i="52"/>
  <c r="AR62" i="52" s="1"/>
  <c r="L65" i="52"/>
  <c r="AR65" i="52" s="1"/>
  <c r="L58" i="52"/>
  <c r="AR58" i="52" s="1"/>
  <c r="L61" i="52"/>
  <c r="AR61" i="52" s="1"/>
  <c r="L57" i="52"/>
  <c r="AR57" i="52" s="1"/>
  <c r="L60" i="52"/>
  <c r="AR60" i="52" s="1"/>
  <c r="L53" i="52"/>
  <c r="AR53" i="52" s="1"/>
  <c r="L49" i="52"/>
  <c r="AR49" i="52" s="1"/>
  <c r="L45" i="52"/>
  <c r="AR45" i="52" s="1"/>
  <c r="L64" i="52"/>
  <c r="AR64" i="52" s="1"/>
  <c r="L59" i="52"/>
  <c r="AR59" i="52" s="1"/>
  <c r="L52" i="52"/>
  <c r="AR52" i="52" s="1"/>
  <c r="L48" i="52"/>
  <c r="AR48" i="52" s="1"/>
  <c r="L56" i="52"/>
  <c r="AR56" i="52" s="1"/>
  <c r="L55" i="52"/>
  <c r="AR55" i="52" s="1"/>
  <c r="L51" i="52"/>
  <c r="AR51" i="52" s="1"/>
  <c r="L47" i="52"/>
  <c r="AR47" i="52" s="1"/>
  <c r="L54" i="52"/>
  <c r="AR54" i="52" s="1"/>
  <c r="L43" i="52"/>
  <c r="AR43" i="52" s="1"/>
  <c r="L39" i="52"/>
  <c r="AR39" i="52" s="1"/>
  <c r="L50" i="52"/>
  <c r="AR50" i="52" s="1"/>
  <c r="L42" i="52"/>
  <c r="AR42" i="52" s="1"/>
  <c r="L38" i="52"/>
  <c r="AR38" i="52" s="1"/>
  <c r="L46" i="52"/>
  <c r="AR46" i="52" s="1"/>
  <c r="L41" i="52"/>
  <c r="AR41" i="52" s="1"/>
  <c r="L37" i="52"/>
  <c r="AR37" i="52" s="1"/>
  <c r="L6" i="52"/>
  <c r="L11" i="52"/>
  <c r="L44" i="52"/>
  <c r="AR44" i="52" s="1"/>
  <c r="L19" i="52"/>
  <c r="L31" i="52"/>
  <c r="L40" i="52"/>
  <c r="AR40" i="52" s="1"/>
  <c r="L33" i="52"/>
  <c r="L18" i="52"/>
  <c r="L30" i="52"/>
  <c r="L28" i="52"/>
  <c r="L25" i="52"/>
  <c r="L12" i="52"/>
  <c r="L7" i="52"/>
  <c r="L16" i="52"/>
  <c r="L35" i="52"/>
  <c r="AR35" i="52" s="1"/>
  <c r="L27" i="52"/>
  <c r="L17" i="52"/>
  <c r="L14" i="52"/>
  <c r="L13" i="52"/>
  <c r="L32" i="52"/>
  <c r="L34" i="52"/>
  <c r="AR34" i="52" s="1"/>
  <c r="L10" i="52"/>
  <c r="L29" i="52"/>
  <c r="L8" i="52"/>
  <c r="L20" i="52"/>
  <c r="L15" i="52"/>
  <c r="L24" i="52"/>
  <c r="L23" i="52"/>
  <c r="L5" i="52"/>
  <c r="L36" i="52"/>
  <c r="AR36" i="52" s="1"/>
  <c r="L26" i="52"/>
  <c r="L9" i="52"/>
  <c r="L21" i="52"/>
  <c r="L22" i="52"/>
  <c r="P72" i="52"/>
  <c r="AT72" i="52" s="1"/>
  <c r="P68" i="52"/>
  <c r="AT68" i="52" s="1"/>
  <c r="P71" i="52"/>
  <c r="AT71" i="52" s="1"/>
  <c r="P67" i="52"/>
  <c r="AT67" i="52" s="1"/>
  <c r="P70" i="52"/>
  <c r="AT70" i="52" s="1"/>
  <c r="P66" i="52"/>
  <c r="AT66" i="52" s="1"/>
  <c r="P69" i="52"/>
  <c r="AT69" i="52" s="1"/>
  <c r="P65" i="52"/>
  <c r="AT65" i="52" s="1"/>
  <c r="P64" i="52"/>
  <c r="AT64" i="52" s="1"/>
  <c r="P63" i="52"/>
  <c r="AT63" i="52" s="1"/>
  <c r="P60" i="52"/>
  <c r="AT60" i="52" s="1"/>
  <c r="P56" i="52"/>
  <c r="AT56" i="52" s="1"/>
  <c r="P59" i="52"/>
  <c r="AT59" i="52" s="1"/>
  <c r="P58" i="52"/>
  <c r="AT58" i="52" s="1"/>
  <c r="P61" i="52"/>
  <c r="AT61" i="52" s="1"/>
  <c r="P55" i="52"/>
  <c r="AT55" i="52" s="1"/>
  <c r="P51" i="52"/>
  <c r="AT51" i="52" s="1"/>
  <c r="P47" i="52"/>
  <c r="AT47" i="52" s="1"/>
  <c r="P57" i="52"/>
  <c r="AT57" i="52" s="1"/>
  <c r="P54" i="52"/>
  <c r="AT54" i="52" s="1"/>
  <c r="P50" i="52"/>
  <c r="AT50" i="52" s="1"/>
  <c r="P46" i="52"/>
  <c r="AT46" i="52" s="1"/>
  <c r="P53" i="52"/>
  <c r="AT53" i="52" s="1"/>
  <c r="P49" i="52"/>
  <c r="AT49" i="52" s="1"/>
  <c r="P45" i="52"/>
  <c r="AT45" i="52" s="1"/>
  <c r="P62" i="52"/>
  <c r="AT62" i="52" s="1"/>
  <c r="P52" i="52"/>
  <c r="AT52" i="52" s="1"/>
  <c r="P41" i="52"/>
  <c r="AT41" i="52" s="1"/>
  <c r="P37" i="52"/>
  <c r="AT37" i="52" s="1"/>
  <c r="P48" i="52"/>
  <c r="AT48" i="52" s="1"/>
  <c r="P44" i="52"/>
  <c r="AT44" i="52" s="1"/>
  <c r="P40" i="52"/>
  <c r="AT40" i="52" s="1"/>
  <c r="P36" i="52"/>
  <c r="AT36" i="52" s="1"/>
  <c r="P43" i="52"/>
  <c r="AT43" i="52" s="1"/>
  <c r="P39" i="52"/>
  <c r="AT39" i="52" s="1"/>
  <c r="P35" i="52"/>
  <c r="AT35" i="52" s="1"/>
  <c r="P33" i="52"/>
  <c r="P18" i="52"/>
  <c r="P42" i="52"/>
  <c r="AT42" i="52" s="1"/>
  <c r="P34" i="52"/>
  <c r="AT34" i="52" s="1"/>
  <c r="P10" i="52"/>
  <c r="P32" i="52"/>
  <c r="P30" i="52"/>
  <c r="P38" i="52"/>
  <c r="AT38" i="52" s="1"/>
  <c r="P6" i="52"/>
  <c r="P11" i="52"/>
  <c r="P29" i="52"/>
  <c r="P8" i="52"/>
  <c r="P20" i="52"/>
  <c r="P15" i="52"/>
  <c r="P24" i="52"/>
  <c r="P23" i="52"/>
  <c r="P5" i="52"/>
  <c r="P31" i="52"/>
  <c r="P26" i="52"/>
  <c r="P21" i="52"/>
  <c r="P9" i="52"/>
  <c r="P22" i="52"/>
  <c r="P17" i="52"/>
  <c r="P19" i="52"/>
  <c r="P28" i="52"/>
  <c r="P25" i="52"/>
  <c r="P12" i="52"/>
  <c r="P7" i="52"/>
  <c r="P16" i="52"/>
  <c r="P27" i="52"/>
  <c r="P13" i="52"/>
  <c r="P14" i="52"/>
  <c r="AO7" i="52"/>
  <c r="AO39" i="52"/>
  <c r="AO12" i="52"/>
  <c r="AO24" i="52"/>
  <c r="AO20" i="52"/>
  <c r="AO29" i="52"/>
  <c r="AO30" i="52"/>
  <c r="AO35" i="52"/>
  <c r="AO44" i="52"/>
  <c r="AO53" i="52"/>
  <c r="AO50" i="52"/>
  <c r="AO51" i="52"/>
  <c r="AO56" i="52"/>
  <c r="AO61" i="52"/>
  <c r="AO70" i="52"/>
  <c r="AO71" i="52"/>
  <c r="T70" i="52"/>
  <c r="AV70" i="52" s="1"/>
  <c r="T69" i="52"/>
  <c r="AV69" i="52" s="1"/>
  <c r="T72" i="52"/>
  <c r="AV72" i="52" s="1"/>
  <c r="T68" i="52"/>
  <c r="AV68" i="52" s="1"/>
  <c r="T67" i="52"/>
  <c r="AV67" i="52" s="1"/>
  <c r="T63" i="52"/>
  <c r="AV63" i="52" s="1"/>
  <c r="T62" i="52"/>
  <c r="AV62" i="52" s="1"/>
  <c r="T66" i="52"/>
  <c r="AV66" i="52" s="1"/>
  <c r="T65" i="52"/>
  <c r="AV65" i="52" s="1"/>
  <c r="T58" i="52"/>
  <c r="AV58" i="52" s="1"/>
  <c r="T61" i="52"/>
  <c r="AV61" i="52" s="1"/>
  <c r="T57" i="52"/>
  <c r="AV57" i="52" s="1"/>
  <c r="T71" i="52"/>
  <c r="AV71" i="52" s="1"/>
  <c r="T64" i="52"/>
  <c r="AV64" i="52" s="1"/>
  <c r="T60" i="52"/>
  <c r="AV60" i="52" s="1"/>
  <c r="T59" i="52"/>
  <c r="AV59" i="52" s="1"/>
  <c r="T53" i="52"/>
  <c r="AV53" i="52" s="1"/>
  <c r="T49" i="52"/>
  <c r="AV49" i="52" s="1"/>
  <c r="T45" i="52"/>
  <c r="AV45" i="52" s="1"/>
  <c r="T52" i="52"/>
  <c r="AV52" i="52" s="1"/>
  <c r="T48" i="52"/>
  <c r="AV48" i="52" s="1"/>
  <c r="T55" i="52"/>
  <c r="AV55" i="52" s="1"/>
  <c r="T51" i="52"/>
  <c r="AV51" i="52" s="1"/>
  <c r="T47" i="52"/>
  <c r="AV47" i="52" s="1"/>
  <c r="T56" i="52"/>
  <c r="AV56" i="52" s="1"/>
  <c r="T50" i="52"/>
  <c r="AV50" i="52" s="1"/>
  <c r="T43" i="52"/>
  <c r="AV43" i="52" s="1"/>
  <c r="T39" i="52"/>
  <c r="AV39" i="52" s="1"/>
  <c r="T46" i="52"/>
  <c r="AV46" i="52" s="1"/>
  <c r="T42" i="52"/>
  <c r="AV42" i="52" s="1"/>
  <c r="T38" i="52"/>
  <c r="AV38" i="52" s="1"/>
  <c r="T41" i="52"/>
  <c r="AV41" i="52" s="1"/>
  <c r="T37" i="52"/>
  <c r="AV37" i="52" s="1"/>
  <c r="T54" i="52"/>
  <c r="AV54" i="52" s="1"/>
  <c r="T44" i="52"/>
  <c r="AV44" i="52" s="1"/>
  <c r="T34" i="52"/>
  <c r="AV34" i="52" s="1"/>
  <c r="T6" i="52"/>
  <c r="T11" i="52"/>
  <c r="T40" i="52"/>
  <c r="AV40" i="52" s="1"/>
  <c r="T35" i="52"/>
  <c r="AV35" i="52" s="1"/>
  <c r="T19" i="52"/>
  <c r="T31" i="52"/>
  <c r="T36" i="52"/>
  <c r="AV36" i="52" s="1"/>
  <c r="T33" i="52"/>
  <c r="T18" i="52"/>
  <c r="T29" i="52"/>
  <c r="T28" i="52"/>
  <c r="T25" i="52"/>
  <c r="T12" i="52"/>
  <c r="T7" i="52"/>
  <c r="T16" i="52"/>
  <c r="T26" i="52"/>
  <c r="T10" i="52"/>
  <c r="T27" i="52"/>
  <c r="T17" i="52"/>
  <c r="T14" i="52"/>
  <c r="T13" i="52"/>
  <c r="T32" i="52"/>
  <c r="T20" i="52"/>
  <c r="T15" i="52"/>
  <c r="T24" i="52"/>
  <c r="T23" i="52"/>
  <c r="T5" i="52"/>
  <c r="T30" i="52"/>
  <c r="T8" i="52"/>
  <c r="T22" i="52"/>
  <c r="T9" i="52"/>
  <c r="T21" i="52"/>
  <c r="H72" i="52"/>
  <c r="AP72" i="52" s="1"/>
  <c r="H68" i="52"/>
  <c r="AP68" i="52" s="1"/>
  <c r="H71" i="52"/>
  <c r="AP71" i="52" s="1"/>
  <c r="H67" i="52"/>
  <c r="AP67" i="52" s="1"/>
  <c r="H70" i="52"/>
  <c r="AP70" i="52" s="1"/>
  <c r="H65" i="52"/>
  <c r="AP65" i="52" s="1"/>
  <c r="H69" i="52"/>
  <c r="AP69" i="52" s="1"/>
  <c r="H64" i="52"/>
  <c r="AP64" i="52" s="1"/>
  <c r="H63" i="52"/>
  <c r="AP63" i="52" s="1"/>
  <c r="H62" i="52"/>
  <c r="AP62" i="52" s="1"/>
  <c r="H60" i="52"/>
  <c r="AP60" i="52" s="1"/>
  <c r="H56" i="52"/>
  <c r="AP56" i="52" s="1"/>
  <c r="H59" i="52"/>
  <c r="AP59" i="52" s="1"/>
  <c r="H58" i="52"/>
  <c r="AP58" i="52" s="1"/>
  <c r="H55" i="52"/>
  <c r="AP55" i="52" s="1"/>
  <c r="H51" i="52"/>
  <c r="AP51" i="52" s="1"/>
  <c r="H47" i="52"/>
  <c r="AP47" i="52" s="1"/>
  <c r="H61" i="52"/>
  <c r="AP61" i="52" s="1"/>
  <c r="H54" i="52"/>
  <c r="AP54" i="52" s="1"/>
  <c r="H50" i="52"/>
  <c r="AP50" i="52" s="1"/>
  <c r="H46" i="52"/>
  <c r="AP46" i="52" s="1"/>
  <c r="H57" i="52"/>
  <c r="AP57" i="52" s="1"/>
  <c r="H53" i="52"/>
  <c r="AP53" i="52" s="1"/>
  <c r="H49" i="52"/>
  <c r="AP49" i="52" s="1"/>
  <c r="H45" i="52"/>
  <c r="AP45" i="52" s="1"/>
  <c r="H41" i="52"/>
  <c r="AP41" i="52" s="1"/>
  <c r="H37" i="52"/>
  <c r="AP37" i="52" s="1"/>
  <c r="H66" i="52"/>
  <c r="AP66" i="52" s="1"/>
  <c r="H52" i="52"/>
  <c r="AP52" i="52" s="1"/>
  <c r="H44" i="52"/>
  <c r="AP44" i="52" s="1"/>
  <c r="H40" i="52"/>
  <c r="AP40" i="52" s="1"/>
  <c r="H36" i="52"/>
  <c r="AP36" i="52" s="1"/>
  <c r="H48" i="52"/>
  <c r="AP48" i="52" s="1"/>
  <c r="H43" i="52"/>
  <c r="AP43" i="52" s="1"/>
  <c r="H39" i="52"/>
  <c r="AP39" i="52" s="1"/>
  <c r="H35" i="52"/>
  <c r="AP35" i="52" s="1"/>
  <c r="H34" i="52"/>
  <c r="AP34" i="52" s="1"/>
  <c r="H33" i="52"/>
  <c r="H32" i="52"/>
  <c r="H30" i="52"/>
  <c r="H42" i="52"/>
  <c r="AP42" i="52" s="1"/>
  <c r="H6" i="52"/>
  <c r="H29" i="52"/>
  <c r="H31" i="52"/>
  <c r="H20" i="52"/>
  <c r="H24" i="52"/>
  <c r="H23" i="52"/>
  <c r="H27" i="52"/>
  <c r="H38" i="52"/>
  <c r="AP38" i="52" s="1"/>
  <c r="H26" i="52"/>
  <c r="H21" i="52"/>
  <c r="H22" i="52"/>
  <c r="H28" i="52"/>
  <c r="H25" i="52"/>
  <c r="H12" i="52"/>
  <c r="H8" i="52"/>
  <c r="H14" i="52"/>
  <c r="AO11" i="52"/>
  <c r="AO21" i="52"/>
  <c r="AO16" i="52"/>
  <c r="AO9" i="52"/>
  <c r="AO23" i="52"/>
  <c r="AO33" i="52"/>
  <c r="AO34" i="52"/>
  <c r="AO45" i="52"/>
  <c r="AO49" i="52"/>
  <c r="AO38" i="52"/>
  <c r="AO54" i="52"/>
  <c r="AO55" i="52"/>
  <c r="AO59" i="52"/>
  <c r="AO63" i="52"/>
  <c r="AO62" i="52"/>
  <c r="AO68" i="52"/>
  <c r="AO6" i="52"/>
  <c r="AO40" i="51"/>
  <c r="AO27" i="51"/>
  <c r="AO44" i="51"/>
  <c r="AO60" i="51"/>
  <c r="AO72" i="51"/>
  <c r="AO38" i="51"/>
  <c r="AO33" i="51"/>
  <c r="AO15" i="51"/>
  <c r="AO26" i="51"/>
  <c r="AO34" i="51"/>
  <c r="AO47" i="51"/>
  <c r="AO54" i="51"/>
  <c r="AO59" i="51"/>
  <c r="AO49" i="51"/>
  <c r="AO65" i="51"/>
  <c r="AO64" i="51"/>
  <c r="AO67" i="51"/>
  <c r="AO69" i="51"/>
  <c r="AF72" i="51"/>
  <c r="BB72" i="51" s="1"/>
  <c r="AF68" i="51"/>
  <c r="BB68" i="51" s="1"/>
  <c r="AF71" i="51"/>
  <c r="BB71" i="51" s="1"/>
  <c r="AF67" i="51"/>
  <c r="BB67" i="51" s="1"/>
  <c r="AF70" i="51"/>
  <c r="BB70" i="51" s="1"/>
  <c r="AF66" i="51"/>
  <c r="BB66" i="51" s="1"/>
  <c r="AF65" i="51"/>
  <c r="BB65" i="51" s="1"/>
  <c r="AF61" i="51"/>
  <c r="BB61" i="51" s="1"/>
  <c r="AF62" i="51"/>
  <c r="BB62" i="51" s="1"/>
  <c r="AF60" i="51"/>
  <c r="BB60" i="51" s="1"/>
  <c r="AF17" i="51"/>
  <c r="AF64" i="51"/>
  <c r="BB64" i="51" s="1"/>
  <c r="AF63" i="51"/>
  <c r="BB63" i="51" s="1"/>
  <c r="AF15" i="51"/>
  <c r="AF12" i="51"/>
  <c r="AF39" i="51"/>
  <c r="AF59" i="51"/>
  <c r="AF44" i="51"/>
  <c r="AF34" i="51"/>
  <c r="AF69" i="51"/>
  <c r="BB69" i="51" s="1"/>
  <c r="AF16" i="51"/>
  <c r="AF11" i="51"/>
  <c r="AF6" i="51"/>
  <c r="AF27" i="51"/>
  <c r="AF46" i="51"/>
  <c r="AF24" i="51"/>
  <c r="AF38" i="51"/>
  <c r="AF37" i="51"/>
  <c r="AF33" i="51"/>
  <c r="AF45" i="51"/>
  <c r="AF22" i="51"/>
  <c r="AF25" i="51"/>
  <c r="AF21" i="51"/>
  <c r="AF42" i="51"/>
  <c r="AF56" i="51"/>
  <c r="AF51" i="51"/>
  <c r="AF7" i="51"/>
  <c r="AF10" i="51"/>
  <c r="AF13" i="51"/>
  <c r="AF48" i="51"/>
  <c r="AF41" i="51"/>
  <c r="AF18" i="51"/>
  <c r="AF20" i="51"/>
  <c r="AF54" i="51"/>
  <c r="AF30" i="51"/>
  <c r="AD34" i="34" s="1"/>
  <c r="AF52" i="51"/>
  <c r="AF40" i="51"/>
  <c r="AF31" i="51"/>
  <c r="AF58" i="51"/>
  <c r="AF29" i="51"/>
  <c r="AF32" i="51"/>
  <c r="AF8" i="51"/>
  <c r="AF35" i="51"/>
  <c r="AF26" i="51"/>
  <c r="AF47" i="51"/>
  <c r="AF23" i="51"/>
  <c r="AF28" i="51"/>
  <c r="AF49" i="51"/>
  <c r="AF43" i="51"/>
  <c r="AF57" i="51"/>
  <c r="AF14" i="51"/>
  <c r="AF55" i="51"/>
  <c r="AF50" i="51"/>
  <c r="AF19" i="51"/>
  <c r="AF5" i="51"/>
  <c r="AF36" i="51"/>
  <c r="AF9" i="51"/>
  <c r="AF53" i="51"/>
  <c r="P72" i="51"/>
  <c r="AT72" i="51" s="1"/>
  <c r="P68" i="51"/>
  <c r="AT68" i="51" s="1"/>
  <c r="P71" i="51"/>
  <c r="AT71" i="51" s="1"/>
  <c r="P67" i="51"/>
  <c r="AT67" i="51" s="1"/>
  <c r="P70" i="51"/>
  <c r="AT70" i="51" s="1"/>
  <c r="P66" i="51"/>
  <c r="AT66" i="51" s="1"/>
  <c r="P69" i="51"/>
  <c r="AT69" i="51" s="1"/>
  <c r="P65" i="51"/>
  <c r="AT65" i="51" s="1"/>
  <c r="P64" i="51"/>
  <c r="AT64" i="51" s="1"/>
  <c r="P60" i="51"/>
  <c r="AT60" i="51" s="1"/>
  <c r="P17" i="51"/>
  <c r="P63" i="51"/>
  <c r="AT63" i="51" s="1"/>
  <c r="P62" i="51"/>
  <c r="AT62" i="51" s="1"/>
  <c r="P61" i="51"/>
  <c r="AT61" i="51" s="1"/>
  <c r="P38" i="51"/>
  <c r="P39" i="51"/>
  <c r="P59" i="51"/>
  <c r="P44" i="51"/>
  <c r="P34" i="51"/>
  <c r="P24" i="51"/>
  <c r="P16" i="51"/>
  <c r="P11" i="51"/>
  <c r="P15" i="51"/>
  <c r="P45" i="51"/>
  <c r="P7" i="51"/>
  <c r="P52" i="51"/>
  <c r="T4" i="10" s="1"/>
  <c r="P12" i="51"/>
  <c r="P5" i="51"/>
  <c r="P36" i="51"/>
  <c r="P6" i="51"/>
  <c r="P30" i="51"/>
  <c r="T34" i="10" s="1"/>
  <c r="P25" i="51"/>
  <c r="P21" i="51"/>
  <c r="P42" i="51"/>
  <c r="P56" i="51"/>
  <c r="P51" i="51"/>
  <c r="P33" i="51"/>
  <c r="P26" i="51"/>
  <c r="P47" i="51"/>
  <c r="P23" i="51"/>
  <c r="P35" i="51"/>
  <c r="P18" i="51"/>
  <c r="P20" i="51"/>
  <c r="P54" i="51"/>
  <c r="P37" i="51"/>
  <c r="P40" i="51"/>
  <c r="P22" i="51"/>
  <c r="P10" i="51"/>
  <c r="P9" i="51"/>
  <c r="P28" i="51"/>
  <c r="P57" i="51"/>
  <c r="P14" i="51"/>
  <c r="P32" i="51"/>
  <c r="P8" i="51"/>
  <c r="P48" i="51"/>
  <c r="P41" i="51"/>
  <c r="P27" i="51"/>
  <c r="P13" i="51"/>
  <c r="T33" i="10" s="1"/>
  <c r="P49" i="51"/>
  <c r="P43" i="51"/>
  <c r="P46" i="51"/>
  <c r="P31" i="51"/>
  <c r="P58" i="51"/>
  <c r="P29" i="51"/>
  <c r="P55" i="51"/>
  <c r="P50" i="51"/>
  <c r="T5" i="10" s="1"/>
  <c r="P53" i="51"/>
  <c r="P19" i="51"/>
  <c r="Z71" i="51"/>
  <c r="AY71" i="51" s="1"/>
  <c r="Z67" i="51"/>
  <c r="AY67" i="51" s="1"/>
  <c r="Z70" i="51"/>
  <c r="AY70" i="51" s="1"/>
  <c r="Z69" i="51"/>
  <c r="AY69" i="51" s="1"/>
  <c r="Z66" i="51"/>
  <c r="AY66" i="51" s="1"/>
  <c r="Z64" i="51"/>
  <c r="AY64" i="51" s="1"/>
  <c r="Z72" i="51"/>
  <c r="AY72" i="51" s="1"/>
  <c r="Z65" i="51"/>
  <c r="AY65" i="51" s="1"/>
  <c r="Z24" i="51"/>
  <c r="Z38" i="51"/>
  <c r="Z17" i="51"/>
  <c r="Z6" i="51"/>
  <c r="Z5" i="51"/>
  <c r="Z52" i="51"/>
  <c r="Z40" i="51"/>
  <c r="Z68" i="51"/>
  <c r="AY68" i="51" s="1"/>
  <c r="Z63" i="51"/>
  <c r="AY63" i="51" s="1"/>
  <c r="Z62" i="51"/>
  <c r="AY62" i="51" s="1"/>
  <c r="Z61" i="51"/>
  <c r="AY61" i="51" s="1"/>
  <c r="Z60" i="51"/>
  <c r="AY60" i="51" s="1"/>
  <c r="Z11" i="51"/>
  <c r="Z15" i="51"/>
  <c r="Z16" i="51"/>
  <c r="Z12" i="51"/>
  <c r="Z30" i="51"/>
  <c r="Z7" i="51"/>
  <c r="Z44" i="51"/>
  <c r="Z59" i="51"/>
  <c r="Z36" i="51"/>
  <c r="Z39" i="51"/>
  <c r="Z45" i="51"/>
  <c r="Z37" i="51"/>
  <c r="Z33" i="51"/>
  <c r="Z34" i="51"/>
  <c r="Z13" i="51"/>
  <c r="Z28" i="51"/>
  <c r="Z23" i="51"/>
  <c r="Z35" i="51"/>
  <c r="Z29" i="51"/>
  <c r="Z27" i="51"/>
  <c r="Z26" i="51"/>
  <c r="Z47" i="51"/>
  <c r="Z42" i="51"/>
  <c r="Z56" i="51"/>
  <c r="Z32" i="51"/>
  <c r="Z8" i="51"/>
  <c r="Z46" i="51"/>
  <c r="Z9" i="51"/>
  <c r="Z21" i="51"/>
  <c r="Z57" i="51"/>
  <c r="Z14" i="51"/>
  <c r="Z49" i="51"/>
  <c r="Z53" i="51"/>
  <c r="Z43" i="51"/>
  <c r="Z48" i="51"/>
  <c r="Z22" i="51"/>
  <c r="Z10" i="51"/>
  <c r="Z25" i="51"/>
  <c r="Z41" i="51"/>
  <c r="Z31" i="51"/>
  <c r="Z58" i="51"/>
  <c r="Z19" i="51"/>
  <c r="Z51" i="51"/>
  <c r="Z20" i="51"/>
  <c r="Z18" i="51"/>
  <c r="Z55" i="51"/>
  <c r="Z50" i="51"/>
  <c r="Z54" i="51"/>
  <c r="AO8" i="51"/>
  <c r="AO31" i="51"/>
  <c r="AO63" i="51"/>
  <c r="AO66" i="51"/>
  <c r="AO37" i="51"/>
  <c r="AO11" i="51"/>
  <c r="AO29" i="51"/>
  <c r="AO5" i="51"/>
  <c r="AO51" i="51"/>
  <c r="AO58" i="51"/>
  <c r="AO39" i="51"/>
  <c r="AO9" i="51"/>
  <c r="AO53" i="51"/>
  <c r="AO70" i="51"/>
  <c r="AO71" i="51"/>
  <c r="AH71" i="51"/>
  <c r="BC71" i="51" s="1"/>
  <c r="AH67" i="51"/>
  <c r="BC67" i="51" s="1"/>
  <c r="AH70" i="51"/>
  <c r="BC70" i="51" s="1"/>
  <c r="AH69" i="51"/>
  <c r="BC69" i="51" s="1"/>
  <c r="AH64" i="51"/>
  <c r="BC64" i="51" s="1"/>
  <c r="AH68" i="51"/>
  <c r="BC68" i="51" s="1"/>
  <c r="AH61" i="51"/>
  <c r="BC61" i="51" s="1"/>
  <c r="AH24" i="51"/>
  <c r="AH38" i="51"/>
  <c r="AH65" i="51"/>
  <c r="BC65" i="51" s="1"/>
  <c r="AH16" i="51"/>
  <c r="AH6" i="51"/>
  <c r="AH5" i="51"/>
  <c r="AH52" i="51"/>
  <c r="AH40" i="51"/>
  <c r="AH72" i="51"/>
  <c r="BC72" i="51" s="1"/>
  <c r="AH66" i="51"/>
  <c r="BC66" i="51" s="1"/>
  <c r="AH63" i="51"/>
  <c r="BC63" i="51" s="1"/>
  <c r="AH15" i="51"/>
  <c r="AH45" i="51"/>
  <c r="AH12" i="51"/>
  <c r="AH11" i="51"/>
  <c r="AH60" i="51"/>
  <c r="BC60" i="51" s="1"/>
  <c r="AH37" i="51"/>
  <c r="AH33" i="51"/>
  <c r="AH34" i="51"/>
  <c r="AH7" i="51"/>
  <c r="AH44" i="51"/>
  <c r="AH62" i="51"/>
  <c r="BC62" i="51" s="1"/>
  <c r="AH59" i="51"/>
  <c r="AH17" i="51"/>
  <c r="AH27" i="51"/>
  <c r="AH46" i="51"/>
  <c r="AH10" i="51"/>
  <c r="AH13" i="51"/>
  <c r="AH28" i="51"/>
  <c r="AH23" i="51"/>
  <c r="AH35" i="51"/>
  <c r="AH29" i="51"/>
  <c r="AH30" i="51"/>
  <c r="AH22" i="51"/>
  <c r="AH31" i="51"/>
  <c r="AH58" i="51"/>
  <c r="AH51" i="51"/>
  <c r="AH32" i="51"/>
  <c r="AH8" i="51"/>
  <c r="AH39" i="51"/>
  <c r="AH26" i="51"/>
  <c r="AH47" i="51"/>
  <c r="AH42" i="51"/>
  <c r="AH56" i="51"/>
  <c r="AH49" i="51"/>
  <c r="AH53" i="51"/>
  <c r="AH43" i="51"/>
  <c r="AH14" i="51"/>
  <c r="AH36" i="51"/>
  <c r="AH9" i="51"/>
  <c r="AH21" i="51"/>
  <c r="AH57" i="51"/>
  <c r="AH55" i="51"/>
  <c r="AH50" i="51"/>
  <c r="AH48" i="51"/>
  <c r="AH18" i="51"/>
  <c r="AH54" i="51"/>
  <c r="AH25" i="51"/>
  <c r="AH41" i="51"/>
  <c r="AH19" i="51"/>
  <c r="AH20" i="51"/>
  <c r="J71" i="51"/>
  <c r="AQ71" i="51" s="1"/>
  <c r="J67" i="51"/>
  <c r="AQ67" i="51" s="1"/>
  <c r="J70" i="51"/>
  <c r="AQ70" i="51" s="1"/>
  <c r="J69" i="51"/>
  <c r="AQ69" i="51" s="1"/>
  <c r="J72" i="51"/>
  <c r="AQ72" i="51" s="1"/>
  <c r="J64" i="51"/>
  <c r="AQ64" i="51" s="1"/>
  <c r="J62" i="51"/>
  <c r="AQ62" i="51" s="1"/>
  <c r="J24" i="51"/>
  <c r="J38" i="51"/>
  <c r="J15" i="51"/>
  <c r="J12" i="51"/>
  <c r="J6" i="51"/>
  <c r="J5" i="51"/>
  <c r="J52" i="51"/>
  <c r="K4" i="10" s="1"/>
  <c r="J40" i="51"/>
  <c r="J65" i="51"/>
  <c r="AQ65" i="51" s="1"/>
  <c r="J60" i="51"/>
  <c r="AQ60" i="51" s="1"/>
  <c r="J45" i="51"/>
  <c r="J68" i="51"/>
  <c r="AQ68" i="51" s="1"/>
  <c r="J61" i="51"/>
  <c r="AQ61" i="51" s="1"/>
  <c r="J16" i="51"/>
  <c r="J17" i="51"/>
  <c r="J39" i="51"/>
  <c r="J27" i="51"/>
  <c r="J46" i="51"/>
  <c r="J63" i="51"/>
  <c r="AQ63" i="51" s="1"/>
  <c r="J11" i="51"/>
  <c r="J30" i="51"/>
  <c r="K34" i="10" s="1"/>
  <c r="J37" i="51"/>
  <c r="J33" i="51"/>
  <c r="J34" i="51"/>
  <c r="J59" i="51"/>
  <c r="J22" i="51"/>
  <c r="J13" i="51"/>
  <c r="J28" i="51"/>
  <c r="J23" i="51"/>
  <c r="J35" i="51"/>
  <c r="J29" i="51"/>
  <c r="J25" i="51"/>
  <c r="J48" i="51"/>
  <c r="J41" i="51"/>
  <c r="J32" i="51"/>
  <c r="J8" i="51"/>
  <c r="J31" i="51"/>
  <c r="J58" i="51"/>
  <c r="J51" i="51"/>
  <c r="J49" i="51"/>
  <c r="J53" i="51"/>
  <c r="J43" i="51"/>
  <c r="J42" i="51"/>
  <c r="J7" i="51"/>
  <c r="J44" i="51"/>
  <c r="J36" i="51"/>
  <c r="J10" i="51"/>
  <c r="J26" i="51"/>
  <c r="J47" i="51"/>
  <c r="J56" i="51"/>
  <c r="J9" i="51"/>
  <c r="J57" i="51"/>
  <c r="J14" i="51"/>
  <c r="J19" i="51"/>
  <c r="J66" i="51"/>
  <c r="AQ66" i="51" s="1"/>
  <c r="J21" i="51"/>
  <c r="J20" i="51"/>
  <c r="J18" i="51"/>
  <c r="J54" i="51"/>
  <c r="J55" i="51"/>
  <c r="J50" i="51"/>
  <c r="K5" i="10" s="1"/>
  <c r="AO48" i="51"/>
  <c r="AO46" i="51"/>
  <c r="AO61" i="51"/>
  <c r="AO41" i="51"/>
  <c r="AO22" i="51"/>
  <c r="AO20" i="51"/>
  <c r="AO14" i="51"/>
  <c r="AO7" i="51"/>
  <c r="AO19" i="51"/>
  <c r="AO16" i="51"/>
  <c r="AO25" i="51"/>
  <c r="AO50" i="51"/>
  <c r="AO10" i="51"/>
  <c r="AO52" i="51"/>
  <c r="AO43" i="51"/>
  <c r="AO55" i="51"/>
  <c r="AO57" i="51"/>
  <c r="AO62" i="51"/>
  <c r="AO68" i="51"/>
  <c r="X72" i="51"/>
  <c r="AX72" i="51" s="1"/>
  <c r="X68" i="51"/>
  <c r="AX68" i="51" s="1"/>
  <c r="X71" i="51"/>
  <c r="AX71" i="51" s="1"/>
  <c r="X67" i="51"/>
  <c r="AX67" i="51" s="1"/>
  <c r="X70" i="51"/>
  <c r="AX70" i="51" s="1"/>
  <c r="X66" i="51"/>
  <c r="AX66" i="51" s="1"/>
  <c r="X65" i="51"/>
  <c r="AX65" i="51" s="1"/>
  <c r="X61" i="51"/>
  <c r="AX61" i="51" s="1"/>
  <c r="X69" i="51"/>
  <c r="AX69" i="51" s="1"/>
  <c r="X60" i="51"/>
  <c r="AX60" i="51" s="1"/>
  <c r="X17" i="51"/>
  <c r="X16" i="51"/>
  <c r="X39" i="51"/>
  <c r="X59" i="51"/>
  <c r="X44" i="51"/>
  <c r="X34" i="51"/>
  <c r="X62" i="51"/>
  <c r="AX62" i="51" s="1"/>
  <c r="X38" i="51"/>
  <c r="X45" i="51"/>
  <c r="X12" i="51"/>
  <c r="X63" i="51"/>
  <c r="AX63" i="51" s="1"/>
  <c r="X11" i="51"/>
  <c r="X37" i="51"/>
  <c r="X33" i="51"/>
  <c r="X64" i="51"/>
  <c r="AX64" i="51" s="1"/>
  <c r="X30" i="51"/>
  <c r="AF34" i="10" s="1"/>
  <c r="X7" i="51"/>
  <c r="X52" i="51"/>
  <c r="AF4" i="10" s="1"/>
  <c r="X24" i="51"/>
  <c r="X5" i="51"/>
  <c r="X10" i="51"/>
  <c r="X25" i="51"/>
  <c r="X21" i="51"/>
  <c r="X42" i="51"/>
  <c r="X56" i="51"/>
  <c r="X51" i="51"/>
  <c r="X36" i="51"/>
  <c r="X31" i="51"/>
  <c r="X58" i="51"/>
  <c r="X29" i="51"/>
  <c r="X18" i="51"/>
  <c r="X20" i="51"/>
  <c r="X54" i="51"/>
  <c r="X15" i="51"/>
  <c r="X27" i="51"/>
  <c r="X26" i="51"/>
  <c r="X47" i="51"/>
  <c r="X23" i="51"/>
  <c r="X35" i="51"/>
  <c r="X32" i="51"/>
  <c r="X8" i="51"/>
  <c r="X46" i="51"/>
  <c r="X9" i="51"/>
  <c r="X28" i="51"/>
  <c r="X57" i="51"/>
  <c r="X14" i="51"/>
  <c r="X40" i="51"/>
  <c r="X22" i="51"/>
  <c r="X41" i="51"/>
  <c r="X53" i="51"/>
  <c r="X13" i="51"/>
  <c r="X19" i="51"/>
  <c r="X6" i="51"/>
  <c r="X55" i="51"/>
  <c r="X48" i="51"/>
  <c r="X49" i="51"/>
  <c r="X43" i="51"/>
  <c r="X50" i="51"/>
  <c r="H72" i="51"/>
  <c r="AP72" i="51" s="1"/>
  <c r="H68" i="51"/>
  <c r="AP68" i="51" s="1"/>
  <c r="H71" i="51"/>
  <c r="AP71" i="51" s="1"/>
  <c r="H67" i="51"/>
  <c r="AP67" i="51" s="1"/>
  <c r="H70" i="51"/>
  <c r="AP70" i="51" s="1"/>
  <c r="H65" i="51"/>
  <c r="AP65" i="51" s="1"/>
  <c r="H63" i="51"/>
  <c r="AP63" i="51" s="1"/>
  <c r="H60" i="51"/>
  <c r="AP60" i="51" s="1"/>
  <c r="H17" i="51"/>
  <c r="H66" i="51"/>
  <c r="AP66" i="51" s="1"/>
  <c r="H24" i="51"/>
  <c r="H45" i="51"/>
  <c r="H39" i="51"/>
  <c r="H59" i="51"/>
  <c r="H44" i="51"/>
  <c r="H34" i="51"/>
  <c r="H15" i="51"/>
  <c r="H12" i="51"/>
  <c r="H30" i="51"/>
  <c r="H34" i="10" s="1"/>
  <c r="H69" i="51"/>
  <c r="AP69" i="51" s="1"/>
  <c r="H64" i="51"/>
  <c r="AP64" i="51" s="1"/>
  <c r="H38" i="51"/>
  <c r="H62" i="51"/>
  <c r="AP62" i="51" s="1"/>
  <c r="H5" i="51"/>
  <c r="H36" i="51"/>
  <c r="H61" i="51"/>
  <c r="AP61" i="51" s="1"/>
  <c r="H6" i="51"/>
  <c r="H27" i="51"/>
  <c r="H46" i="51"/>
  <c r="H37" i="51"/>
  <c r="H52" i="51"/>
  <c r="H4" i="10" s="1"/>
  <c r="H40" i="51"/>
  <c r="H25" i="51"/>
  <c r="H21" i="51"/>
  <c r="H42" i="51"/>
  <c r="H56" i="51"/>
  <c r="H51" i="51"/>
  <c r="H9" i="51"/>
  <c r="H28" i="51"/>
  <c r="H57" i="51"/>
  <c r="H14" i="51"/>
  <c r="H18" i="51"/>
  <c r="H20" i="51"/>
  <c r="H54" i="51"/>
  <c r="H16" i="51"/>
  <c r="H33" i="51"/>
  <c r="H13" i="51"/>
  <c r="H48" i="51"/>
  <c r="H41" i="51"/>
  <c r="H32" i="51"/>
  <c r="H8" i="51"/>
  <c r="H11" i="51"/>
  <c r="H31" i="51"/>
  <c r="H58" i="51"/>
  <c r="H29" i="51"/>
  <c r="H53" i="51"/>
  <c r="H10" i="51"/>
  <c r="H19" i="51"/>
  <c r="H7" i="51"/>
  <c r="H26" i="51"/>
  <c r="H55" i="51"/>
  <c r="H22" i="51"/>
  <c r="H23" i="51"/>
  <c r="H35" i="51"/>
  <c r="H49" i="51"/>
  <c r="H43" i="51"/>
  <c r="H47" i="51"/>
  <c r="H50" i="51"/>
  <c r="R71" i="51"/>
  <c r="AU71" i="51" s="1"/>
  <c r="R67" i="51"/>
  <c r="AU67" i="51" s="1"/>
  <c r="R70" i="51"/>
  <c r="AU70" i="51" s="1"/>
  <c r="R69" i="51"/>
  <c r="AU69" i="51" s="1"/>
  <c r="R68" i="51"/>
  <c r="AU68" i="51" s="1"/>
  <c r="R64" i="51"/>
  <c r="AU64" i="51" s="1"/>
  <c r="R63" i="51"/>
  <c r="AU63" i="51" s="1"/>
  <c r="R24" i="51"/>
  <c r="AU59" i="51" s="1"/>
  <c r="R38" i="51"/>
  <c r="R60" i="51"/>
  <c r="AU60" i="51" s="1"/>
  <c r="R45" i="51"/>
  <c r="R6" i="51"/>
  <c r="R5" i="51"/>
  <c r="R52" i="51"/>
  <c r="W4" i="10" s="1"/>
  <c r="R40" i="51"/>
  <c r="R65" i="51"/>
  <c r="AU65" i="51" s="1"/>
  <c r="R15" i="51"/>
  <c r="R61" i="51"/>
  <c r="AU61" i="51" s="1"/>
  <c r="R30" i="51"/>
  <c r="W34" i="10" s="1"/>
  <c r="R62" i="51"/>
  <c r="AU62" i="51" s="1"/>
  <c r="R12" i="51"/>
  <c r="R59" i="51"/>
  <c r="R36" i="51"/>
  <c r="R72" i="51"/>
  <c r="AU72" i="51" s="1"/>
  <c r="R66" i="51"/>
  <c r="AU66" i="51" s="1"/>
  <c r="R17" i="51"/>
  <c r="R39" i="51"/>
  <c r="R27" i="51"/>
  <c r="R46" i="51"/>
  <c r="R7" i="51"/>
  <c r="R44" i="51"/>
  <c r="R13" i="51"/>
  <c r="R28" i="51"/>
  <c r="R23" i="51"/>
  <c r="R35" i="51"/>
  <c r="R29" i="51"/>
  <c r="R16" i="51"/>
  <c r="AU57" i="51" s="1"/>
  <c r="R37" i="51"/>
  <c r="R34" i="51"/>
  <c r="R22" i="51"/>
  <c r="R10" i="51"/>
  <c r="R9" i="51"/>
  <c r="R21" i="51"/>
  <c r="R57" i="51"/>
  <c r="R14" i="51"/>
  <c r="R32" i="51"/>
  <c r="R8" i="51"/>
  <c r="R11" i="51"/>
  <c r="R25" i="51"/>
  <c r="R48" i="51"/>
  <c r="R41" i="51"/>
  <c r="R49" i="51"/>
  <c r="R53" i="51"/>
  <c r="R43" i="51"/>
  <c r="R51" i="51"/>
  <c r="R31" i="51"/>
  <c r="R58" i="51"/>
  <c r="R55" i="51"/>
  <c r="R50" i="51"/>
  <c r="R18" i="51"/>
  <c r="R54" i="51"/>
  <c r="R33" i="51"/>
  <c r="R26" i="51"/>
  <c r="R47" i="51"/>
  <c r="R19" i="51"/>
  <c r="R42" i="51"/>
  <c r="R56" i="51"/>
  <c r="R20" i="51"/>
  <c r="F69" i="50"/>
  <c r="F72" i="50"/>
  <c r="F68" i="50"/>
  <c r="F71" i="50"/>
  <c r="F67" i="50"/>
  <c r="F63" i="50"/>
  <c r="F70" i="50"/>
  <c r="F66" i="50"/>
  <c r="F62" i="50"/>
  <c r="F65" i="50"/>
  <c r="F60" i="50"/>
  <c r="F59" i="50"/>
  <c r="F64" i="50"/>
  <c r="F58" i="50"/>
  <c r="F55" i="50"/>
  <c r="F32" i="50"/>
  <c r="F61" i="50"/>
  <c r="F54" i="50"/>
  <c r="F31" i="50"/>
  <c r="F53" i="50"/>
  <c r="F57" i="50"/>
  <c r="F27" i="50"/>
  <c r="F8" i="50"/>
  <c r="F13" i="50"/>
  <c r="F52" i="50"/>
  <c r="F33" i="50"/>
  <c r="F51" i="50"/>
  <c r="F56" i="50"/>
  <c r="F28" i="50"/>
  <c r="F50" i="50"/>
  <c r="F19" i="50"/>
  <c r="F30" i="50"/>
  <c r="F46" i="50"/>
  <c r="F12" i="50"/>
  <c r="F41" i="50"/>
  <c r="F49" i="50"/>
  <c r="F48" i="50"/>
  <c r="F47" i="50"/>
  <c r="F45" i="50"/>
  <c r="F24" i="50"/>
  <c r="F25" i="50"/>
  <c r="F23" i="50"/>
  <c r="F43" i="50"/>
  <c r="F44" i="50"/>
  <c r="F42" i="50"/>
  <c r="AH71" i="50"/>
  <c r="BC71" i="50" s="1"/>
  <c r="AH67" i="50"/>
  <c r="BC67" i="50" s="1"/>
  <c r="AH70" i="50"/>
  <c r="BC70" i="50" s="1"/>
  <c r="AH69" i="50"/>
  <c r="BC69" i="50" s="1"/>
  <c r="AH65" i="50"/>
  <c r="BC65" i="50" s="1"/>
  <c r="AH72" i="50"/>
  <c r="BC72" i="50" s="1"/>
  <c r="AH64" i="50"/>
  <c r="BC64" i="50" s="1"/>
  <c r="AH68" i="50"/>
  <c r="BC68" i="50" s="1"/>
  <c r="AH66" i="50"/>
  <c r="BC66" i="50" s="1"/>
  <c r="AH63" i="50"/>
  <c r="BC63" i="50" s="1"/>
  <c r="AH58" i="50"/>
  <c r="BC58" i="50" s="1"/>
  <c r="AH61" i="50"/>
  <c r="BC61" i="50" s="1"/>
  <c r="AH57" i="50"/>
  <c r="BC57" i="50" s="1"/>
  <c r="AH60" i="50"/>
  <c r="BC60" i="50" s="1"/>
  <c r="AH27" i="50"/>
  <c r="AH8" i="50"/>
  <c r="AH52" i="50"/>
  <c r="AH56" i="50"/>
  <c r="BC56" i="50" s="1"/>
  <c r="AH36" i="50"/>
  <c r="AH13" i="50"/>
  <c r="AH59" i="50"/>
  <c r="BC59" i="50" s="1"/>
  <c r="AH55" i="50"/>
  <c r="BC55" i="50" s="1"/>
  <c r="AH32" i="50"/>
  <c r="AH7" i="50"/>
  <c r="AH62" i="50"/>
  <c r="BC62" i="50" s="1"/>
  <c r="AH31" i="50"/>
  <c r="AH28" i="50"/>
  <c r="AH21" i="50"/>
  <c r="AH9" i="50"/>
  <c r="AH53" i="50"/>
  <c r="AH18" i="50"/>
  <c r="AH15" i="50"/>
  <c r="AH35" i="50"/>
  <c r="AH14" i="50"/>
  <c r="AH10" i="50"/>
  <c r="AH33" i="50"/>
  <c r="AH39" i="50"/>
  <c r="AH17" i="50"/>
  <c r="AH22" i="50"/>
  <c r="AH54" i="50"/>
  <c r="BC54" i="50" s="1"/>
  <c r="AH51" i="50"/>
  <c r="AH19" i="50"/>
  <c r="AH49" i="50"/>
  <c r="AH38" i="50"/>
  <c r="AH5" i="50"/>
  <c r="AH16" i="50"/>
  <c r="AH25" i="50"/>
  <c r="AH23" i="50"/>
  <c r="AH20" i="50"/>
  <c r="AH43" i="50"/>
  <c r="AH37" i="50"/>
  <c r="AH50" i="50"/>
  <c r="AH30" i="50"/>
  <c r="AH29" i="50"/>
  <c r="AH44" i="50"/>
  <c r="AH42" i="50"/>
  <c r="AH40" i="50"/>
  <c r="AH48" i="50"/>
  <c r="AH26" i="50"/>
  <c r="AH11" i="50"/>
  <c r="AH46" i="50"/>
  <c r="AH12" i="50"/>
  <c r="AH34" i="50"/>
  <c r="AH41" i="50"/>
  <c r="AH47" i="50"/>
  <c r="AH45" i="50"/>
  <c r="AH24" i="50"/>
  <c r="AH6" i="50"/>
  <c r="V69" i="50"/>
  <c r="AW69" i="50" s="1"/>
  <c r="V72" i="50"/>
  <c r="AW72" i="50" s="1"/>
  <c r="V68" i="50"/>
  <c r="AW68" i="50" s="1"/>
  <c r="V71" i="50"/>
  <c r="AW71" i="50" s="1"/>
  <c r="V67" i="50"/>
  <c r="AW67" i="50" s="1"/>
  <c r="V63" i="50"/>
  <c r="AW63" i="50" s="1"/>
  <c r="V62" i="50"/>
  <c r="AW62" i="50" s="1"/>
  <c r="V66" i="50"/>
  <c r="AW66" i="50" s="1"/>
  <c r="V65" i="50"/>
  <c r="AW65" i="50" s="1"/>
  <c r="V64" i="50"/>
  <c r="AW64" i="50" s="1"/>
  <c r="V60" i="50"/>
  <c r="AW60" i="50" s="1"/>
  <c r="V70" i="50"/>
  <c r="AW70" i="50" s="1"/>
  <c r="V59" i="50"/>
  <c r="AW59" i="50" s="1"/>
  <c r="V58" i="50"/>
  <c r="AW58" i="50" s="1"/>
  <c r="V57" i="50"/>
  <c r="AW57" i="50" s="1"/>
  <c r="V55" i="50"/>
  <c r="AW55" i="50" s="1"/>
  <c r="V32" i="50"/>
  <c r="V7" i="50"/>
  <c r="V54" i="50"/>
  <c r="AW54" i="50" s="1"/>
  <c r="V31" i="50"/>
  <c r="V53" i="50"/>
  <c r="V27" i="50"/>
  <c r="V8" i="50"/>
  <c r="V56" i="50"/>
  <c r="AW56" i="50" s="1"/>
  <c r="V14" i="50"/>
  <c r="V10" i="50"/>
  <c r="V36" i="50"/>
  <c r="V52" i="50"/>
  <c r="V33" i="50"/>
  <c r="V51" i="50"/>
  <c r="V13" i="50"/>
  <c r="V28" i="50"/>
  <c r="V21" i="50"/>
  <c r="V9" i="50"/>
  <c r="V38" i="50"/>
  <c r="V5" i="50"/>
  <c r="V61" i="50"/>
  <c r="AW61" i="50" s="1"/>
  <c r="V18" i="50"/>
  <c r="V16" i="50"/>
  <c r="V50" i="50"/>
  <c r="V26" i="50"/>
  <c r="V15" i="50"/>
  <c r="V39" i="50"/>
  <c r="V17" i="50"/>
  <c r="V22" i="50"/>
  <c r="V11" i="50"/>
  <c r="V46" i="50"/>
  <c r="V12" i="50"/>
  <c r="V34" i="50"/>
  <c r="V41" i="50"/>
  <c r="V35" i="50"/>
  <c r="V30" i="50"/>
  <c r="V48" i="50"/>
  <c r="V47" i="50"/>
  <c r="V45" i="50"/>
  <c r="V24" i="50"/>
  <c r="V6" i="50"/>
  <c r="V49" i="50"/>
  <c r="V19" i="50"/>
  <c r="V25" i="50"/>
  <c r="V23" i="50"/>
  <c r="V20" i="50"/>
  <c r="V43" i="50"/>
  <c r="V37" i="50"/>
  <c r="V42" i="50"/>
  <c r="V40" i="50"/>
  <c r="V29" i="50"/>
  <c r="V44" i="50"/>
  <c r="Z71" i="50"/>
  <c r="AY71" i="50" s="1"/>
  <c r="Z67" i="50"/>
  <c r="AY67" i="50" s="1"/>
  <c r="Z70" i="50"/>
  <c r="AY70" i="50" s="1"/>
  <c r="Z69" i="50"/>
  <c r="AY69" i="50" s="1"/>
  <c r="Z65" i="50"/>
  <c r="AY65" i="50" s="1"/>
  <c r="Z66" i="50"/>
  <c r="AY66" i="50" s="1"/>
  <c r="Z64" i="50"/>
  <c r="AY64" i="50" s="1"/>
  <c r="Z72" i="50"/>
  <c r="AY72" i="50" s="1"/>
  <c r="Z63" i="50"/>
  <c r="AY63" i="50" s="1"/>
  <c r="Z62" i="50"/>
  <c r="AY62" i="50" s="1"/>
  <c r="Z58" i="50"/>
  <c r="AY58" i="50" s="1"/>
  <c r="Z61" i="50"/>
  <c r="AY61" i="50" s="1"/>
  <c r="Z57" i="50"/>
  <c r="AY57" i="50" s="1"/>
  <c r="Z60" i="50"/>
  <c r="AY60" i="50" s="1"/>
  <c r="Z68" i="50"/>
  <c r="AY68" i="50" s="1"/>
  <c r="Z27" i="50"/>
  <c r="Z8" i="50"/>
  <c r="Z52" i="50"/>
  <c r="Z56" i="50"/>
  <c r="AY56" i="50" s="1"/>
  <c r="Z36" i="50"/>
  <c r="Z13" i="50"/>
  <c r="Z55" i="50"/>
  <c r="AY55" i="50" s="1"/>
  <c r="Z32" i="50"/>
  <c r="Z7" i="50"/>
  <c r="Z54" i="50"/>
  <c r="AY54" i="50" s="1"/>
  <c r="Z28" i="50"/>
  <c r="Z21" i="50"/>
  <c r="Z9" i="50"/>
  <c r="Z59" i="50"/>
  <c r="AY59" i="50" s="1"/>
  <c r="Z31" i="50"/>
  <c r="Z18" i="50"/>
  <c r="Z15" i="50"/>
  <c r="Z35" i="50"/>
  <c r="Z53" i="50"/>
  <c r="Z14" i="50"/>
  <c r="Z10" i="50"/>
  <c r="Z39" i="50"/>
  <c r="Z17" i="50"/>
  <c r="Z22" i="50"/>
  <c r="Z33" i="50"/>
  <c r="Z19" i="50"/>
  <c r="Z49" i="50"/>
  <c r="Z51" i="50"/>
  <c r="Z38" i="50"/>
  <c r="Z5" i="50"/>
  <c r="Z30" i="50"/>
  <c r="Z25" i="50"/>
  <c r="Z23" i="50"/>
  <c r="Z20" i="50"/>
  <c r="Z43" i="50"/>
  <c r="Z37" i="50"/>
  <c r="Z16" i="50"/>
  <c r="Z29" i="50"/>
  <c r="Z44" i="50"/>
  <c r="Z42" i="50"/>
  <c r="Z40" i="50"/>
  <c r="Z26" i="50"/>
  <c r="Z48" i="50"/>
  <c r="Z50" i="50"/>
  <c r="Z11" i="50"/>
  <c r="Z46" i="50"/>
  <c r="Z12" i="50"/>
  <c r="Z34" i="50"/>
  <c r="Z41" i="50"/>
  <c r="Z6" i="50"/>
  <c r="Z47" i="50"/>
  <c r="Z45" i="50"/>
  <c r="Z24" i="50"/>
  <c r="AD69" i="50"/>
  <c r="BA69" i="50" s="1"/>
  <c r="AD72" i="50"/>
  <c r="BA72" i="50" s="1"/>
  <c r="AD68" i="50"/>
  <c r="BA68" i="50" s="1"/>
  <c r="AD71" i="50"/>
  <c r="BA71" i="50" s="1"/>
  <c r="AD67" i="50"/>
  <c r="BA67" i="50" s="1"/>
  <c r="AD63" i="50"/>
  <c r="BA63" i="50" s="1"/>
  <c r="AD62" i="50"/>
  <c r="BA62" i="50" s="1"/>
  <c r="AD70" i="50"/>
  <c r="BA70" i="50" s="1"/>
  <c r="AD65" i="50"/>
  <c r="BA65" i="50" s="1"/>
  <c r="AD60" i="50"/>
  <c r="BA60" i="50" s="1"/>
  <c r="AD59" i="50"/>
  <c r="BA59" i="50" s="1"/>
  <c r="AD58" i="50"/>
  <c r="BA58" i="50" s="1"/>
  <c r="AD55" i="50"/>
  <c r="BA55" i="50" s="1"/>
  <c r="AD32" i="50"/>
  <c r="AD7" i="50"/>
  <c r="AD64" i="50"/>
  <c r="BA64" i="50" s="1"/>
  <c r="AD54" i="50"/>
  <c r="BA54" i="50" s="1"/>
  <c r="AD31" i="50"/>
  <c r="BA50" i="50" s="1"/>
  <c r="AD53" i="50"/>
  <c r="AD61" i="50"/>
  <c r="BA61" i="50" s="1"/>
  <c r="AD27" i="50"/>
  <c r="AD8" i="50"/>
  <c r="AD36" i="50"/>
  <c r="AD14" i="50"/>
  <c r="AD10" i="50"/>
  <c r="AD66" i="50"/>
  <c r="BA66" i="50" s="1"/>
  <c r="AD13" i="50"/>
  <c r="AD33" i="50"/>
  <c r="AD51" i="50"/>
  <c r="AD28" i="50"/>
  <c r="AD21" i="50"/>
  <c r="AD9" i="50"/>
  <c r="AD57" i="50"/>
  <c r="BA57" i="50" s="1"/>
  <c r="AD18" i="50"/>
  <c r="AD38" i="50"/>
  <c r="AD5" i="50"/>
  <c r="AD15" i="50"/>
  <c r="AD16" i="50"/>
  <c r="AD50" i="50"/>
  <c r="AD26" i="50"/>
  <c r="AD35" i="50"/>
  <c r="AD39" i="50"/>
  <c r="AD17" i="50"/>
  <c r="AD22" i="50"/>
  <c r="AD11" i="50"/>
  <c r="AD46" i="50"/>
  <c r="AD12" i="50"/>
  <c r="AD34" i="50"/>
  <c r="AD41" i="50"/>
  <c r="AD56" i="50"/>
  <c r="BA56" i="50" s="1"/>
  <c r="AD19" i="50"/>
  <c r="AD48" i="50"/>
  <c r="AD47" i="50"/>
  <c r="AD45" i="50"/>
  <c r="AD24" i="50"/>
  <c r="AD6" i="50"/>
  <c r="AD49" i="50"/>
  <c r="AD30" i="50"/>
  <c r="AD25" i="50"/>
  <c r="AD23" i="50"/>
  <c r="AD20" i="50"/>
  <c r="AD43" i="50"/>
  <c r="AD37" i="50"/>
  <c r="AD52" i="50"/>
  <c r="AD40" i="50"/>
  <c r="AD29" i="50"/>
  <c r="AD44" i="50"/>
  <c r="AD42" i="50"/>
  <c r="N69" i="50"/>
  <c r="AS69" i="50" s="1"/>
  <c r="N72" i="50"/>
  <c r="AS72" i="50" s="1"/>
  <c r="N68" i="50"/>
  <c r="AS68" i="50" s="1"/>
  <c r="N71" i="50"/>
  <c r="AS71" i="50" s="1"/>
  <c r="N67" i="50"/>
  <c r="AS67" i="50" s="1"/>
  <c r="N70" i="50"/>
  <c r="AS70" i="50" s="1"/>
  <c r="N63" i="50"/>
  <c r="AS63" i="50" s="1"/>
  <c r="N66" i="50"/>
  <c r="AS66" i="50" s="1"/>
  <c r="N62" i="50"/>
  <c r="AS62" i="50" s="1"/>
  <c r="N65" i="50"/>
  <c r="AS65" i="50" s="1"/>
  <c r="N60" i="50"/>
  <c r="AS60" i="50" s="1"/>
  <c r="N64" i="50"/>
  <c r="AS64" i="50" s="1"/>
  <c r="N59" i="50"/>
  <c r="AS59" i="50" s="1"/>
  <c r="N58" i="50"/>
  <c r="AS58" i="50" s="1"/>
  <c r="N61" i="50"/>
  <c r="AS61" i="50" s="1"/>
  <c r="N55" i="50"/>
  <c r="AS55" i="50" s="1"/>
  <c r="N32" i="50"/>
  <c r="N7" i="50"/>
  <c r="N57" i="50"/>
  <c r="AS57" i="50" s="1"/>
  <c r="N54" i="50"/>
  <c r="AS54" i="50" s="1"/>
  <c r="N31" i="50"/>
  <c r="N53" i="50"/>
  <c r="N27" i="50"/>
  <c r="N8" i="50"/>
  <c r="N14" i="50"/>
  <c r="N10" i="50"/>
  <c r="N56" i="50"/>
  <c r="AS56" i="50" s="1"/>
  <c r="N33" i="50"/>
  <c r="N51" i="50"/>
  <c r="N36" i="50"/>
  <c r="N28" i="50"/>
  <c r="N21" i="50"/>
  <c r="N9" i="50"/>
  <c r="N13" i="50"/>
  <c r="N52" i="50"/>
  <c r="N35" i="50"/>
  <c r="N38" i="50"/>
  <c r="N5" i="50"/>
  <c r="N16" i="50"/>
  <c r="N50" i="50"/>
  <c r="N26" i="50"/>
  <c r="N18" i="50"/>
  <c r="N39" i="50"/>
  <c r="N17" i="50"/>
  <c r="N22" i="50"/>
  <c r="N49" i="50"/>
  <c r="N30" i="50"/>
  <c r="N11" i="50"/>
  <c r="N46" i="50"/>
  <c r="N12" i="50"/>
  <c r="N34" i="50"/>
  <c r="N41" i="50"/>
  <c r="N15" i="50"/>
  <c r="N48" i="50"/>
  <c r="N47" i="50"/>
  <c r="N45" i="50"/>
  <c r="N24" i="50"/>
  <c r="N6" i="50"/>
  <c r="N19" i="50"/>
  <c r="N25" i="50"/>
  <c r="N23" i="50"/>
  <c r="N20" i="50"/>
  <c r="N43" i="50"/>
  <c r="N37" i="50"/>
  <c r="N44" i="50"/>
  <c r="N42" i="50"/>
  <c r="N40" i="50"/>
  <c r="N29" i="50"/>
  <c r="J71" i="50"/>
  <c r="AQ71" i="50" s="1"/>
  <c r="J67" i="50"/>
  <c r="AQ67" i="50" s="1"/>
  <c r="J70" i="50"/>
  <c r="AQ70" i="50" s="1"/>
  <c r="J69" i="50"/>
  <c r="AQ69" i="50" s="1"/>
  <c r="J72" i="50"/>
  <c r="AQ72" i="50" s="1"/>
  <c r="J65" i="50"/>
  <c r="AQ65" i="50" s="1"/>
  <c r="J68" i="50"/>
  <c r="AQ68" i="50" s="1"/>
  <c r="J64" i="50"/>
  <c r="AQ64" i="50" s="1"/>
  <c r="J63" i="50"/>
  <c r="AQ63" i="50" s="1"/>
  <c r="J58" i="50"/>
  <c r="AQ58" i="50" s="1"/>
  <c r="J66" i="50"/>
  <c r="AQ66" i="50" s="1"/>
  <c r="J61" i="50"/>
  <c r="AQ61" i="50" s="1"/>
  <c r="J57" i="50"/>
  <c r="AQ57" i="50" s="1"/>
  <c r="J62" i="50"/>
  <c r="AQ62" i="50" s="1"/>
  <c r="J60" i="50"/>
  <c r="AQ60" i="50" s="1"/>
  <c r="J27" i="50"/>
  <c r="J52" i="50"/>
  <c r="J59" i="50"/>
  <c r="AQ59" i="50" s="1"/>
  <c r="J56" i="50"/>
  <c r="AQ56" i="50" s="1"/>
  <c r="J36" i="50"/>
  <c r="J13" i="50"/>
  <c r="J55" i="50"/>
  <c r="AQ55" i="50" s="1"/>
  <c r="J32" i="50"/>
  <c r="J53" i="50"/>
  <c r="AQ46" i="50" s="1"/>
  <c r="J28" i="50"/>
  <c r="J35" i="50"/>
  <c r="J54" i="50"/>
  <c r="AQ54" i="50" s="1"/>
  <c r="J51" i="50"/>
  <c r="J39" i="50"/>
  <c r="J17" i="50"/>
  <c r="J49" i="50"/>
  <c r="J31" i="50"/>
  <c r="J38" i="50"/>
  <c r="J50" i="50"/>
  <c r="J23" i="50"/>
  <c r="J43" i="50"/>
  <c r="J37" i="50"/>
  <c r="J26" i="50"/>
  <c r="J44" i="50"/>
  <c r="J42" i="50"/>
  <c r="J40" i="50"/>
  <c r="J33" i="50"/>
  <c r="J48" i="50"/>
  <c r="J46" i="50"/>
  <c r="J34" i="50"/>
  <c r="J41" i="50"/>
  <c r="J45" i="50"/>
  <c r="J47" i="50"/>
  <c r="R71" i="50"/>
  <c r="AU71" i="50" s="1"/>
  <c r="R67" i="50"/>
  <c r="AU67" i="50" s="1"/>
  <c r="R70" i="50"/>
  <c r="AU70" i="50" s="1"/>
  <c r="R69" i="50"/>
  <c r="AU69" i="50" s="1"/>
  <c r="R68" i="50"/>
  <c r="AU68" i="50" s="1"/>
  <c r="R66" i="50"/>
  <c r="AU66" i="50" s="1"/>
  <c r="R65" i="50"/>
  <c r="AU65" i="50" s="1"/>
  <c r="R64" i="50"/>
  <c r="AU64" i="50" s="1"/>
  <c r="R63" i="50"/>
  <c r="AU63" i="50" s="1"/>
  <c r="R58" i="50"/>
  <c r="AU58" i="50" s="1"/>
  <c r="R62" i="50"/>
  <c r="AU62" i="50" s="1"/>
  <c r="R61" i="50"/>
  <c r="AU61" i="50" s="1"/>
  <c r="R57" i="50"/>
  <c r="AU57" i="50" s="1"/>
  <c r="R60" i="50"/>
  <c r="AU60" i="50" s="1"/>
  <c r="R59" i="50"/>
  <c r="AU59" i="50" s="1"/>
  <c r="R27" i="50"/>
  <c r="R8" i="50"/>
  <c r="R52" i="50"/>
  <c r="R72" i="50"/>
  <c r="AU72" i="50" s="1"/>
  <c r="R56" i="50"/>
  <c r="AU56" i="50" s="1"/>
  <c r="R36" i="50"/>
  <c r="R13" i="50"/>
  <c r="R55" i="50"/>
  <c r="AU55" i="50" s="1"/>
  <c r="R32" i="50"/>
  <c r="R7" i="50"/>
  <c r="R28" i="50"/>
  <c r="R21" i="50"/>
  <c r="R9" i="50"/>
  <c r="R54" i="50"/>
  <c r="AU54" i="50" s="1"/>
  <c r="R18" i="50"/>
  <c r="R15" i="50"/>
  <c r="R35" i="50"/>
  <c r="R31" i="50"/>
  <c r="R14" i="50"/>
  <c r="R10" i="50"/>
  <c r="R39" i="50"/>
  <c r="R17" i="50"/>
  <c r="R22" i="50"/>
  <c r="R19" i="50"/>
  <c r="R49" i="50"/>
  <c r="R53" i="50"/>
  <c r="R33" i="50"/>
  <c r="R38" i="50"/>
  <c r="R5" i="50"/>
  <c r="R26" i="50"/>
  <c r="R25" i="50"/>
  <c r="R23" i="50"/>
  <c r="R20" i="50"/>
  <c r="R43" i="50"/>
  <c r="R37" i="50"/>
  <c r="R29" i="50"/>
  <c r="R44" i="50"/>
  <c r="R42" i="50"/>
  <c r="R40" i="50"/>
  <c r="R50" i="50"/>
  <c r="R30" i="50"/>
  <c r="R48" i="50"/>
  <c r="R16" i="50"/>
  <c r="R11" i="50"/>
  <c r="R46" i="50"/>
  <c r="R12" i="50"/>
  <c r="R34" i="50"/>
  <c r="R41" i="50"/>
  <c r="R51" i="50"/>
  <c r="R24" i="50"/>
  <c r="R6" i="50"/>
  <c r="R47" i="50"/>
  <c r="R45" i="50"/>
  <c r="H56" i="49"/>
  <c r="AP72" i="49" s="1"/>
  <c r="H73" i="49"/>
  <c r="H55" i="49"/>
  <c r="AP71" i="49" s="1"/>
  <c r="H31" i="49"/>
  <c r="H44" i="49"/>
  <c r="H43" i="49"/>
  <c r="H74" i="49"/>
  <c r="H53" i="49"/>
  <c r="H16" i="49"/>
  <c r="H37" i="49"/>
  <c r="H54" i="49"/>
  <c r="H72" i="49"/>
  <c r="H7" i="49"/>
  <c r="H13" i="49"/>
  <c r="H25" i="49"/>
  <c r="H10" i="49"/>
  <c r="H14" i="49"/>
  <c r="H61" i="49"/>
  <c r="H19" i="49"/>
  <c r="H9" i="49"/>
  <c r="H39" i="49"/>
  <c r="H12" i="49"/>
  <c r="H71" i="49"/>
  <c r="H49" i="49"/>
  <c r="H28" i="49"/>
  <c r="H50" i="49"/>
  <c r="H30" i="49"/>
  <c r="H70" i="49"/>
  <c r="H32" i="49"/>
  <c r="H47" i="49"/>
  <c r="H26" i="49"/>
  <c r="H34" i="49"/>
  <c r="H21" i="49"/>
  <c r="H40" i="49"/>
  <c r="H35" i="49"/>
  <c r="H69" i="49"/>
  <c r="H68" i="49"/>
  <c r="H67" i="49"/>
  <c r="H48" i="49"/>
  <c r="H5" i="49"/>
  <c r="H23" i="49"/>
  <c r="H66" i="49"/>
  <c r="H60" i="49"/>
  <c r="H20" i="49"/>
  <c r="H24" i="49"/>
  <c r="H18" i="49"/>
  <c r="H52" i="49"/>
  <c r="H41" i="49"/>
  <c r="H46" i="49"/>
  <c r="H33" i="49"/>
  <c r="H22" i="49"/>
  <c r="H65" i="49"/>
  <c r="H45" i="49"/>
  <c r="H8" i="49"/>
  <c r="H64" i="49"/>
  <c r="H27" i="49"/>
  <c r="H6" i="49"/>
  <c r="H36" i="49"/>
  <c r="H62" i="49"/>
  <c r="H51" i="49"/>
  <c r="H38" i="49"/>
  <c r="H17" i="49"/>
  <c r="H59" i="49"/>
  <c r="H29" i="49"/>
  <c r="H63" i="49"/>
  <c r="H58" i="49"/>
  <c r="H11" i="49"/>
  <c r="H15" i="49"/>
  <c r="AO22" i="49"/>
  <c r="AO23" i="49"/>
  <c r="AO19" i="49"/>
  <c r="AO33" i="49"/>
  <c r="AO38" i="49"/>
  <c r="AO17" i="49"/>
  <c r="AO45" i="49"/>
  <c r="AO46" i="49"/>
  <c r="AO43" i="49"/>
  <c r="AO59" i="49"/>
  <c r="AO21" i="49"/>
  <c r="AO11" i="49"/>
  <c r="AO12" i="49"/>
  <c r="AO5" i="49"/>
  <c r="AO8" i="49"/>
  <c r="AO62" i="49"/>
  <c r="AO68" i="49"/>
  <c r="AF56" i="49"/>
  <c r="AF73" i="49"/>
  <c r="AF55" i="49"/>
  <c r="AF31" i="49"/>
  <c r="AF44" i="49"/>
  <c r="AF72" i="49"/>
  <c r="AF43" i="49"/>
  <c r="AF61" i="49"/>
  <c r="AF53" i="49"/>
  <c r="AF74" i="49"/>
  <c r="AF16" i="49"/>
  <c r="AF37" i="49"/>
  <c r="AF54" i="49"/>
  <c r="AF7" i="49"/>
  <c r="AF25" i="49"/>
  <c r="AF10" i="49"/>
  <c r="AF14" i="49"/>
  <c r="AF34" i="49"/>
  <c r="AF19" i="49"/>
  <c r="AF9" i="49"/>
  <c r="AF39" i="49"/>
  <c r="AF71" i="49"/>
  <c r="AF49" i="49"/>
  <c r="AF28" i="49"/>
  <c r="AF13" i="49"/>
  <c r="AF35" i="49"/>
  <c r="AF50" i="49"/>
  <c r="AF30" i="49"/>
  <c r="AF70" i="49"/>
  <c r="AF32" i="49"/>
  <c r="AF47" i="49"/>
  <c r="AF21" i="49"/>
  <c r="AF40" i="49"/>
  <c r="AF12" i="49"/>
  <c r="AF68" i="49"/>
  <c r="AF67" i="49"/>
  <c r="AF5" i="49"/>
  <c r="AF23" i="49"/>
  <c r="AF66" i="49"/>
  <c r="AF48" i="49"/>
  <c r="AF69" i="49"/>
  <c r="AF20" i="49"/>
  <c r="AF24" i="49"/>
  <c r="AF18" i="49"/>
  <c r="AF60" i="49"/>
  <c r="AF52" i="49"/>
  <c r="AF41" i="49"/>
  <c r="AF46" i="49"/>
  <c r="AF33" i="49"/>
  <c r="AF22" i="49"/>
  <c r="AF62" i="49"/>
  <c r="AF65" i="49"/>
  <c r="AF45" i="49"/>
  <c r="AF51" i="49"/>
  <c r="AF64" i="49"/>
  <c r="AF27" i="49"/>
  <c r="AF6" i="49"/>
  <c r="AF36" i="49"/>
  <c r="AF26" i="49"/>
  <c r="AF8" i="49"/>
  <c r="AF38" i="49"/>
  <c r="AF17" i="49"/>
  <c r="AF59" i="49"/>
  <c r="AF29" i="49"/>
  <c r="AF63" i="49"/>
  <c r="AF15" i="49"/>
  <c r="AF58" i="49"/>
  <c r="AF11" i="49"/>
  <c r="AO31" i="49"/>
  <c r="AO26" i="49"/>
  <c r="AO24" i="49"/>
  <c r="AO35" i="49"/>
  <c r="AO18" i="49"/>
  <c r="AO36" i="49"/>
  <c r="AO15" i="49"/>
  <c r="AO51" i="49"/>
  <c r="AO47" i="49"/>
  <c r="AO14" i="49"/>
  <c r="AO53" i="49"/>
  <c r="AO61" i="49"/>
  <c r="AO52" i="49"/>
  <c r="AO63" i="49"/>
  <c r="AO64" i="49"/>
  <c r="AO66" i="49"/>
  <c r="AO72" i="49"/>
  <c r="T44" i="49"/>
  <c r="T74" i="49"/>
  <c r="T56" i="49"/>
  <c r="T73" i="49"/>
  <c r="T31" i="49"/>
  <c r="T16" i="49"/>
  <c r="T13" i="49"/>
  <c r="T43" i="49"/>
  <c r="T72" i="49"/>
  <c r="T53" i="49"/>
  <c r="T25" i="49"/>
  <c r="T12" i="49"/>
  <c r="T55" i="49"/>
  <c r="T61" i="49"/>
  <c r="T37" i="49"/>
  <c r="T7" i="49"/>
  <c r="T54" i="49"/>
  <c r="T71" i="49"/>
  <c r="T49" i="49"/>
  <c r="T28" i="49"/>
  <c r="T26" i="49"/>
  <c r="T35" i="49"/>
  <c r="T70" i="49"/>
  <c r="T10" i="49"/>
  <c r="T14" i="49"/>
  <c r="T19" i="49"/>
  <c r="T34" i="49"/>
  <c r="T21" i="49"/>
  <c r="T9" i="49"/>
  <c r="T48" i="49"/>
  <c r="T60" i="49"/>
  <c r="T69" i="49"/>
  <c r="T39" i="49"/>
  <c r="T50" i="49"/>
  <c r="T30" i="49"/>
  <c r="T32" i="49"/>
  <c r="T20" i="49"/>
  <c r="T24" i="49"/>
  <c r="T18" i="49"/>
  <c r="T47" i="49"/>
  <c r="T40" i="49"/>
  <c r="T8" i="49"/>
  <c r="T62" i="49"/>
  <c r="T51" i="49"/>
  <c r="T68" i="49"/>
  <c r="T67" i="49"/>
  <c r="T23" i="49"/>
  <c r="T38" i="49"/>
  <c r="T17" i="49"/>
  <c r="T59" i="49"/>
  <c r="T29" i="49"/>
  <c r="T63" i="49"/>
  <c r="T66" i="49"/>
  <c r="T65" i="49"/>
  <c r="T45" i="49"/>
  <c r="T58" i="49"/>
  <c r="T11" i="49"/>
  <c r="T15" i="49"/>
  <c r="T52" i="49"/>
  <c r="T41" i="49"/>
  <c r="T46" i="49"/>
  <c r="T33" i="49"/>
  <c r="T22" i="49"/>
  <c r="T5" i="49"/>
  <c r="T27" i="49"/>
  <c r="T6" i="49"/>
  <c r="T36" i="49"/>
  <c r="T64" i="49"/>
  <c r="X56" i="49"/>
  <c r="X73" i="49"/>
  <c r="X55" i="49"/>
  <c r="X31" i="49"/>
  <c r="X44" i="49"/>
  <c r="X72" i="49"/>
  <c r="X43" i="49"/>
  <c r="X61" i="49"/>
  <c r="X53" i="49"/>
  <c r="X16" i="49"/>
  <c r="X74" i="49"/>
  <c r="X13" i="49"/>
  <c r="X37" i="49"/>
  <c r="X54" i="49"/>
  <c r="X7" i="49"/>
  <c r="X25" i="49"/>
  <c r="X12" i="49"/>
  <c r="X10" i="49"/>
  <c r="X14" i="49"/>
  <c r="X19" i="49"/>
  <c r="X9" i="49"/>
  <c r="X39" i="49"/>
  <c r="X71" i="49"/>
  <c r="X49" i="49"/>
  <c r="X28" i="49"/>
  <c r="X26" i="49"/>
  <c r="X50" i="49"/>
  <c r="X30" i="49"/>
  <c r="X35" i="49"/>
  <c r="X32" i="49"/>
  <c r="X47" i="49"/>
  <c r="X70" i="49"/>
  <c r="X34" i="49"/>
  <c r="X21" i="49"/>
  <c r="X40" i="49"/>
  <c r="X60" i="49"/>
  <c r="X69" i="49"/>
  <c r="X68" i="49"/>
  <c r="X67" i="49"/>
  <c r="X5" i="49"/>
  <c r="X23" i="49"/>
  <c r="X66" i="49"/>
  <c r="X20" i="49"/>
  <c r="X24" i="49"/>
  <c r="X18" i="49"/>
  <c r="X48" i="49"/>
  <c r="X62" i="49"/>
  <c r="X51" i="49"/>
  <c r="X52" i="49"/>
  <c r="X41" i="49"/>
  <c r="X46" i="49"/>
  <c r="X33" i="49"/>
  <c r="X22" i="49"/>
  <c r="X65" i="49"/>
  <c r="X64" i="49"/>
  <c r="X27" i="49"/>
  <c r="X6" i="49"/>
  <c r="X36" i="49"/>
  <c r="X38" i="49"/>
  <c r="X17" i="49"/>
  <c r="X59" i="49"/>
  <c r="X29" i="49"/>
  <c r="X63" i="49"/>
  <c r="X8" i="49"/>
  <c r="X45" i="49"/>
  <c r="X11" i="49"/>
  <c r="X15" i="49"/>
  <c r="X58" i="49"/>
  <c r="AO29" i="49"/>
  <c r="AO16" i="49"/>
  <c r="AO44" i="49"/>
  <c r="AO27" i="49"/>
  <c r="AO39" i="49"/>
  <c r="AO40" i="49"/>
  <c r="AO10" i="49"/>
  <c r="AO48" i="49"/>
  <c r="AO50" i="49"/>
  <c r="AO54" i="49"/>
  <c r="AO55" i="49"/>
  <c r="AO7" i="49"/>
  <c r="AO6" i="49"/>
  <c r="AO65" i="49"/>
  <c r="AO67" i="49"/>
  <c r="AO69" i="49"/>
  <c r="P56" i="49"/>
  <c r="AT72" i="49" s="1"/>
  <c r="P73" i="49"/>
  <c r="P55" i="49"/>
  <c r="P31" i="49"/>
  <c r="P44" i="49"/>
  <c r="P72" i="49"/>
  <c r="P74" i="49"/>
  <c r="P43" i="49"/>
  <c r="P61" i="49"/>
  <c r="P53" i="49"/>
  <c r="P16" i="49"/>
  <c r="P37" i="49"/>
  <c r="P54" i="49"/>
  <c r="P13" i="49"/>
  <c r="P7" i="49"/>
  <c r="P25" i="49"/>
  <c r="P10" i="49"/>
  <c r="P14" i="49"/>
  <c r="P12" i="49"/>
  <c r="P19" i="49"/>
  <c r="P9" i="49"/>
  <c r="P39" i="49"/>
  <c r="T32" i="10" s="1"/>
  <c r="P71" i="49"/>
  <c r="P49" i="49"/>
  <c r="P28" i="49"/>
  <c r="P50" i="49"/>
  <c r="P30" i="49"/>
  <c r="P26" i="49"/>
  <c r="P32" i="49"/>
  <c r="P47" i="49"/>
  <c r="P35" i="49"/>
  <c r="P34" i="49"/>
  <c r="P21" i="49"/>
  <c r="P40" i="49"/>
  <c r="P70" i="49"/>
  <c r="P48" i="49"/>
  <c r="P68" i="49"/>
  <c r="P67" i="49"/>
  <c r="P60" i="49"/>
  <c r="P5" i="49"/>
  <c r="P23" i="49"/>
  <c r="P66" i="49"/>
  <c r="P69" i="49"/>
  <c r="P20" i="49"/>
  <c r="P24" i="49"/>
  <c r="P18" i="49"/>
  <c r="P8" i="49"/>
  <c r="P52" i="49"/>
  <c r="P41" i="49"/>
  <c r="P46" i="49"/>
  <c r="P33" i="49"/>
  <c r="P22" i="49"/>
  <c r="P65" i="49"/>
  <c r="P62" i="49"/>
  <c r="P64" i="49"/>
  <c r="P27" i="49"/>
  <c r="P6" i="49"/>
  <c r="P36" i="49"/>
  <c r="P38" i="49"/>
  <c r="P17" i="49"/>
  <c r="P59" i="49"/>
  <c r="P29" i="49"/>
  <c r="P63" i="49"/>
  <c r="P51" i="49"/>
  <c r="P45" i="49"/>
  <c r="P58" i="49"/>
  <c r="P11" i="49"/>
  <c r="P15" i="49"/>
  <c r="AO37" i="49"/>
  <c r="AO32" i="49"/>
  <c r="AO20" i="49"/>
  <c r="AO34" i="49"/>
  <c r="AO30" i="49"/>
  <c r="AO41" i="49"/>
  <c r="AO42" i="49"/>
  <c r="AO13" i="49"/>
  <c r="AO9" i="49"/>
  <c r="AO49" i="49"/>
  <c r="AO56" i="49"/>
  <c r="AO57" i="49"/>
  <c r="AO58" i="49"/>
  <c r="AO60" i="49"/>
  <c r="AO70" i="49"/>
  <c r="AO71" i="49"/>
  <c r="AB44" i="49"/>
  <c r="AB74" i="49"/>
  <c r="AB56" i="49"/>
  <c r="AZ72" i="49" s="1"/>
  <c r="AB73" i="49"/>
  <c r="AB16" i="49"/>
  <c r="AB72" i="49"/>
  <c r="AB13" i="49"/>
  <c r="AB55" i="49"/>
  <c r="AB43" i="49"/>
  <c r="AB25" i="49"/>
  <c r="AB12" i="49"/>
  <c r="AB31" i="49"/>
  <c r="AB37" i="49"/>
  <c r="AB71" i="49"/>
  <c r="AB49" i="49"/>
  <c r="AB28" i="49"/>
  <c r="AB53" i="49"/>
  <c r="AB54" i="49"/>
  <c r="AB26" i="49"/>
  <c r="AB35" i="49"/>
  <c r="AB70" i="49"/>
  <c r="AB10" i="49"/>
  <c r="AB14" i="49"/>
  <c r="AB9" i="49"/>
  <c r="AB34" i="49"/>
  <c r="AB21" i="49"/>
  <c r="AB7" i="49"/>
  <c r="AB39" i="49"/>
  <c r="AB48" i="49"/>
  <c r="AB60" i="49"/>
  <c r="AB69" i="49"/>
  <c r="AB50" i="49"/>
  <c r="AB30" i="49"/>
  <c r="AB47" i="49"/>
  <c r="AB20" i="49"/>
  <c r="AB24" i="49"/>
  <c r="AB18" i="49"/>
  <c r="AB61" i="49"/>
  <c r="AB19" i="49"/>
  <c r="AB8" i="49"/>
  <c r="AB62" i="49"/>
  <c r="AB51" i="49"/>
  <c r="AB68" i="49"/>
  <c r="AB67" i="49"/>
  <c r="AB66" i="49"/>
  <c r="AB38" i="49"/>
  <c r="AB17" i="49"/>
  <c r="AB59" i="49"/>
  <c r="AB29" i="49"/>
  <c r="AB63" i="49"/>
  <c r="AB23" i="49"/>
  <c r="AB40" i="49"/>
  <c r="AB65" i="49"/>
  <c r="AB45" i="49"/>
  <c r="AB58" i="49"/>
  <c r="AB11" i="49"/>
  <c r="AB15" i="49"/>
  <c r="AB32" i="49"/>
  <c r="AB5" i="49"/>
  <c r="AB52" i="49"/>
  <c r="AB41" i="49"/>
  <c r="AB46" i="49"/>
  <c r="AB33" i="49"/>
  <c r="AB22" i="49"/>
  <c r="AB6" i="49"/>
  <c r="AB36" i="49"/>
  <c r="AB64" i="49"/>
  <c r="AB27" i="49"/>
  <c r="L44" i="49"/>
  <c r="L74" i="49"/>
  <c r="L56" i="49"/>
  <c r="L73" i="49"/>
  <c r="L55" i="49"/>
  <c r="L16" i="49"/>
  <c r="L31" i="49"/>
  <c r="L72" i="49"/>
  <c r="L13" i="49"/>
  <c r="L43" i="49"/>
  <c r="L25" i="49"/>
  <c r="L53" i="49"/>
  <c r="L61" i="49"/>
  <c r="L12" i="49"/>
  <c r="L37" i="49"/>
  <c r="L71" i="49"/>
  <c r="L49" i="49"/>
  <c r="L28" i="49"/>
  <c r="L7" i="49"/>
  <c r="L26" i="49"/>
  <c r="L35" i="49"/>
  <c r="L70" i="49"/>
  <c r="L10" i="49"/>
  <c r="L14" i="49"/>
  <c r="L34" i="49"/>
  <c r="L21" i="49"/>
  <c r="L54" i="49"/>
  <c r="L19" i="49"/>
  <c r="L48" i="49"/>
  <c r="L60" i="49"/>
  <c r="L69" i="49"/>
  <c r="L9" i="49"/>
  <c r="L50" i="49"/>
  <c r="L30" i="49"/>
  <c r="L20" i="49"/>
  <c r="L24" i="49"/>
  <c r="L18" i="49"/>
  <c r="L32" i="49"/>
  <c r="L8" i="49"/>
  <c r="L62" i="49"/>
  <c r="L51" i="49"/>
  <c r="L39" i="49"/>
  <c r="L47" i="49"/>
  <c r="L68" i="49"/>
  <c r="L67" i="49"/>
  <c r="L5" i="49"/>
  <c r="L38" i="49"/>
  <c r="L17" i="49"/>
  <c r="L59" i="49"/>
  <c r="L29" i="49"/>
  <c r="L63" i="49"/>
  <c r="L23" i="49"/>
  <c r="L65" i="49"/>
  <c r="L45" i="49"/>
  <c r="L58" i="49"/>
  <c r="L11" i="49"/>
  <c r="L15" i="49"/>
  <c r="L40" i="49"/>
  <c r="L66" i="49"/>
  <c r="L52" i="49"/>
  <c r="L41" i="49"/>
  <c r="L46" i="49"/>
  <c r="L33" i="49"/>
  <c r="L22" i="49"/>
  <c r="L64" i="49"/>
  <c r="L27" i="49"/>
  <c r="L6" i="49"/>
  <c r="L36" i="49"/>
  <c r="Z71" i="48"/>
  <c r="AY71" i="48" s="1"/>
  <c r="Z67" i="48"/>
  <c r="AY67" i="48" s="1"/>
  <c r="Z69" i="48"/>
  <c r="AY69" i="48" s="1"/>
  <c r="Z62" i="48"/>
  <c r="AY62" i="48" s="1"/>
  <c r="Z58" i="48"/>
  <c r="AY58" i="48" s="1"/>
  <c r="Z66" i="48"/>
  <c r="AY66" i="48" s="1"/>
  <c r="Z64" i="48"/>
  <c r="AY64" i="48" s="1"/>
  <c r="Z59" i="48"/>
  <c r="AY59" i="48" s="1"/>
  <c r="Z56" i="48"/>
  <c r="AY56" i="48" s="1"/>
  <c r="Z52" i="48"/>
  <c r="AY52" i="48" s="1"/>
  <c r="Z68" i="48"/>
  <c r="AY68" i="48" s="1"/>
  <c r="Z63" i="48"/>
  <c r="AY63" i="48" s="1"/>
  <c r="Z70" i="48"/>
  <c r="AY70" i="48" s="1"/>
  <c r="Z55" i="48"/>
  <c r="AY55" i="48" s="1"/>
  <c r="Z50" i="48"/>
  <c r="AY50" i="48" s="1"/>
  <c r="Z48" i="48"/>
  <c r="Z22" i="48"/>
  <c r="Z26" i="48"/>
  <c r="Z54" i="48"/>
  <c r="AY54" i="48" s="1"/>
  <c r="Z65" i="48"/>
  <c r="AY65" i="48" s="1"/>
  <c r="Z60" i="48"/>
  <c r="AY60" i="48" s="1"/>
  <c r="Z49" i="48"/>
  <c r="AY49" i="48" s="1"/>
  <c r="Z34" i="48"/>
  <c r="Z21" i="48"/>
  <c r="Z24" i="48"/>
  <c r="Z41" i="48"/>
  <c r="Z8" i="48"/>
  <c r="Z27" i="48"/>
  <c r="Z57" i="48"/>
  <c r="AY57" i="48" s="1"/>
  <c r="Z31" i="48"/>
  <c r="Z17" i="48"/>
  <c r="Z35" i="48"/>
  <c r="Z15" i="48"/>
  <c r="Z53" i="48"/>
  <c r="AY53" i="48" s="1"/>
  <c r="Z10" i="48"/>
  <c r="Z18" i="48"/>
  <c r="Z39" i="48"/>
  <c r="Z19" i="48"/>
  <c r="Z23" i="48"/>
  <c r="Z45" i="48"/>
  <c r="Z25" i="48"/>
  <c r="Z44" i="48"/>
  <c r="Z32" i="48"/>
  <c r="Z37" i="48"/>
  <c r="Z43" i="48"/>
  <c r="Z61" i="48"/>
  <c r="AY61" i="48" s="1"/>
  <c r="Z47" i="48"/>
  <c r="Z5" i="48"/>
  <c r="Z72" i="48"/>
  <c r="AY72" i="48" s="1"/>
  <c r="Z51" i="48"/>
  <c r="AY51" i="48" s="1"/>
  <c r="Z46" i="48"/>
  <c r="Z30" i="48"/>
  <c r="Z16" i="48"/>
  <c r="Z29" i="48"/>
  <c r="Z6" i="48"/>
  <c r="Z13" i="48"/>
  <c r="Z33" i="48"/>
  <c r="Z9" i="48"/>
  <c r="Z38" i="48"/>
  <c r="Z7" i="48"/>
  <c r="Z14" i="48"/>
  <c r="Z20" i="48"/>
  <c r="Z28" i="48"/>
  <c r="Z11" i="48"/>
  <c r="Z40" i="48"/>
  <c r="Z42" i="48"/>
  <c r="Z36" i="48"/>
  <c r="Z12" i="48"/>
  <c r="V69" i="48"/>
  <c r="AW69" i="48" s="1"/>
  <c r="V71" i="48"/>
  <c r="AW71" i="48" s="1"/>
  <c r="V66" i="48"/>
  <c r="AW66" i="48" s="1"/>
  <c r="V64" i="48"/>
  <c r="AW64" i="48" s="1"/>
  <c r="V60" i="48"/>
  <c r="AW60" i="48" s="1"/>
  <c r="V72" i="48"/>
  <c r="AW72" i="48" s="1"/>
  <c r="V61" i="48"/>
  <c r="AW61" i="48" s="1"/>
  <c r="V54" i="48"/>
  <c r="AW54" i="48" s="1"/>
  <c r="V50" i="48"/>
  <c r="AW50" i="48" s="1"/>
  <c r="V65" i="48"/>
  <c r="AW65" i="48" s="1"/>
  <c r="V68" i="48"/>
  <c r="AW68" i="48" s="1"/>
  <c r="V63" i="48"/>
  <c r="AW63" i="48" s="1"/>
  <c r="V57" i="48"/>
  <c r="AW57" i="48" s="1"/>
  <c r="V52" i="48"/>
  <c r="AW52" i="48" s="1"/>
  <c r="V49" i="48"/>
  <c r="AW49" i="48" s="1"/>
  <c r="V34" i="48"/>
  <c r="V46" i="48"/>
  <c r="V70" i="48"/>
  <c r="AW70" i="48" s="1"/>
  <c r="V56" i="48"/>
  <c r="AW56" i="48" s="1"/>
  <c r="V51" i="48"/>
  <c r="AW51" i="48" s="1"/>
  <c r="V31" i="48"/>
  <c r="V62" i="48"/>
  <c r="AW62" i="48" s="1"/>
  <c r="V48" i="48"/>
  <c r="V10" i="48"/>
  <c r="V18" i="48"/>
  <c r="V28" i="48"/>
  <c r="V16" i="48"/>
  <c r="V67" i="48"/>
  <c r="AW67" i="48" s="1"/>
  <c r="V59" i="48"/>
  <c r="AW59" i="48" s="1"/>
  <c r="V47" i="48"/>
  <c r="V21" i="48"/>
  <c r="V5" i="48"/>
  <c r="V45" i="48"/>
  <c r="V30" i="48"/>
  <c r="V58" i="48"/>
  <c r="AW58" i="48" s="1"/>
  <c r="V17" i="48"/>
  <c r="V26" i="48"/>
  <c r="V24" i="48"/>
  <c r="V8" i="48"/>
  <c r="V38" i="48"/>
  <c r="V13" i="48"/>
  <c r="V36" i="48"/>
  <c r="V33" i="48"/>
  <c r="V11" i="48"/>
  <c r="V53" i="48"/>
  <c r="AW53" i="48" s="1"/>
  <c r="V35" i="48"/>
  <c r="V27" i="48"/>
  <c r="V7" i="48"/>
  <c r="V29" i="48"/>
  <c r="V14" i="48"/>
  <c r="V22" i="48"/>
  <c r="V55" i="48"/>
  <c r="AW55" i="48" s="1"/>
  <c r="V15" i="48"/>
  <c r="V32" i="48"/>
  <c r="V43" i="48"/>
  <c r="V40" i="48"/>
  <c r="AC23" i="10" s="1"/>
  <c r="V20" i="48"/>
  <c r="V12" i="48"/>
  <c r="V41" i="48"/>
  <c r="V39" i="48"/>
  <c r="V23" i="48"/>
  <c r="V42" i="48"/>
  <c r="V44" i="48"/>
  <c r="V37" i="48"/>
  <c r="V25" i="48"/>
  <c r="V19" i="48"/>
  <c r="V9" i="48"/>
  <c r="V6" i="48"/>
  <c r="F69" i="48"/>
  <c r="F68" i="48"/>
  <c r="F64" i="48"/>
  <c r="F60" i="48"/>
  <c r="F72" i="48"/>
  <c r="F71" i="48"/>
  <c r="F70" i="48"/>
  <c r="F63" i="48"/>
  <c r="F58" i="48"/>
  <c r="F54" i="48"/>
  <c r="F50" i="48"/>
  <c r="F62" i="48"/>
  <c r="F66" i="48"/>
  <c r="F59" i="48"/>
  <c r="F55" i="48"/>
  <c r="F49" i="48"/>
  <c r="F34" i="48"/>
  <c r="F46" i="48"/>
  <c r="F67" i="48"/>
  <c r="F61" i="48"/>
  <c r="F53" i="48"/>
  <c r="F57" i="48"/>
  <c r="F52" i="48"/>
  <c r="F45" i="48"/>
  <c r="F48" i="48"/>
  <c r="F24" i="48"/>
  <c r="F33" i="48"/>
  <c r="F51" i="48"/>
  <c r="F56" i="48"/>
  <c r="F47" i="48"/>
  <c r="F65" i="48"/>
  <c r="F15" i="48"/>
  <c r="F38" i="48"/>
  <c r="F27" i="48"/>
  <c r="F43" i="48"/>
  <c r="F39" i="48"/>
  <c r="F42" i="48"/>
  <c r="F41" i="48"/>
  <c r="F44" i="48"/>
  <c r="F40" i="48"/>
  <c r="F23" i="48"/>
  <c r="AH71" i="48"/>
  <c r="BC71" i="48" s="1"/>
  <c r="AH67" i="48"/>
  <c r="BC67" i="48" s="1"/>
  <c r="AH70" i="48"/>
  <c r="BC70" i="48" s="1"/>
  <c r="AH62" i="48"/>
  <c r="BC62" i="48" s="1"/>
  <c r="AH58" i="48"/>
  <c r="BC58" i="48" s="1"/>
  <c r="AH65" i="48"/>
  <c r="BC65" i="48" s="1"/>
  <c r="AH60" i="48"/>
  <c r="BC60" i="48" s="1"/>
  <c r="AH56" i="48"/>
  <c r="BC56" i="48" s="1"/>
  <c r="AH52" i="48"/>
  <c r="BC52" i="48" s="1"/>
  <c r="AH72" i="48"/>
  <c r="BC72" i="48" s="1"/>
  <c r="AH64" i="48"/>
  <c r="BC64" i="48" s="1"/>
  <c r="AH69" i="48"/>
  <c r="BC69" i="48" s="1"/>
  <c r="AH66" i="48"/>
  <c r="BC66" i="48" s="1"/>
  <c r="AH59" i="48"/>
  <c r="BC59" i="48" s="1"/>
  <c r="AH57" i="48"/>
  <c r="BC57" i="48" s="1"/>
  <c r="AH51" i="48"/>
  <c r="BC51" i="48" s="1"/>
  <c r="AH48" i="48"/>
  <c r="AH22" i="48"/>
  <c r="AH26" i="48"/>
  <c r="AH61" i="48"/>
  <c r="BC61" i="48" s="1"/>
  <c r="AH55" i="48"/>
  <c r="BC55" i="48" s="1"/>
  <c r="AH50" i="48"/>
  <c r="BC50" i="48" s="1"/>
  <c r="AH68" i="48"/>
  <c r="BC68" i="48" s="1"/>
  <c r="AH47" i="48"/>
  <c r="AH46" i="48"/>
  <c r="AH24" i="48"/>
  <c r="AH41" i="48"/>
  <c r="AH8" i="48"/>
  <c r="AH27" i="48"/>
  <c r="AH63" i="48"/>
  <c r="BC63" i="48" s="1"/>
  <c r="AH53" i="48"/>
  <c r="BC53" i="48" s="1"/>
  <c r="AH34" i="48"/>
  <c r="AH21" i="48"/>
  <c r="AH35" i="48"/>
  <c r="AH15" i="48"/>
  <c r="AH49" i="48"/>
  <c r="BC49" i="48" s="1"/>
  <c r="AH28" i="48"/>
  <c r="AH38" i="48"/>
  <c r="AH39" i="48"/>
  <c r="AH19" i="48"/>
  <c r="AH23" i="48"/>
  <c r="AH31" i="48"/>
  <c r="AH5" i="48"/>
  <c r="AH30" i="48"/>
  <c r="AH44" i="48"/>
  <c r="AH32" i="48"/>
  <c r="AH37" i="48"/>
  <c r="AH43" i="48"/>
  <c r="AH10" i="48"/>
  <c r="AH17" i="48"/>
  <c r="AH7" i="48"/>
  <c r="AH14" i="48"/>
  <c r="AH40" i="48"/>
  <c r="AH6" i="48"/>
  <c r="AH25" i="48"/>
  <c r="AH36" i="48"/>
  <c r="AH11" i="48"/>
  <c r="AH9" i="48"/>
  <c r="AH18" i="48"/>
  <c r="AH29" i="48"/>
  <c r="AH20" i="48"/>
  <c r="AH54" i="48"/>
  <c r="BC54" i="48" s="1"/>
  <c r="AH13" i="48"/>
  <c r="AH42" i="48"/>
  <c r="AH45" i="48"/>
  <c r="AH12" i="48"/>
  <c r="AH16" i="48"/>
  <c r="AH33" i="48"/>
  <c r="J71" i="48"/>
  <c r="AQ71" i="48" s="1"/>
  <c r="J67" i="48"/>
  <c r="AQ67" i="48" s="1"/>
  <c r="J72" i="48"/>
  <c r="AQ72" i="48" s="1"/>
  <c r="J66" i="48"/>
  <c r="AQ66" i="48" s="1"/>
  <c r="J62" i="48"/>
  <c r="AQ62" i="48" s="1"/>
  <c r="J58" i="48"/>
  <c r="AQ58" i="48" s="1"/>
  <c r="J61" i="48"/>
  <c r="AQ61" i="48" s="1"/>
  <c r="J56" i="48"/>
  <c r="AQ56" i="48" s="1"/>
  <c r="J52" i="48"/>
  <c r="AQ52" i="48" s="1"/>
  <c r="J65" i="48"/>
  <c r="AQ65" i="48" s="1"/>
  <c r="J64" i="48"/>
  <c r="AQ64" i="48" s="1"/>
  <c r="J53" i="48"/>
  <c r="AQ53" i="48" s="1"/>
  <c r="J48" i="48"/>
  <c r="J57" i="48"/>
  <c r="AQ57" i="48" s="1"/>
  <c r="J51" i="48"/>
  <c r="AQ51" i="48" s="1"/>
  <c r="J63" i="48"/>
  <c r="AQ63" i="48" s="1"/>
  <c r="J55" i="48"/>
  <c r="AQ55" i="48" s="1"/>
  <c r="J50" i="48"/>
  <c r="AQ50" i="48" s="1"/>
  <c r="J49" i="48"/>
  <c r="AQ49" i="48" s="1"/>
  <c r="J10" i="48"/>
  <c r="J24" i="48"/>
  <c r="J41" i="48"/>
  <c r="J27" i="48"/>
  <c r="J68" i="48"/>
  <c r="AQ68" i="48" s="1"/>
  <c r="J47" i="48"/>
  <c r="J46" i="48"/>
  <c r="J35" i="48"/>
  <c r="J15" i="48"/>
  <c r="J60" i="48"/>
  <c r="AQ60" i="48" s="1"/>
  <c r="J34" i="48"/>
  <c r="J39" i="48"/>
  <c r="J69" i="48"/>
  <c r="AQ69" i="48" s="1"/>
  <c r="J54" i="48"/>
  <c r="AQ54" i="48" s="1"/>
  <c r="J45" i="48"/>
  <c r="J38" i="48"/>
  <c r="J44" i="48"/>
  <c r="J37" i="48"/>
  <c r="J43" i="48"/>
  <c r="J70" i="48"/>
  <c r="AQ70" i="48" s="1"/>
  <c r="J25" i="48"/>
  <c r="J29" i="48"/>
  <c r="J59" i="48"/>
  <c r="AQ59" i="48" s="1"/>
  <c r="J33" i="48"/>
  <c r="J40" i="48"/>
  <c r="J36" i="48"/>
  <c r="J11" i="48"/>
  <c r="J12" i="48"/>
  <c r="J42" i="48"/>
  <c r="X72" i="48"/>
  <c r="AX72" i="48" s="1"/>
  <c r="X68" i="48"/>
  <c r="AX68" i="48" s="1"/>
  <c r="X70" i="48"/>
  <c r="AX70" i="48" s="1"/>
  <c r="X63" i="48"/>
  <c r="AX63" i="48" s="1"/>
  <c r="X59" i="48"/>
  <c r="AX59" i="48" s="1"/>
  <c r="X65" i="48"/>
  <c r="AX65" i="48" s="1"/>
  <c r="X60" i="48"/>
  <c r="AX60" i="48" s="1"/>
  <c r="X57" i="48"/>
  <c r="AX57" i="48" s="1"/>
  <c r="X53" i="48"/>
  <c r="AX53" i="48" s="1"/>
  <c r="X67" i="48"/>
  <c r="AX67" i="48" s="1"/>
  <c r="X66" i="48"/>
  <c r="AX66" i="48" s="1"/>
  <c r="X64" i="48"/>
  <c r="AX64" i="48" s="1"/>
  <c r="X71" i="48"/>
  <c r="AX71" i="48" s="1"/>
  <c r="X61" i="48"/>
  <c r="AX61" i="48" s="1"/>
  <c r="X56" i="48"/>
  <c r="AX56" i="48" s="1"/>
  <c r="X51" i="48"/>
  <c r="AX51" i="48" s="1"/>
  <c r="X31" i="48"/>
  <c r="X17" i="48"/>
  <c r="X21" i="48"/>
  <c r="X69" i="48"/>
  <c r="AX69" i="48" s="1"/>
  <c r="X55" i="48"/>
  <c r="AX55" i="48" s="1"/>
  <c r="X50" i="48"/>
  <c r="AX50" i="48" s="1"/>
  <c r="X54" i="48"/>
  <c r="AX54" i="48" s="1"/>
  <c r="X47" i="48"/>
  <c r="X46" i="48"/>
  <c r="X5" i="48"/>
  <c r="X45" i="48"/>
  <c r="X30" i="48"/>
  <c r="X38" i="48"/>
  <c r="X58" i="48"/>
  <c r="AX58" i="48" s="1"/>
  <c r="X52" i="48"/>
  <c r="AX52" i="48" s="1"/>
  <c r="X49" i="48"/>
  <c r="AX49" i="48" s="1"/>
  <c r="X34" i="48"/>
  <c r="X26" i="48"/>
  <c r="X24" i="48"/>
  <c r="X41" i="48"/>
  <c r="X8" i="48"/>
  <c r="X62" i="48"/>
  <c r="AX62" i="48" s="1"/>
  <c r="X35" i="48"/>
  <c r="X27" i="48"/>
  <c r="X7" i="48"/>
  <c r="X29" i="48"/>
  <c r="X14" i="48"/>
  <c r="X40" i="48"/>
  <c r="X48" i="48"/>
  <c r="X10" i="48"/>
  <c r="X18" i="48"/>
  <c r="X39" i="48"/>
  <c r="X19" i="48"/>
  <c r="X28" i="48"/>
  <c r="X16" i="48"/>
  <c r="X22" i="48"/>
  <c r="X36" i="48"/>
  <c r="X11" i="48"/>
  <c r="X23" i="48"/>
  <c r="X42" i="48"/>
  <c r="X44" i="48"/>
  <c r="X37" i="48"/>
  <c r="X6" i="48"/>
  <c r="X15" i="48"/>
  <c r="X25" i="48"/>
  <c r="X13" i="48"/>
  <c r="X33" i="48"/>
  <c r="X12" i="48"/>
  <c r="X32" i="48"/>
  <c r="X20" i="48"/>
  <c r="X43" i="48"/>
  <c r="X9" i="48"/>
  <c r="AD69" i="48"/>
  <c r="BA69" i="48" s="1"/>
  <c r="AD72" i="48"/>
  <c r="BA72" i="48" s="1"/>
  <c r="AD67" i="48"/>
  <c r="BA67" i="48" s="1"/>
  <c r="AD64" i="48"/>
  <c r="BA64" i="48" s="1"/>
  <c r="AD60" i="48"/>
  <c r="BA60" i="48" s="1"/>
  <c r="AD68" i="48"/>
  <c r="BA68" i="48" s="1"/>
  <c r="AD62" i="48"/>
  <c r="BA62" i="48" s="1"/>
  <c r="AD54" i="48"/>
  <c r="BA54" i="48" s="1"/>
  <c r="AD50" i="48"/>
  <c r="BA50" i="48" s="1"/>
  <c r="AD71" i="48"/>
  <c r="BA71" i="48" s="1"/>
  <c r="AD70" i="48"/>
  <c r="BA70" i="48" s="1"/>
  <c r="AD53" i="48"/>
  <c r="BA53" i="48" s="1"/>
  <c r="AD49" i="48"/>
  <c r="BA49" i="48" s="1"/>
  <c r="AD34" i="48"/>
  <c r="AD46" i="48"/>
  <c r="AD66" i="48"/>
  <c r="BA66" i="48" s="1"/>
  <c r="AD59" i="48"/>
  <c r="BA59" i="48" s="1"/>
  <c r="AD58" i="48"/>
  <c r="BA58" i="48" s="1"/>
  <c r="AD57" i="48"/>
  <c r="BA57" i="48" s="1"/>
  <c r="AD52" i="48"/>
  <c r="BA52" i="48" s="1"/>
  <c r="AD31" i="48"/>
  <c r="AD22" i="48"/>
  <c r="AD18" i="48"/>
  <c r="AD28" i="48"/>
  <c r="AD16" i="48"/>
  <c r="AD55" i="48"/>
  <c r="BA55" i="48" s="1"/>
  <c r="AD48" i="48"/>
  <c r="AD10" i="48"/>
  <c r="AD5" i="48"/>
  <c r="AD45" i="48"/>
  <c r="AD30" i="48"/>
  <c r="AD63" i="48"/>
  <c r="BA63" i="48" s="1"/>
  <c r="AD56" i="48"/>
  <c r="BA56" i="48" s="1"/>
  <c r="AD21" i="48"/>
  <c r="AD41" i="48"/>
  <c r="AD25" i="48"/>
  <c r="AD13" i="48"/>
  <c r="AD36" i="48"/>
  <c r="AD33" i="48"/>
  <c r="AD11" i="48"/>
  <c r="AD65" i="48"/>
  <c r="BA65" i="48" s="1"/>
  <c r="AD61" i="48"/>
  <c r="BA61" i="48" s="1"/>
  <c r="AD15" i="48"/>
  <c r="AD38" i="48"/>
  <c r="AD7" i="48"/>
  <c r="AD29" i="48"/>
  <c r="AD14" i="48"/>
  <c r="AD51" i="48"/>
  <c r="BA51" i="48" s="1"/>
  <c r="AD26" i="48"/>
  <c r="AD35" i="48"/>
  <c r="AD17" i="48"/>
  <c r="AD44" i="48"/>
  <c r="AD37" i="48"/>
  <c r="AD20" i="48"/>
  <c r="AD12" i="48"/>
  <c r="AD47" i="48"/>
  <c r="AD8" i="48"/>
  <c r="AD19" i="48"/>
  <c r="AD40" i="48"/>
  <c r="AD42" i="48"/>
  <c r="AD24" i="48"/>
  <c r="AD32" i="48"/>
  <c r="AD43" i="48"/>
  <c r="AD23" i="48"/>
  <c r="AD27" i="48"/>
  <c r="AD6" i="48"/>
  <c r="AD9" i="48"/>
  <c r="AD39" i="48"/>
  <c r="N69" i="48"/>
  <c r="AS69" i="48" s="1"/>
  <c r="N70" i="48"/>
  <c r="AS70" i="48" s="1"/>
  <c r="N64" i="48"/>
  <c r="AS64" i="48" s="1"/>
  <c r="N60" i="48"/>
  <c r="AS60" i="48" s="1"/>
  <c r="N68" i="48"/>
  <c r="AS68" i="48" s="1"/>
  <c r="N67" i="48"/>
  <c r="AS67" i="48" s="1"/>
  <c r="N66" i="48"/>
  <c r="AS66" i="48" s="1"/>
  <c r="N65" i="48"/>
  <c r="AS65" i="48" s="1"/>
  <c r="N59" i="48"/>
  <c r="AS59" i="48" s="1"/>
  <c r="N54" i="48"/>
  <c r="AS54" i="48" s="1"/>
  <c r="N50" i="48"/>
  <c r="AS50" i="48" s="1"/>
  <c r="N63" i="48"/>
  <c r="AS63" i="48" s="1"/>
  <c r="N72" i="48"/>
  <c r="AS72" i="48" s="1"/>
  <c r="N62" i="48"/>
  <c r="AS62" i="48" s="1"/>
  <c r="N56" i="48"/>
  <c r="AS56" i="48" s="1"/>
  <c r="N51" i="48"/>
  <c r="AS51" i="48" s="1"/>
  <c r="N49" i="48"/>
  <c r="AS49" i="48" s="1"/>
  <c r="N34" i="48"/>
  <c r="N46" i="48"/>
  <c r="N71" i="48"/>
  <c r="AS71" i="48" s="1"/>
  <c r="N58" i="48"/>
  <c r="AS58" i="48" s="1"/>
  <c r="N55" i="48"/>
  <c r="AS55" i="48" s="1"/>
  <c r="N31" i="48"/>
  <c r="N53" i="48"/>
  <c r="AS53" i="48" s="1"/>
  <c r="N47" i="48"/>
  <c r="N21" i="48"/>
  <c r="N18" i="48"/>
  <c r="N28" i="48"/>
  <c r="N16" i="48"/>
  <c r="N61" i="48"/>
  <c r="AS61" i="48" s="1"/>
  <c r="N17" i="48"/>
  <c r="N26" i="48"/>
  <c r="N5" i="48"/>
  <c r="N45" i="48"/>
  <c r="N30" i="48"/>
  <c r="N22" i="48"/>
  <c r="N41" i="48"/>
  <c r="N27" i="48"/>
  <c r="N13" i="48"/>
  <c r="N36" i="48"/>
  <c r="N33" i="48"/>
  <c r="N11" i="48"/>
  <c r="N57" i="48"/>
  <c r="AS57" i="48" s="1"/>
  <c r="N15" i="48"/>
  <c r="N7" i="48"/>
  <c r="N29" i="48"/>
  <c r="N14" i="48"/>
  <c r="N52" i="48"/>
  <c r="AS52" i="48" s="1"/>
  <c r="N48" i="48"/>
  <c r="AS47" i="48" s="1"/>
  <c r="N10" i="48"/>
  <c r="N35" i="48"/>
  <c r="N38" i="48"/>
  <c r="N25" i="48"/>
  <c r="N44" i="48"/>
  <c r="N37" i="48"/>
  <c r="N23" i="48"/>
  <c r="N20" i="48"/>
  <c r="N12" i="48"/>
  <c r="N19" i="48"/>
  <c r="N42" i="48"/>
  <c r="N8" i="48"/>
  <c r="N32" i="48"/>
  <c r="N43" i="48"/>
  <c r="N39" i="48"/>
  <c r="N40" i="48"/>
  <c r="N6" i="48"/>
  <c r="N9" i="48"/>
  <c r="N24" i="48"/>
  <c r="L70" i="48"/>
  <c r="AR70" i="48" s="1"/>
  <c r="L66" i="48"/>
  <c r="AR66" i="48" s="1"/>
  <c r="L71" i="48"/>
  <c r="AR71" i="48" s="1"/>
  <c r="L65" i="48"/>
  <c r="AR65" i="48" s="1"/>
  <c r="L61" i="48"/>
  <c r="AR61" i="48" s="1"/>
  <c r="L60" i="48"/>
  <c r="AR60" i="48" s="1"/>
  <c r="L55" i="48"/>
  <c r="AR55" i="48" s="1"/>
  <c r="L51" i="48"/>
  <c r="AR51" i="48" s="1"/>
  <c r="L69" i="48"/>
  <c r="AR69" i="48" s="1"/>
  <c r="L68" i="48"/>
  <c r="AR68" i="48" s="1"/>
  <c r="L67" i="48"/>
  <c r="AR67" i="48" s="1"/>
  <c r="L64" i="48"/>
  <c r="AR64" i="48" s="1"/>
  <c r="L57" i="48"/>
  <c r="AR57" i="48" s="1"/>
  <c r="L52" i="48"/>
  <c r="AR52" i="48" s="1"/>
  <c r="L47" i="48"/>
  <c r="L10" i="48"/>
  <c r="L72" i="48"/>
  <c r="AR72" i="48" s="1"/>
  <c r="L62" i="48"/>
  <c r="AR62" i="48" s="1"/>
  <c r="L56" i="48"/>
  <c r="AR56" i="48" s="1"/>
  <c r="L50" i="48"/>
  <c r="AR50" i="48" s="1"/>
  <c r="L49" i="48"/>
  <c r="AR49" i="48" s="1"/>
  <c r="L31" i="48"/>
  <c r="L48" i="48"/>
  <c r="AR47" i="48" s="1"/>
  <c r="L46" i="48"/>
  <c r="L35" i="48"/>
  <c r="L15" i="48"/>
  <c r="L25" i="48"/>
  <c r="L53" i="48"/>
  <c r="AR53" i="48" s="1"/>
  <c r="L34" i="48"/>
  <c r="L21" i="48"/>
  <c r="L18" i="48"/>
  <c r="L28" i="48"/>
  <c r="L54" i="48"/>
  <c r="AR54" i="48" s="1"/>
  <c r="L45" i="48"/>
  <c r="L38" i="48"/>
  <c r="L44" i="48"/>
  <c r="L32" i="48"/>
  <c r="L37" i="48"/>
  <c r="L43" i="48"/>
  <c r="L63" i="48"/>
  <c r="AR63" i="48" s="1"/>
  <c r="L58" i="48"/>
  <c r="AR58" i="48" s="1"/>
  <c r="L22" i="48"/>
  <c r="L41" i="48"/>
  <c r="L27" i="48"/>
  <c r="L13" i="48"/>
  <c r="L36" i="48"/>
  <c r="L33" i="48"/>
  <c r="L11" i="48"/>
  <c r="L59" i="48"/>
  <c r="AR59" i="48" s="1"/>
  <c r="L24" i="48"/>
  <c r="L39" i="48"/>
  <c r="L40" i="48"/>
  <c r="L9" i="48"/>
  <c r="L5" i="48"/>
  <c r="L30" i="48"/>
  <c r="L7" i="48"/>
  <c r="L14" i="48"/>
  <c r="L23" i="48"/>
  <c r="L20" i="48"/>
  <c r="L12" i="48"/>
  <c r="L17" i="48"/>
  <c r="L16" i="48"/>
  <c r="L19" i="48"/>
  <c r="L42" i="48"/>
  <c r="L26" i="48"/>
  <c r="L8" i="48"/>
  <c r="L29" i="48"/>
  <c r="L6" i="48"/>
  <c r="Z17" i="47"/>
  <c r="Z36" i="47"/>
  <c r="Z54" i="47"/>
  <c r="Z34" i="47"/>
  <c r="Z11" i="47"/>
  <c r="Z79" i="47"/>
  <c r="Z21" i="47"/>
  <c r="Z70" i="47"/>
  <c r="Z27" i="47"/>
  <c r="Z12" i="47"/>
  <c r="Z78" i="47"/>
  <c r="Z48" i="47"/>
  <c r="Z45" i="47"/>
  <c r="Z31" i="47"/>
  <c r="Z77" i="47"/>
  <c r="Z10" i="47"/>
  <c r="Z13" i="47"/>
  <c r="Z64" i="47"/>
  <c r="Z49" i="47"/>
  <c r="Z24" i="47"/>
  <c r="Z71" i="47"/>
  <c r="Z28" i="47"/>
  <c r="Z69" i="47"/>
  <c r="Z25" i="47"/>
  <c r="Z8" i="47"/>
  <c r="Z65" i="47"/>
  <c r="Z38" i="47"/>
  <c r="Z74" i="47"/>
  <c r="Z76" i="47"/>
  <c r="Z16" i="47"/>
  <c r="Z40" i="47"/>
  <c r="Z75" i="47"/>
  <c r="Z35" i="47"/>
  <c r="Z73" i="47"/>
  <c r="Z53" i="47"/>
  <c r="Z62" i="47"/>
  <c r="Z50" i="47"/>
  <c r="Z39" i="47"/>
  <c r="Z47" i="47"/>
  <c r="Z61" i="47"/>
  <c r="Z6" i="47"/>
  <c r="Z14" i="47"/>
  <c r="Z5" i="47"/>
  <c r="Z29" i="47"/>
  <c r="Z15" i="47"/>
  <c r="Z22" i="47"/>
  <c r="Z19" i="47"/>
  <c r="Z60" i="47"/>
  <c r="Z57" i="47"/>
  <c r="Z37" i="47"/>
  <c r="Z44" i="47"/>
  <c r="Z43" i="47"/>
  <c r="Z9" i="47"/>
  <c r="Z30" i="47"/>
  <c r="Z52" i="47"/>
  <c r="Z46" i="47"/>
  <c r="Z42" i="47"/>
  <c r="Z26" i="47"/>
  <c r="Z66" i="47"/>
  <c r="Z51" i="47"/>
  <c r="Z72" i="47"/>
  <c r="Z7" i="47"/>
  <c r="Z67" i="47"/>
  <c r="Z59" i="47"/>
  <c r="Z68" i="47"/>
  <c r="Z23" i="47"/>
  <c r="Z20" i="47"/>
  <c r="Z63" i="47"/>
  <c r="AO41" i="47"/>
  <c r="AO50" i="47"/>
  <c r="AO61" i="47"/>
  <c r="AO58" i="47"/>
  <c r="AO17" i="47"/>
  <c r="AO19" i="47"/>
  <c r="R17" i="47"/>
  <c r="R36" i="47"/>
  <c r="R54" i="47"/>
  <c r="R34" i="47"/>
  <c r="R11" i="47"/>
  <c r="R10" i="47"/>
  <c r="R79" i="47"/>
  <c r="R21" i="47"/>
  <c r="R27" i="47"/>
  <c r="R48" i="47"/>
  <c r="R12" i="47"/>
  <c r="R45" i="47"/>
  <c r="R31" i="47"/>
  <c r="R77" i="47"/>
  <c r="R78" i="47"/>
  <c r="R8" i="47"/>
  <c r="R49" i="47"/>
  <c r="R70" i="47"/>
  <c r="R39" i="47"/>
  <c r="R65" i="47"/>
  <c r="R71" i="47"/>
  <c r="R69" i="47"/>
  <c r="R24" i="47"/>
  <c r="R43" i="47"/>
  <c r="R25" i="47"/>
  <c r="R28" i="47"/>
  <c r="R76" i="47"/>
  <c r="R16" i="47"/>
  <c r="R74" i="47"/>
  <c r="R22" i="47"/>
  <c r="R40" i="47"/>
  <c r="R64" i="47"/>
  <c r="R59" i="47"/>
  <c r="R38" i="47"/>
  <c r="R30" i="47"/>
  <c r="R61" i="47"/>
  <c r="R35" i="47"/>
  <c r="R73" i="47"/>
  <c r="R53" i="47"/>
  <c r="R62" i="47"/>
  <c r="R50" i="47"/>
  <c r="R13" i="47"/>
  <c r="R6" i="47"/>
  <c r="R14" i="47"/>
  <c r="R5" i="47"/>
  <c r="R29" i="47"/>
  <c r="R15" i="47"/>
  <c r="R51" i="47"/>
  <c r="R72" i="47"/>
  <c r="R7" i="47"/>
  <c r="R57" i="47"/>
  <c r="R37" i="47"/>
  <c r="R60" i="47"/>
  <c r="R44" i="47"/>
  <c r="R75" i="47"/>
  <c r="R20" i="47"/>
  <c r="R23" i="47"/>
  <c r="R26" i="47"/>
  <c r="R66" i="47"/>
  <c r="R9" i="47"/>
  <c r="R47" i="47"/>
  <c r="R19" i="47"/>
  <c r="R67" i="47"/>
  <c r="R63" i="47"/>
  <c r="R46" i="47"/>
  <c r="R68" i="47"/>
  <c r="R42" i="47"/>
  <c r="R52" i="47"/>
  <c r="AO37" i="47"/>
  <c r="AO18" i="47"/>
  <c r="AO10" i="47"/>
  <c r="AO26" i="47"/>
  <c r="AO43" i="47"/>
  <c r="AO38" i="47"/>
  <c r="AO54" i="47"/>
  <c r="AO42" i="47"/>
  <c r="AO47" i="47"/>
  <c r="AO48" i="47"/>
  <c r="AO55" i="47"/>
  <c r="AO62" i="47"/>
  <c r="AO59" i="47"/>
  <c r="AO60" i="47"/>
  <c r="AO70" i="47"/>
  <c r="AO16" i="47"/>
  <c r="AO15" i="47"/>
  <c r="T54" i="47"/>
  <c r="T11" i="47"/>
  <c r="T70" i="47"/>
  <c r="T10" i="47"/>
  <c r="T36" i="47"/>
  <c r="T21" i="47"/>
  <c r="T27" i="47"/>
  <c r="T12" i="47"/>
  <c r="T34" i="47"/>
  <c r="T79" i="47"/>
  <c r="T45" i="47"/>
  <c r="T17" i="47"/>
  <c r="T64" i="47"/>
  <c r="T49" i="47"/>
  <c r="T13" i="47"/>
  <c r="T48" i="47"/>
  <c r="T39" i="47"/>
  <c r="T28" i="47"/>
  <c r="T77" i="47"/>
  <c r="T69" i="47"/>
  <c r="T31" i="47"/>
  <c r="T24" i="47"/>
  <c r="T65" i="47"/>
  <c r="T43" i="47"/>
  <c r="T59" i="47"/>
  <c r="T76" i="47"/>
  <c r="T38" i="47"/>
  <c r="T22" i="47"/>
  <c r="T40" i="47"/>
  <c r="T78" i="47"/>
  <c r="T8" i="47"/>
  <c r="T71" i="47"/>
  <c r="T9" i="47"/>
  <c r="T47" i="47"/>
  <c r="T6" i="47"/>
  <c r="T14" i="47"/>
  <c r="T5" i="47"/>
  <c r="T29" i="47"/>
  <c r="T15" i="47"/>
  <c r="T25" i="47"/>
  <c r="T75" i="47"/>
  <c r="T20" i="47"/>
  <c r="T52" i="47"/>
  <c r="T7" i="47"/>
  <c r="T60" i="47"/>
  <c r="T61" i="47"/>
  <c r="T35" i="47"/>
  <c r="T53" i="47"/>
  <c r="T23" i="47"/>
  <c r="T26" i="47"/>
  <c r="T66" i="47"/>
  <c r="T73" i="47"/>
  <c r="T63" i="47"/>
  <c r="T16" i="47"/>
  <c r="T74" i="47"/>
  <c r="T19" i="47"/>
  <c r="T50" i="47"/>
  <c r="T67" i="47"/>
  <c r="T44" i="47"/>
  <c r="T30" i="47"/>
  <c r="T46" i="47"/>
  <c r="T42" i="47"/>
  <c r="T68" i="47"/>
  <c r="T51" i="47"/>
  <c r="T57" i="47"/>
  <c r="T72" i="47"/>
  <c r="T37" i="47"/>
  <c r="T62" i="47"/>
  <c r="AO49" i="47"/>
  <c r="AO40" i="47"/>
  <c r="AO36" i="47"/>
  <c r="AO39" i="47"/>
  <c r="AO52" i="47"/>
  <c r="AO25" i="47"/>
  <c r="AO11" i="47"/>
  <c r="J17" i="47"/>
  <c r="J36" i="47"/>
  <c r="J54" i="47"/>
  <c r="J11" i="47"/>
  <c r="J70" i="47"/>
  <c r="J79" i="47"/>
  <c r="J10" i="47"/>
  <c r="J21" i="47"/>
  <c r="J27" i="47"/>
  <c r="J48" i="47"/>
  <c r="J34" i="47"/>
  <c r="J45" i="47"/>
  <c r="J31" i="47"/>
  <c r="J39" i="47"/>
  <c r="J78" i="47"/>
  <c r="J64" i="47"/>
  <c r="J28" i="47"/>
  <c r="J77" i="47"/>
  <c r="J71" i="47"/>
  <c r="J8" i="47"/>
  <c r="J13" i="47"/>
  <c r="J43" i="47"/>
  <c r="J59" i="47"/>
  <c r="J25" i="47"/>
  <c r="J69" i="47"/>
  <c r="J22" i="47"/>
  <c r="J74" i="47"/>
  <c r="J12" i="47"/>
  <c r="J9" i="47"/>
  <c r="J40" i="47"/>
  <c r="J76" i="47"/>
  <c r="J16" i="47"/>
  <c r="J75" i="47"/>
  <c r="J35" i="47"/>
  <c r="J73" i="47"/>
  <c r="J53" i="47"/>
  <c r="J62" i="47"/>
  <c r="J50" i="47"/>
  <c r="J49" i="47"/>
  <c r="J65" i="47"/>
  <c r="J38" i="47"/>
  <c r="J47" i="47"/>
  <c r="J6" i="47"/>
  <c r="J14" i="47"/>
  <c r="J5" i="47"/>
  <c r="J29" i="47"/>
  <c r="J15" i="47"/>
  <c r="J19" i="47"/>
  <c r="J60" i="47"/>
  <c r="J57" i="47"/>
  <c r="J37" i="47"/>
  <c r="J7" i="47"/>
  <c r="J44" i="47"/>
  <c r="J52" i="47"/>
  <c r="J46" i="47"/>
  <c r="J42" i="47"/>
  <c r="J26" i="47"/>
  <c r="J66" i="47"/>
  <c r="J24" i="47"/>
  <c r="J61" i="47"/>
  <c r="J51" i="47"/>
  <c r="J72" i="47"/>
  <c r="J67" i="47"/>
  <c r="J63" i="47"/>
  <c r="J30" i="47"/>
  <c r="J23" i="47"/>
  <c r="J68" i="47"/>
  <c r="J20" i="47"/>
  <c r="AO27" i="47"/>
  <c r="AO28" i="47"/>
  <c r="AO6" i="47"/>
  <c r="AO24" i="47"/>
  <c r="AO7" i="47"/>
  <c r="AO29" i="47"/>
  <c r="AO46" i="47"/>
  <c r="AO51" i="47"/>
  <c r="AO53" i="47"/>
  <c r="AO13" i="47"/>
  <c r="AO67" i="47"/>
  <c r="AO63" i="47"/>
  <c r="AO8" i="47"/>
  <c r="AO68" i="47"/>
  <c r="AO9" i="47"/>
  <c r="AO72" i="47"/>
  <c r="AO21" i="47"/>
  <c r="AO35" i="47"/>
  <c r="AO57" i="47"/>
  <c r="AO66" i="47"/>
  <c r="AH17" i="47"/>
  <c r="AH36" i="47"/>
  <c r="AH54" i="47"/>
  <c r="AH34" i="47"/>
  <c r="AH11" i="47"/>
  <c r="AH79" i="47"/>
  <c r="AH70" i="47"/>
  <c r="AH21" i="47"/>
  <c r="AH10" i="47"/>
  <c r="AH27" i="47"/>
  <c r="AH48" i="47"/>
  <c r="AH78" i="47"/>
  <c r="AH45" i="47"/>
  <c r="AH31" i="47"/>
  <c r="AH77" i="47"/>
  <c r="AH8" i="47"/>
  <c r="AH28" i="47"/>
  <c r="AH13" i="47"/>
  <c r="AH71" i="47"/>
  <c r="AH24" i="47"/>
  <c r="AH65" i="47"/>
  <c r="AH59" i="47"/>
  <c r="AH12" i="47"/>
  <c r="AH64" i="47"/>
  <c r="AH39" i="47"/>
  <c r="AH25" i="47"/>
  <c r="AH49" i="47"/>
  <c r="AH9" i="47"/>
  <c r="AH74" i="47"/>
  <c r="AH38" i="47"/>
  <c r="AH40" i="47"/>
  <c r="AH69" i="47"/>
  <c r="AH30" i="47"/>
  <c r="AH35" i="47"/>
  <c r="AH73" i="47"/>
  <c r="AH53" i="47"/>
  <c r="AH62" i="47"/>
  <c r="AH50" i="47"/>
  <c r="AH43" i="47"/>
  <c r="AH6" i="47"/>
  <c r="AH14" i="47"/>
  <c r="AH5" i="47"/>
  <c r="AH29" i="47"/>
  <c r="AH15" i="47"/>
  <c r="AH16" i="47"/>
  <c r="AH47" i="47"/>
  <c r="AH51" i="47"/>
  <c r="AH72" i="47"/>
  <c r="AH7" i="47"/>
  <c r="AH57" i="47"/>
  <c r="AH37" i="47"/>
  <c r="AH44" i="47"/>
  <c r="AH61" i="47"/>
  <c r="AH20" i="47"/>
  <c r="AH23" i="47"/>
  <c r="AH26" i="47"/>
  <c r="AH66" i="47"/>
  <c r="AH76" i="47"/>
  <c r="AH19" i="47"/>
  <c r="AH60" i="47"/>
  <c r="AH67" i="47"/>
  <c r="AH46" i="47"/>
  <c r="AH75" i="47"/>
  <c r="AH42" i="47"/>
  <c r="AH52" i="47"/>
  <c r="AH63" i="47"/>
  <c r="AH22" i="47"/>
  <c r="AH68" i="47"/>
  <c r="AO34" i="47"/>
  <c r="AO30" i="47"/>
  <c r="AO12" i="47"/>
  <c r="AO31" i="47"/>
  <c r="AO45" i="47"/>
  <c r="AO32" i="47"/>
  <c r="AO22" i="47"/>
  <c r="AO56" i="47"/>
  <c r="AO23" i="47"/>
  <c r="AO64" i="47"/>
  <c r="AO69" i="47"/>
  <c r="AO20" i="47"/>
  <c r="AO65" i="47"/>
  <c r="AO71" i="47"/>
  <c r="AO14" i="47"/>
  <c r="AB54" i="47"/>
  <c r="AB11" i="47"/>
  <c r="AB70" i="47"/>
  <c r="AB10" i="47"/>
  <c r="AB34" i="47"/>
  <c r="AB21" i="47"/>
  <c r="AB27" i="47"/>
  <c r="AB17" i="47"/>
  <c r="AB12" i="47"/>
  <c r="AB45" i="47"/>
  <c r="AB36" i="47"/>
  <c r="AB64" i="47"/>
  <c r="AB49" i="47"/>
  <c r="AB13" i="47"/>
  <c r="AB79" i="47"/>
  <c r="AB8" i="47"/>
  <c r="AB39" i="47"/>
  <c r="AB65" i="47"/>
  <c r="AB69" i="47"/>
  <c r="AB28" i="47"/>
  <c r="AB77" i="47"/>
  <c r="AB43" i="47"/>
  <c r="AB76" i="47"/>
  <c r="AB38" i="47"/>
  <c r="AB78" i="47"/>
  <c r="AB71" i="47"/>
  <c r="AB16" i="47"/>
  <c r="AB40" i="47"/>
  <c r="AB31" i="47"/>
  <c r="AB59" i="47"/>
  <c r="AB22" i="47"/>
  <c r="AB47" i="47"/>
  <c r="AB25" i="47"/>
  <c r="AB74" i="47"/>
  <c r="AB61" i="47"/>
  <c r="AB6" i="47"/>
  <c r="AB14" i="47"/>
  <c r="AB5" i="47"/>
  <c r="AB29" i="47"/>
  <c r="AB15" i="47"/>
  <c r="AB48" i="47"/>
  <c r="AB24" i="47"/>
  <c r="AB9" i="47"/>
  <c r="AB30" i="47"/>
  <c r="AB20" i="47"/>
  <c r="AB52" i="47"/>
  <c r="AB7" i="47"/>
  <c r="AB60" i="47"/>
  <c r="AB75" i="47"/>
  <c r="AB73" i="47"/>
  <c r="AB46" i="47"/>
  <c r="AB42" i="47"/>
  <c r="AB26" i="47"/>
  <c r="AB66" i="47"/>
  <c r="AB23" i="47"/>
  <c r="AB63" i="47"/>
  <c r="AB51" i="47"/>
  <c r="AB72" i="47"/>
  <c r="AB62" i="47"/>
  <c r="AB67" i="47"/>
  <c r="AB44" i="47"/>
  <c r="AB35" i="47"/>
  <c r="AB53" i="47"/>
  <c r="AB68" i="47"/>
  <c r="AB19" i="47"/>
  <c r="AB37" i="47"/>
  <c r="AB50" i="47"/>
  <c r="AB57" i="47"/>
  <c r="L54" i="47"/>
  <c r="L11" i="47"/>
  <c r="L70" i="47"/>
  <c r="L10" i="47"/>
  <c r="L17" i="47"/>
  <c r="L21" i="47"/>
  <c r="L36" i="47"/>
  <c r="L27" i="47"/>
  <c r="L34" i="47"/>
  <c r="L12" i="47"/>
  <c r="L45" i="47"/>
  <c r="L79" i="47"/>
  <c r="L78" i="47"/>
  <c r="L64" i="47"/>
  <c r="L49" i="47"/>
  <c r="L13" i="47"/>
  <c r="L28" i="47"/>
  <c r="L8" i="47"/>
  <c r="L31" i="47"/>
  <c r="L69" i="47"/>
  <c r="L48" i="47"/>
  <c r="L59" i="47"/>
  <c r="L39" i="47"/>
  <c r="L71" i="47"/>
  <c r="L76" i="47"/>
  <c r="L38" i="47"/>
  <c r="L9" i="47"/>
  <c r="L40" i="47"/>
  <c r="L24" i="47"/>
  <c r="L77" i="47"/>
  <c r="L25" i="47"/>
  <c r="L47" i="47"/>
  <c r="L65" i="47"/>
  <c r="L74" i="47"/>
  <c r="L6" i="47"/>
  <c r="L14" i="47"/>
  <c r="L5" i="47"/>
  <c r="L29" i="47"/>
  <c r="L15" i="47"/>
  <c r="L30" i="47"/>
  <c r="L20" i="47"/>
  <c r="L52" i="47"/>
  <c r="L7" i="47"/>
  <c r="L60" i="47"/>
  <c r="L73" i="47"/>
  <c r="L46" i="47"/>
  <c r="L42" i="47"/>
  <c r="L26" i="47"/>
  <c r="L66" i="47"/>
  <c r="L23" i="47"/>
  <c r="L63" i="47"/>
  <c r="L22" i="47"/>
  <c r="L61" i="47"/>
  <c r="L51" i="47"/>
  <c r="L72" i="47"/>
  <c r="L62" i="47"/>
  <c r="L67" i="47"/>
  <c r="L44" i="47"/>
  <c r="L43" i="47"/>
  <c r="L16" i="47"/>
  <c r="L75" i="47"/>
  <c r="L35" i="47"/>
  <c r="L53" i="47"/>
  <c r="L68" i="47"/>
  <c r="L50" i="47"/>
  <c r="L19" i="47"/>
  <c r="L57" i="47"/>
  <c r="L37" i="47"/>
  <c r="R71" i="46"/>
  <c r="AU71" i="46" s="1"/>
  <c r="R70" i="46"/>
  <c r="AU70" i="46" s="1"/>
  <c r="R66" i="46"/>
  <c r="AU66" i="46" s="1"/>
  <c r="R69" i="46"/>
  <c r="AU69" i="46" s="1"/>
  <c r="R68" i="46"/>
  <c r="AU68" i="46" s="1"/>
  <c r="R62" i="46"/>
  <c r="AU62" i="46" s="1"/>
  <c r="R65" i="46"/>
  <c r="AU65" i="46" s="1"/>
  <c r="R63" i="46"/>
  <c r="AU63" i="46" s="1"/>
  <c r="R58" i="46"/>
  <c r="AU58" i="46" s="1"/>
  <c r="R54" i="46"/>
  <c r="AU54" i="46" s="1"/>
  <c r="R67" i="46"/>
  <c r="AU67" i="46" s="1"/>
  <c r="R61" i="46"/>
  <c r="AU61" i="46" s="1"/>
  <c r="R57" i="46"/>
  <c r="AU57" i="46" s="1"/>
  <c r="R53" i="46"/>
  <c r="AU53" i="46" s="1"/>
  <c r="R64" i="46"/>
  <c r="AU64" i="46" s="1"/>
  <c r="R59" i="46"/>
  <c r="AU59" i="46" s="1"/>
  <c r="R39" i="46"/>
  <c r="R6" i="46"/>
  <c r="R56" i="46"/>
  <c r="AU56" i="46" s="1"/>
  <c r="R32" i="46"/>
  <c r="R55" i="46"/>
  <c r="AU55" i="46" s="1"/>
  <c r="R52" i="46"/>
  <c r="AU52" i="46" s="1"/>
  <c r="R31" i="46"/>
  <c r="R19" i="46"/>
  <c r="R12" i="46"/>
  <c r="R16" i="46"/>
  <c r="R48" i="46"/>
  <c r="R35" i="46"/>
  <c r="R23" i="46"/>
  <c r="R72" i="46"/>
  <c r="AU72" i="46" s="1"/>
  <c r="R28" i="46"/>
  <c r="R40" i="46"/>
  <c r="R18" i="46"/>
  <c r="R36" i="46"/>
  <c r="R38" i="46"/>
  <c r="R27" i="46"/>
  <c r="R11" i="46"/>
  <c r="R9" i="46"/>
  <c r="R42" i="46"/>
  <c r="R5" i="46"/>
  <c r="R25" i="46"/>
  <c r="R17" i="46"/>
  <c r="R33" i="46"/>
  <c r="R50" i="46"/>
  <c r="R20" i="46"/>
  <c r="R47" i="46"/>
  <c r="R24" i="46"/>
  <c r="R22" i="46"/>
  <c r="R8" i="46"/>
  <c r="R15" i="46"/>
  <c r="R51" i="46"/>
  <c r="AU51" i="46" s="1"/>
  <c r="R49" i="46"/>
  <c r="R29" i="46"/>
  <c r="R34" i="46"/>
  <c r="R43" i="46"/>
  <c r="R44" i="46"/>
  <c r="R21" i="46"/>
  <c r="R14" i="46"/>
  <c r="R41" i="46"/>
  <c r="R30" i="46"/>
  <c r="R7" i="46"/>
  <c r="R37" i="46"/>
  <c r="R13" i="46"/>
  <c r="R45" i="46"/>
  <c r="R60" i="46"/>
  <c r="AU60" i="46" s="1"/>
  <c r="R10" i="46"/>
  <c r="R26" i="46"/>
  <c r="R46" i="46"/>
  <c r="J71" i="46"/>
  <c r="AQ71" i="46" s="1"/>
  <c r="J70" i="46"/>
  <c r="AQ70" i="46" s="1"/>
  <c r="J69" i="46"/>
  <c r="AQ69" i="46" s="1"/>
  <c r="J72" i="46"/>
  <c r="AQ72" i="46" s="1"/>
  <c r="J67" i="46"/>
  <c r="AQ67" i="46" s="1"/>
  <c r="J66" i="46"/>
  <c r="AQ66" i="46" s="1"/>
  <c r="J62" i="46"/>
  <c r="AQ62" i="46" s="1"/>
  <c r="J68" i="46"/>
  <c r="AQ68" i="46" s="1"/>
  <c r="J65" i="46"/>
  <c r="AQ65" i="46" s="1"/>
  <c r="J58" i="46"/>
  <c r="AQ58" i="46" s="1"/>
  <c r="J54" i="46"/>
  <c r="AQ54" i="46" s="1"/>
  <c r="J64" i="46"/>
  <c r="AQ64" i="46" s="1"/>
  <c r="J61" i="46"/>
  <c r="AQ61" i="46" s="1"/>
  <c r="J57" i="46"/>
  <c r="AQ57" i="46" s="1"/>
  <c r="J53" i="46"/>
  <c r="AQ53" i="46" s="1"/>
  <c r="J55" i="46"/>
  <c r="AQ55" i="46" s="1"/>
  <c r="J39" i="46"/>
  <c r="J63" i="46"/>
  <c r="AQ63" i="46" s="1"/>
  <c r="J60" i="46"/>
  <c r="AQ60" i="46" s="1"/>
  <c r="J52" i="46"/>
  <c r="AQ52" i="46" s="1"/>
  <c r="J32" i="46"/>
  <c r="J59" i="46"/>
  <c r="AQ59" i="46" s="1"/>
  <c r="J48" i="46"/>
  <c r="J35" i="46"/>
  <c r="J23" i="46"/>
  <c r="J56" i="46"/>
  <c r="AQ56" i="46" s="1"/>
  <c r="J51" i="46"/>
  <c r="AQ51" i="46" s="1"/>
  <c r="J40" i="46"/>
  <c r="J18" i="46"/>
  <c r="J36" i="46"/>
  <c r="J38" i="46"/>
  <c r="J28" i="46"/>
  <c r="J49" i="46"/>
  <c r="J37" i="46"/>
  <c r="J33" i="46"/>
  <c r="J21" i="46"/>
  <c r="J24" i="46"/>
  <c r="J19" i="46"/>
  <c r="J42" i="46"/>
  <c r="J45" i="46"/>
  <c r="J31" i="46"/>
  <c r="J43" i="46"/>
  <c r="J50" i="46"/>
  <c r="J47" i="46"/>
  <c r="J46" i="46"/>
  <c r="J29" i="46"/>
  <c r="J34" i="46"/>
  <c r="J44" i="46"/>
  <c r="J20" i="46"/>
  <c r="J41" i="46"/>
  <c r="AB70" i="46"/>
  <c r="AZ70" i="46" s="1"/>
  <c r="AB69" i="46"/>
  <c r="AZ69" i="46" s="1"/>
  <c r="AB72" i="46"/>
  <c r="AZ72" i="46" s="1"/>
  <c r="AB68" i="46"/>
  <c r="AZ68" i="46" s="1"/>
  <c r="AB65" i="46"/>
  <c r="AZ65" i="46" s="1"/>
  <c r="AB66" i="46"/>
  <c r="AZ66" i="46" s="1"/>
  <c r="AB64" i="46"/>
  <c r="AZ64" i="46" s="1"/>
  <c r="AB67" i="46"/>
  <c r="AZ67" i="46" s="1"/>
  <c r="AB61" i="46"/>
  <c r="AZ61" i="46" s="1"/>
  <c r="AB57" i="46"/>
  <c r="AZ57" i="46" s="1"/>
  <c r="AB63" i="46"/>
  <c r="AZ63" i="46" s="1"/>
  <c r="AB60" i="46"/>
  <c r="AZ60" i="46" s="1"/>
  <c r="AB56" i="46"/>
  <c r="AZ56" i="46" s="1"/>
  <c r="AB52" i="46"/>
  <c r="AZ52" i="46" s="1"/>
  <c r="AB54" i="46"/>
  <c r="AZ54" i="46" s="1"/>
  <c r="AB32" i="46"/>
  <c r="AB19" i="46"/>
  <c r="AB59" i="46"/>
  <c r="AZ59" i="46" s="1"/>
  <c r="AB31" i="46"/>
  <c r="AB53" i="46"/>
  <c r="AZ53" i="46" s="1"/>
  <c r="AB40" i="46"/>
  <c r="AB18" i="46"/>
  <c r="AB36" i="46"/>
  <c r="AB38" i="46"/>
  <c r="AB27" i="46"/>
  <c r="AB62" i="46"/>
  <c r="AZ62" i="46" s="1"/>
  <c r="AB51" i="46"/>
  <c r="AZ51" i="46" s="1"/>
  <c r="AB39" i="46"/>
  <c r="AB50" i="46"/>
  <c r="AB21" i="46"/>
  <c r="AB20" i="46"/>
  <c r="AB10" i="46"/>
  <c r="AB47" i="46"/>
  <c r="AB55" i="46"/>
  <c r="AZ55" i="46" s="1"/>
  <c r="AB16" i="46"/>
  <c r="AB35" i="46"/>
  <c r="AB24" i="46"/>
  <c r="AB22" i="46"/>
  <c r="AB71" i="46"/>
  <c r="AZ71" i="46" s="1"/>
  <c r="AB58" i="46"/>
  <c r="AZ58" i="46" s="1"/>
  <c r="AB28" i="46"/>
  <c r="AB11" i="46"/>
  <c r="AB9" i="46"/>
  <c r="AB42" i="46"/>
  <c r="AB26" i="46"/>
  <c r="AB14" i="46"/>
  <c r="AB46" i="46"/>
  <c r="AB41" i="46"/>
  <c r="AB44" i="46"/>
  <c r="AB48" i="46"/>
  <c r="AB25" i="46"/>
  <c r="AB33" i="46"/>
  <c r="AB43" i="46"/>
  <c r="AB7" i="46"/>
  <c r="AB49" i="46"/>
  <c r="AB13" i="46"/>
  <c r="AB45" i="46"/>
  <c r="AB37" i="46"/>
  <c r="AB29" i="46"/>
  <c r="AB34" i="46"/>
  <c r="AB30" i="46"/>
  <c r="AB6" i="46"/>
  <c r="AB12" i="46"/>
  <c r="AB23" i="46"/>
  <c r="AB5" i="46"/>
  <c r="AB17" i="46"/>
  <c r="AB15" i="46"/>
  <c r="AB8" i="46"/>
  <c r="AH71" i="46"/>
  <c r="BC71" i="46" s="1"/>
  <c r="AH70" i="46"/>
  <c r="BC70" i="46" s="1"/>
  <c r="AH66" i="46"/>
  <c r="BC66" i="46" s="1"/>
  <c r="AH69" i="46"/>
  <c r="BC69" i="46" s="1"/>
  <c r="AH62" i="46"/>
  <c r="BC62" i="46" s="1"/>
  <c r="AH72" i="46"/>
  <c r="BC72" i="46" s="1"/>
  <c r="AH65" i="46"/>
  <c r="BC65" i="46" s="1"/>
  <c r="AH63" i="46"/>
  <c r="BC63" i="46" s="1"/>
  <c r="AH58" i="46"/>
  <c r="BC58" i="46" s="1"/>
  <c r="AH54" i="46"/>
  <c r="BC54" i="46" s="1"/>
  <c r="AH68" i="46"/>
  <c r="BC68" i="46" s="1"/>
  <c r="AH61" i="46"/>
  <c r="BC61" i="46" s="1"/>
  <c r="AH57" i="46"/>
  <c r="BC57" i="46" s="1"/>
  <c r="AH53" i="46"/>
  <c r="BC53" i="46" s="1"/>
  <c r="AH67" i="46"/>
  <c r="BC67" i="46" s="1"/>
  <c r="AH59" i="46"/>
  <c r="BC59" i="46" s="1"/>
  <c r="AH52" i="46"/>
  <c r="BC52" i="46" s="1"/>
  <c r="AH39" i="46"/>
  <c r="AH6" i="46"/>
  <c r="AH56" i="46"/>
  <c r="BC56" i="46" s="1"/>
  <c r="AH51" i="46"/>
  <c r="BC51" i="46" s="1"/>
  <c r="AH32" i="46"/>
  <c r="AH64" i="46"/>
  <c r="BC64" i="46" s="1"/>
  <c r="AH31" i="46"/>
  <c r="AH12" i="46"/>
  <c r="AH16" i="46"/>
  <c r="AH48" i="46"/>
  <c r="AH35" i="46"/>
  <c r="AH23" i="46"/>
  <c r="AH60" i="46"/>
  <c r="BC60" i="46" s="1"/>
  <c r="AH28" i="46"/>
  <c r="AH40" i="46"/>
  <c r="AH18" i="46"/>
  <c r="AH36" i="46"/>
  <c r="AH38" i="46"/>
  <c r="AH27" i="46"/>
  <c r="AH11" i="46"/>
  <c r="AH9" i="46"/>
  <c r="AH42" i="46"/>
  <c r="AH5" i="46"/>
  <c r="AH25" i="46"/>
  <c r="AH17" i="46"/>
  <c r="AH33" i="46"/>
  <c r="AH19" i="46"/>
  <c r="AH50" i="46"/>
  <c r="AH20" i="46"/>
  <c r="AH47" i="46"/>
  <c r="AH24" i="46"/>
  <c r="AH22" i="46"/>
  <c r="AH8" i="46"/>
  <c r="AH15" i="46"/>
  <c r="AH37" i="46"/>
  <c r="AH29" i="46"/>
  <c r="AH34" i="46"/>
  <c r="AH46" i="46"/>
  <c r="AH10" i="46"/>
  <c r="AH14" i="46"/>
  <c r="AH41" i="46"/>
  <c r="AH44" i="46"/>
  <c r="AH7" i="46"/>
  <c r="AH55" i="46"/>
  <c r="BC55" i="46" s="1"/>
  <c r="AH49" i="46"/>
  <c r="AH13" i="46"/>
  <c r="AH45" i="46"/>
  <c r="AH43" i="46"/>
  <c r="AH21" i="46"/>
  <c r="AH26" i="46"/>
  <c r="AH30" i="46"/>
  <c r="L70" i="46"/>
  <c r="AR70" i="46" s="1"/>
  <c r="L69" i="46"/>
  <c r="AR69" i="46" s="1"/>
  <c r="L72" i="46"/>
  <c r="AR72" i="46" s="1"/>
  <c r="L68" i="46"/>
  <c r="AR68" i="46" s="1"/>
  <c r="L71" i="46"/>
  <c r="AR71" i="46" s="1"/>
  <c r="L65" i="46"/>
  <c r="AR65" i="46" s="1"/>
  <c r="L64" i="46"/>
  <c r="AR64" i="46" s="1"/>
  <c r="L66" i="46"/>
  <c r="AR66" i="46" s="1"/>
  <c r="L61" i="46"/>
  <c r="AR61" i="46" s="1"/>
  <c r="L57" i="46"/>
  <c r="AR57" i="46" s="1"/>
  <c r="L63" i="46"/>
  <c r="AR63" i="46" s="1"/>
  <c r="L60" i="46"/>
  <c r="AR60" i="46" s="1"/>
  <c r="L56" i="46"/>
  <c r="AR56" i="46" s="1"/>
  <c r="L52" i="46"/>
  <c r="AR52" i="46" s="1"/>
  <c r="L54" i="46"/>
  <c r="AR54" i="46" s="1"/>
  <c r="L53" i="46"/>
  <c r="AR53" i="46" s="1"/>
  <c r="L32" i="46"/>
  <c r="L19" i="46"/>
  <c r="L67" i="46"/>
  <c r="AR67" i="46" s="1"/>
  <c r="L62" i="46"/>
  <c r="AR62" i="46" s="1"/>
  <c r="L59" i="46"/>
  <c r="AR59" i="46" s="1"/>
  <c r="L31" i="46"/>
  <c r="L58" i="46"/>
  <c r="AR58" i="46" s="1"/>
  <c r="L51" i="46"/>
  <c r="AR51" i="46" s="1"/>
  <c r="L40" i="46"/>
  <c r="L18" i="46"/>
  <c r="L36" i="46"/>
  <c r="L38" i="46"/>
  <c r="L27" i="46"/>
  <c r="L55" i="46"/>
  <c r="AR55" i="46" s="1"/>
  <c r="L39" i="46"/>
  <c r="L50" i="46"/>
  <c r="L21" i="46"/>
  <c r="L20" i="46"/>
  <c r="L10" i="46"/>
  <c r="L47" i="46"/>
  <c r="L6" i="46"/>
  <c r="L16" i="46"/>
  <c r="L35" i="46"/>
  <c r="L24" i="46"/>
  <c r="L22" i="46"/>
  <c r="L11" i="46"/>
  <c r="L9" i="46"/>
  <c r="L42" i="46"/>
  <c r="L26" i="46"/>
  <c r="L14" i="46"/>
  <c r="L46" i="46"/>
  <c r="L41" i="46"/>
  <c r="L44" i="46"/>
  <c r="L12" i="46"/>
  <c r="L23" i="46"/>
  <c r="L25" i="46"/>
  <c r="L33" i="46"/>
  <c r="L15" i="46"/>
  <c r="L7" i="46"/>
  <c r="L13" i="46"/>
  <c r="L28" i="46"/>
  <c r="L49" i="46"/>
  <c r="L29" i="46"/>
  <c r="L34" i="46"/>
  <c r="L8" i="46"/>
  <c r="L48" i="46"/>
  <c r="L5" i="46"/>
  <c r="L17" i="46"/>
  <c r="L43" i="46"/>
  <c r="L37" i="46"/>
  <c r="L45" i="46"/>
  <c r="L30" i="46"/>
  <c r="T70" i="46"/>
  <c r="AV70" i="46" s="1"/>
  <c r="T69" i="46"/>
  <c r="AV69" i="46" s="1"/>
  <c r="T72" i="46"/>
  <c r="AV72" i="46" s="1"/>
  <c r="T68" i="46"/>
  <c r="AV68" i="46" s="1"/>
  <c r="T66" i="46"/>
  <c r="AV66" i="46" s="1"/>
  <c r="T65" i="46"/>
  <c r="AV65" i="46" s="1"/>
  <c r="T67" i="46"/>
  <c r="AV67" i="46" s="1"/>
  <c r="T64" i="46"/>
  <c r="AV64" i="46" s="1"/>
  <c r="T71" i="46"/>
  <c r="AV71" i="46" s="1"/>
  <c r="T62" i="46"/>
  <c r="AV62" i="46" s="1"/>
  <c r="T61" i="46"/>
  <c r="AV61" i="46" s="1"/>
  <c r="T57" i="46"/>
  <c r="AV57" i="46" s="1"/>
  <c r="T60" i="46"/>
  <c r="AV60" i="46" s="1"/>
  <c r="T56" i="46"/>
  <c r="AV56" i="46" s="1"/>
  <c r="T52" i="46"/>
  <c r="AV52" i="46" s="1"/>
  <c r="T63" i="46"/>
  <c r="AV63" i="46" s="1"/>
  <c r="T58" i="46"/>
  <c r="AV58" i="46" s="1"/>
  <c r="T32" i="46"/>
  <c r="T19" i="46"/>
  <c r="T55" i="46"/>
  <c r="AV55" i="46" s="1"/>
  <c r="T53" i="46"/>
  <c r="AV53" i="46" s="1"/>
  <c r="T31" i="46"/>
  <c r="T54" i="46"/>
  <c r="AV54" i="46" s="1"/>
  <c r="T28" i="46"/>
  <c r="T40" i="46"/>
  <c r="T18" i="46"/>
  <c r="T36" i="46"/>
  <c r="T38" i="46"/>
  <c r="T27" i="46"/>
  <c r="T6" i="46"/>
  <c r="T50" i="46"/>
  <c r="T21" i="46"/>
  <c r="T20" i="46"/>
  <c r="T10" i="46"/>
  <c r="T47" i="46"/>
  <c r="T59" i="46"/>
  <c r="AV59" i="46" s="1"/>
  <c r="T12" i="46"/>
  <c r="T48" i="46"/>
  <c r="T23" i="46"/>
  <c r="T24" i="46"/>
  <c r="T22" i="46"/>
  <c r="T51" i="46"/>
  <c r="AV51" i="46" s="1"/>
  <c r="T49" i="46"/>
  <c r="T37" i="46"/>
  <c r="T26" i="46"/>
  <c r="T14" i="46"/>
  <c r="T46" i="46"/>
  <c r="T41" i="46"/>
  <c r="T44" i="46"/>
  <c r="T16" i="46"/>
  <c r="T5" i="46"/>
  <c r="T17" i="46"/>
  <c r="T30" i="46"/>
  <c r="T7" i="46"/>
  <c r="T11" i="46"/>
  <c r="T43" i="46"/>
  <c r="T9" i="46"/>
  <c r="T13" i="46"/>
  <c r="T45" i="46"/>
  <c r="T15" i="46"/>
  <c r="T39" i="46"/>
  <c r="T35" i="46"/>
  <c r="T25" i="46"/>
  <c r="T33" i="46"/>
  <c r="T8" i="46"/>
  <c r="T42" i="46"/>
  <c r="T29" i="46"/>
  <c r="T34" i="46"/>
  <c r="Z71" i="46"/>
  <c r="AY71" i="46" s="1"/>
  <c r="Z70" i="46"/>
  <c r="AY70" i="46" s="1"/>
  <c r="Z66" i="46"/>
  <c r="AY66" i="46" s="1"/>
  <c r="Z69" i="46"/>
  <c r="AY69" i="46" s="1"/>
  <c r="Z67" i="46"/>
  <c r="AY67" i="46" s="1"/>
  <c r="Z62" i="46"/>
  <c r="AY62" i="46" s="1"/>
  <c r="Z65" i="46"/>
  <c r="AY65" i="46" s="1"/>
  <c r="Z58" i="46"/>
  <c r="AY58" i="46" s="1"/>
  <c r="Z54" i="46"/>
  <c r="AY54" i="46" s="1"/>
  <c r="Z72" i="46"/>
  <c r="AY72" i="46" s="1"/>
  <c r="Z64" i="46"/>
  <c r="AY64" i="46" s="1"/>
  <c r="Z61" i="46"/>
  <c r="AY61" i="46" s="1"/>
  <c r="Z57" i="46"/>
  <c r="AY57" i="46" s="1"/>
  <c r="Z53" i="46"/>
  <c r="AY53" i="46" s="1"/>
  <c r="Z55" i="46"/>
  <c r="AY55" i="46" s="1"/>
  <c r="Z51" i="46"/>
  <c r="AY51" i="46" s="1"/>
  <c r="Z39" i="46"/>
  <c r="Z6" i="46"/>
  <c r="Z60" i="46"/>
  <c r="AY60" i="46" s="1"/>
  <c r="Z32" i="46"/>
  <c r="Z12" i="46"/>
  <c r="Z16" i="46"/>
  <c r="Z48" i="46"/>
  <c r="Z35" i="46"/>
  <c r="Z23" i="46"/>
  <c r="Z19" i="46"/>
  <c r="Z40" i="46"/>
  <c r="Z18" i="46"/>
  <c r="Z36" i="46"/>
  <c r="Z38" i="46"/>
  <c r="Z27" i="46"/>
  <c r="Z52" i="46"/>
  <c r="AY52" i="46" s="1"/>
  <c r="Z49" i="46"/>
  <c r="Z37" i="46"/>
  <c r="Z5" i="46"/>
  <c r="Z25" i="46"/>
  <c r="Z17" i="46"/>
  <c r="Z33" i="46"/>
  <c r="Z31" i="46"/>
  <c r="Z21" i="46"/>
  <c r="Z10" i="46"/>
  <c r="Z24" i="46"/>
  <c r="Z22" i="46"/>
  <c r="Z8" i="46"/>
  <c r="Z15" i="46"/>
  <c r="Z28" i="46"/>
  <c r="Z9" i="46"/>
  <c r="Z13" i="46"/>
  <c r="Z45" i="46"/>
  <c r="Z44" i="46"/>
  <c r="Z47" i="46"/>
  <c r="Z68" i="46"/>
  <c r="AY68" i="46" s="1"/>
  <c r="Z20" i="46"/>
  <c r="Z26" i="46"/>
  <c r="Z46" i="46"/>
  <c r="Z43" i="46"/>
  <c r="Z7" i="46"/>
  <c r="Z59" i="46"/>
  <c r="AY59" i="46" s="1"/>
  <c r="Z11" i="46"/>
  <c r="Z42" i="46"/>
  <c r="Z29" i="46"/>
  <c r="Z34" i="46"/>
  <c r="Z30" i="46"/>
  <c r="Z63" i="46"/>
  <c r="AY63" i="46" s="1"/>
  <c r="Z56" i="46"/>
  <c r="AY56" i="46" s="1"/>
  <c r="Z50" i="46"/>
  <c r="Z14" i="46"/>
  <c r="Z41" i="46"/>
  <c r="AO59" i="46"/>
  <c r="AO63" i="46"/>
  <c r="AH13" i="45"/>
  <c r="AH74" i="45"/>
  <c r="AH77" i="45"/>
  <c r="AH73" i="45"/>
  <c r="AH76" i="45"/>
  <c r="AH72" i="45"/>
  <c r="AH38" i="45"/>
  <c r="AH41" i="45"/>
  <c r="AH71" i="45"/>
  <c r="AH75" i="45"/>
  <c r="AH70" i="45"/>
  <c r="AH14" i="45"/>
  <c r="AH69" i="45"/>
  <c r="AH67" i="45"/>
  <c r="AH24" i="45"/>
  <c r="AH7" i="45"/>
  <c r="AH18" i="45"/>
  <c r="AH65" i="45"/>
  <c r="AH5" i="45"/>
  <c r="AH44" i="45"/>
  <c r="AH64" i="45"/>
  <c r="AH68" i="45"/>
  <c r="AH37" i="45"/>
  <c r="AH66" i="45"/>
  <c r="AH28" i="45"/>
  <c r="AH63" i="45"/>
  <c r="AH23" i="45"/>
  <c r="AH31" i="45"/>
  <c r="AH21" i="45"/>
  <c r="AH6" i="45"/>
  <c r="AH61" i="45"/>
  <c r="AH45" i="45"/>
  <c r="AH19" i="45"/>
  <c r="AH60" i="45"/>
  <c r="AH46" i="45"/>
  <c r="AH8" i="45"/>
  <c r="AH27" i="45"/>
  <c r="AH39" i="45"/>
  <c r="AH49" i="45"/>
  <c r="AH62" i="45"/>
  <c r="AH34" i="45"/>
  <c r="AH12" i="45"/>
  <c r="AH29" i="45"/>
  <c r="AH26" i="45"/>
  <c r="AH25" i="45"/>
  <c r="AH20" i="45"/>
  <c r="AH36" i="45"/>
  <c r="AH51" i="45"/>
  <c r="AH50" i="45"/>
  <c r="AH59" i="45"/>
  <c r="AH58" i="45"/>
  <c r="AH22" i="45"/>
  <c r="AH56" i="45"/>
  <c r="AH48" i="45"/>
  <c r="AH52" i="45"/>
  <c r="AH40" i="45"/>
  <c r="AH30" i="45"/>
  <c r="AH35" i="45"/>
  <c r="AH55" i="45"/>
  <c r="AH15" i="45"/>
  <c r="AH11" i="45"/>
  <c r="AH54" i="45"/>
  <c r="AH53" i="45"/>
  <c r="AH16" i="45"/>
  <c r="AH33" i="45"/>
  <c r="AH32" i="45"/>
  <c r="AH17" i="45"/>
  <c r="AH57" i="45"/>
  <c r="AD76" i="45"/>
  <c r="AD41" i="45"/>
  <c r="AD75" i="45"/>
  <c r="AD13" i="45"/>
  <c r="AD74" i="45"/>
  <c r="AD70" i="45"/>
  <c r="AD77" i="45"/>
  <c r="AD72" i="45"/>
  <c r="AD73" i="45"/>
  <c r="AD71" i="45"/>
  <c r="AD38" i="45"/>
  <c r="AD24" i="45"/>
  <c r="AD68" i="45"/>
  <c r="AD69" i="45"/>
  <c r="AD14" i="45"/>
  <c r="AD37" i="45"/>
  <c r="AD66" i="45"/>
  <c r="AD28" i="45"/>
  <c r="AD21" i="45"/>
  <c r="AD45" i="45"/>
  <c r="AD49" i="45"/>
  <c r="AD7" i="45"/>
  <c r="AD18" i="45"/>
  <c r="AD65" i="45"/>
  <c r="AD67" i="45"/>
  <c r="AD19" i="45"/>
  <c r="AD60" i="45"/>
  <c r="AD5" i="45"/>
  <c r="AD63" i="45"/>
  <c r="AD39" i="45"/>
  <c r="AD62" i="45"/>
  <c r="AD59" i="45"/>
  <c r="AD44" i="45"/>
  <c r="AD23" i="45"/>
  <c r="AD31" i="45"/>
  <c r="AD64" i="45"/>
  <c r="AD34" i="45"/>
  <c r="AD12" i="45"/>
  <c r="AD11" i="45"/>
  <c r="AD6" i="45"/>
  <c r="AD8" i="45"/>
  <c r="AD46" i="45"/>
  <c r="AD30" i="45"/>
  <c r="AD22" i="45"/>
  <c r="AD56" i="45"/>
  <c r="AD48" i="45"/>
  <c r="AD52" i="45"/>
  <c r="AD40" i="45"/>
  <c r="AD61" i="45"/>
  <c r="AD35" i="45"/>
  <c r="AD26" i="45"/>
  <c r="AD25" i="45"/>
  <c r="AD20" i="45"/>
  <c r="AD36" i="45"/>
  <c r="AD51" i="45"/>
  <c r="AD50" i="45"/>
  <c r="AD58" i="45"/>
  <c r="AD29" i="45"/>
  <c r="AD57" i="45"/>
  <c r="AD53" i="45"/>
  <c r="AD27" i="45"/>
  <c r="AD32" i="45"/>
  <c r="AD55" i="45"/>
  <c r="AD15" i="45"/>
  <c r="AD16" i="45"/>
  <c r="AD33" i="45"/>
  <c r="AD54" i="45"/>
  <c r="AD17" i="45"/>
  <c r="R13" i="45"/>
  <c r="R77" i="45"/>
  <c r="R76" i="45"/>
  <c r="R75" i="45"/>
  <c r="R73" i="45"/>
  <c r="R72" i="45"/>
  <c r="R71" i="45"/>
  <c r="R74" i="45"/>
  <c r="R70" i="45"/>
  <c r="R14" i="45"/>
  <c r="R69" i="45"/>
  <c r="R38" i="45"/>
  <c r="R67" i="45"/>
  <c r="R24" i="45"/>
  <c r="R68" i="45"/>
  <c r="R7" i="45"/>
  <c r="R18" i="45"/>
  <c r="R65" i="45"/>
  <c r="R41" i="45"/>
  <c r="R5" i="45"/>
  <c r="R44" i="45"/>
  <c r="R64" i="45"/>
  <c r="R37" i="45"/>
  <c r="R66" i="45"/>
  <c r="R28" i="45"/>
  <c r="R45" i="45"/>
  <c r="R23" i="45"/>
  <c r="R31" i="45"/>
  <c r="R49" i="45"/>
  <c r="R6" i="45"/>
  <c r="R61" i="45"/>
  <c r="R63" i="45"/>
  <c r="R19" i="45"/>
  <c r="R60" i="45"/>
  <c r="R62" i="45"/>
  <c r="R8" i="45"/>
  <c r="R27" i="45"/>
  <c r="R21" i="45"/>
  <c r="R46" i="45"/>
  <c r="R34" i="45"/>
  <c r="R12" i="45"/>
  <c r="R29" i="45"/>
  <c r="R25" i="45"/>
  <c r="R20" i="45"/>
  <c r="R36" i="45"/>
  <c r="R51" i="45"/>
  <c r="R50" i="45"/>
  <c r="R59" i="45"/>
  <c r="R58" i="45"/>
  <c r="R26" i="45"/>
  <c r="R22" i="45"/>
  <c r="R56" i="45"/>
  <c r="R48" i="45"/>
  <c r="R52" i="45"/>
  <c r="R40" i="45"/>
  <c r="R55" i="45"/>
  <c r="R15" i="45"/>
  <c r="R35" i="45"/>
  <c r="R54" i="45"/>
  <c r="R53" i="45"/>
  <c r="R39" i="45"/>
  <c r="R30" i="45"/>
  <c r="R11" i="45"/>
  <c r="R16" i="45"/>
  <c r="R33" i="45"/>
  <c r="R32" i="45"/>
  <c r="R17" i="45"/>
  <c r="R57" i="45"/>
  <c r="Z13" i="45"/>
  <c r="Z77" i="45"/>
  <c r="Z76" i="45"/>
  <c r="Z74" i="45"/>
  <c r="Z72" i="45"/>
  <c r="Z38" i="45"/>
  <c r="Z73" i="45"/>
  <c r="Z71" i="45"/>
  <c r="Z41" i="45"/>
  <c r="Z70" i="45"/>
  <c r="Z14" i="45"/>
  <c r="Z67" i="45"/>
  <c r="Z24" i="45"/>
  <c r="Z75" i="45"/>
  <c r="Z7" i="45"/>
  <c r="Z18" i="45"/>
  <c r="Z65" i="45"/>
  <c r="Z5" i="45"/>
  <c r="Z44" i="45"/>
  <c r="Z64" i="45"/>
  <c r="Z69" i="45"/>
  <c r="Z37" i="45"/>
  <c r="Z66" i="45"/>
  <c r="Z28" i="45"/>
  <c r="Z49" i="45"/>
  <c r="Z23" i="45"/>
  <c r="Z31" i="45"/>
  <c r="Z6" i="45"/>
  <c r="Z61" i="45"/>
  <c r="Z68" i="45"/>
  <c r="Z21" i="45"/>
  <c r="Z19" i="45"/>
  <c r="Z60" i="45"/>
  <c r="Z59" i="45"/>
  <c r="Z8" i="45"/>
  <c r="Z27" i="45"/>
  <c r="Z45" i="45"/>
  <c r="Z63" i="45"/>
  <c r="Z39" i="45"/>
  <c r="Z34" i="45"/>
  <c r="Z12" i="45"/>
  <c r="Z58" i="45"/>
  <c r="Z11" i="45"/>
  <c r="Z25" i="45"/>
  <c r="Z20" i="45"/>
  <c r="Z36" i="45"/>
  <c r="Z51" i="45"/>
  <c r="Z50" i="45"/>
  <c r="Z30" i="45"/>
  <c r="Z46" i="45"/>
  <c r="Z29" i="45"/>
  <c r="Z22" i="45"/>
  <c r="Z56" i="45"/>
  <c r="Z48" i="45"/>
  <c r="Z52" i="45"/>
  <c r="Z40" i="45"/>
  <c r="Z62" i="45"/>
  <c r="Z54" i="45"/>
  <c r="Z17" i="45"/>
  <c r="Z15" i="45"/>
  <c r="Z35" i="45"/>
  <c r="Z26" i="45"/>
  <c r="Z57" i="45"/>
  <c r="Z53" i="45"/>
  <c r="Z55" i="45"/>
  <c r="Z16" i="45"/>
  <c r="Z33" i="45"/>
  <c r="Z32" i="45"/>
  <c r="J77" i="45"/>
  <c r="J76" i="45"/>
  <c r="J41" i="45"/>
  <c r="J74" i="45"/>
  <c r="J72" i="45"/>
  <c r="J75" i="45"/>
  <c r="J71" i="45"/>
  <c r="J70" i="45"/>
  <c r="J38" i="45"/>
  <c r="J67" i="45"/>
  <c r="J73" i="45"/>
  <c r="J65" i="45"/>
  <c r="J68" i="45"/>
  <c r="J44" i="45"/>
  <c r="J64" i="45"/>
  <c r="J37" i="45"/>
  <c r="J66" i="45"/>
  <c r="J69" i="45"/>
  <c r="J45" i="45"/>
  <c r="J61" i="45"/>
  <c r="J49" i="45"/>
  <c r="J63" i="45"/>
  <c r="J60" i="45"/>
  <c r="J39" i="45"/>
  <c r="J27" i="45"/>
  <c r="J62" i="45"/>
  <c r="J59" i="45"/>
  <c r="J46" i="45"/>
  <c r="J58" i="45"/>
  <c r="J35" i="45"/>
  <c r="J36" i="45"/>
  <c r="J51" i="45"/>
  <c r="J50" i="45"/>
  <c r="J11" i="45"/>
  <c r="J56" i="45"/>
  <c r="J48" i="45"/>
  <c r="J52" i="45"/>
  <c r="J40" i="45"/>
  <c r="J54" i="45"/>
  <c r="J55" i="45"/>
  <c r="J57" i="45"/>
  <c r="J53" i="45"/>
  <c r="N76" i="45"/>
  <c r="N41" i="45"/>
  <c r="N75" i="45"/>
  <c r="N13" i="45"/>
  <c r="N74" i="45"/>
  <c r="N77" i="45"/>
  <c r="N70" i="45"/>
  <c r="N73" i="45"/>
  <c r="N72" i="45"/>
  <c r="N24" i="45"/>
  <c r="N68" i="45"/>
  <c r="N71" i="45"/>
  <c r="N69" i="45"/>
  <c r="N14" i="45"/>
  <c r="N38" i="45"/>
  <c r="N37" i="45"/>
  <c r="N66" i="45"/>
  <c r="N28" i="45"/>
  <c r="N67" i="45"/>
  <c r="N21" i="45"/>
  <c r="N45" i="45"/>
  <c r="N49" i="45"/>
  <c r="N7" i="45"/>
  <c r="N18" i="45"/>
  <c r="N65" i="45"/>
  <c r="N44" i="45"/>
  <c r="N63" i="45"/>
  <c r="N19" i="45"/>
  <c r="N60" i="45"/>
  <c r="N64" i="45"/>
  <c r="N39" i="45"/>
  <c r="N62" i="45"/>
  <c r="N59" i="45"/>
  <c r="N23" i="45"/>
  <c r="N31" i="45"/>
  <c r="N5" i="45"/>
  <c r="N6" i="45"/>
  <c r="N34" i="45"/>
  <c r="N12" i="45"/>
  <c r="N11" i="45"/>
  <c r="N61" i="45"/>
  <c r="N8" i="45"/>
  <c r="N30" i="45"/>
  <c r="N26" i="45"/>
  <c r="N22" i="45"/>
  <c r="N56" i="45"/>
  <c r="N48" i="45"/>
  <c r="N52" i="45"/>
  <c r="N40" i="45"/>
  <c r="N35" i="45"/>
  <c r="N25" i="45"/>
  <c r="N20" i="45"/>
  <c r="N36" i="45"/>
  <c r="N51" i="45"/>
  <c r="N50" i="45"/>
  <c r="N57" i="45"/>
  <c r="N53" i="45"/>
  <c r="N29" i="45"/>
  <c r="N16" i="45"/>
  <c r="N32" i="45"/>
  <c r="N17" i="45"/>
  <c r="N58" i="45"/>
  <c r="N27" i="45"/>
  <c r="N55" i="45"/>
  <c r="N15" i="45"/>
  <c r="N33" i="45"/>
  <c r="N46" i="45"/>
  <c r="N54" i="45"/>
  <c r="F76" i="45"/>
  <c r="F75" i="45"/>
  <c r="F74" i="45"/>
  <c r="F70" i="45"/>
  <c r="F77" i="45"/>
  <c r="F73" i="45"/>
  <c r="F72" i="45"/>
  <c r="F69" i="45"/>
  <c r="F68" i="45"/>
  <c r="F66" i="45"/>
  <c r="F28" i="45"/>
  <c r="F49" i="45"/>
  <c r="F71" i="45"/>
  <c r="F67" i="45"/>
  <c r="F18" i="45"/>
  <c r="F65" i="45"/>
  <c r="F63" i="45"/>
  <c r="F60" i="45"/>
  <c r="F62" i="45"/>
  <c r="F59" i="45"/>
  <c r="F64" i="45"/>
  <c r="F34" i="45"/>
  <c r="F12" i="45"/>
  <c r="F61" i="45"/>
  <c r="F56" i="45"/>
  <c r="F48" i="45"/>
  <c r="F52" i="45"/>
  <c r="F58" i="45"/>
  <c r="F30" i="45"/>
  <c r="F51" i="45"/>
  <c r="F50" i="45"/>
  <c r="F32" i="45"/>
  <c r="F57" i="45"/>
  <c r="F53" i="45"/>
  <c r="F55" i="45"/>
  <c r="F54" i="45"/>
  <c r="F17" i="45"/>
  <c r="F29" i="45"/>
  <c r="E14" i="10" s="1"/>
  <c r="V76" i="45"/>
  <c r="V41" i="45"/>
  <c r="V75" i="45"/>
  <c r="V13" i="45"/>
  <c r="V74" i="45"/>
  <c r="V70" i="45"/>
  <c r="V73" i="45"/>
  <c r="V72" i="45"/>
  <c r="V69" i="45"/>
  <c r="V24" i="45"/>
  <c r="V77" i="45"/>
  <c r="V71" i="45"/>
  <c r="V68" i="45"/>
  <c r="V14" i="45"/>
  <c r="V67" i="45"/>
  <c r="V37" i="45"/>
  <c r="V66" i="45"/>
  <c r="V28" i="45"/>
  <c r="V21" i="45"/>
  <c r="V45" i="45"/>
  <c r="V49" i="45"/>
  <c r="V7" i="45"/>
  <c r="V18" i="45"/>
  <c r="V65" i="45"/>
  <c r="V38" i="45"/>
  <c r="V64" i="45"/>
  <c r="V63" i="45"/>
  <c r="V19" i="45"/>
  <c r="V60" i="45"/>
  <c r="V39" i="45"/>
  <c r="V62" i="45"/>
  <c r="V59" i="45"/>
  <c r="V5" i="45"/>
  <c r="V23" i="45"/>
  <c r="V31" i="45"/>
  <c r="V44" i="45"/>
  <c r="V61" i="45"/>
  <c r="V46" i="45"/>
  <c r="V34" i="45"/>
  <c r="V12" i="45"/>
  <c r="V11" i="45"/>
  <c r="V8" i="45"/>
  <c r="V35" i="45"/>
  <c r="V27" i="45"/>
  <c r="V22" i="45"/>
  <c r="V56" i="45"/>
  <c r="V48" i="45"/>
  <c r="V52" i="45"/>
  <c r="V40" i="45"/>
  <c r="V6" i="45"/>
  <c r="V58" i="45"/>
  <c r="V30" i="45"/>
  <c r="V25" i="45"/>
  <c r="V20" i="45"/>
  <c r="V36" i="45"/>
  <c r="V51" i="45"/>
  <c r="V50" i="45"/>
  <c r="V16" i="45"/>
  <c r="V33" i="45"/>
  <c r="V32" i="45"/>
  <c r="V26" i="45"/>
  <c r="V57" i="45"/>
  <c r="V53" i="45"/>
  <c r="V55" i="45"/>
  <c r="V15" i="45"/>
  <c r="V29" i="45"/>
  <c r="V54" i="45"/>
  <c r="V17" i="45"/>
  <c r="V69" i="44"/>
  <c r="AW69" i="44" s="1"/>
  <c r="V72" i="44"/>
  <c r="AW72" i="44" s="1"/>
  <c r="V68" i="44"/>
  <c r="AW68" i="44" s="1"/>
  <c r="V71" i="44"/>
  <c r="AW71" i="44" s="1"/>
  <c r="V67" i="44"/>
  <c r="AW67" i="44" s="1"/>
  <c r="V66" i="44"/>
  <c r="AW66" i="44" s="1"/>
  <c r="V65" i="44"/>
  <c r="AW65" i="44" s="1"/>
  <c r="V61" i="44"/>
  <c r="AW61" i="44" s="1"/>
  <c r="V70" i="44"/>
  <c r="AW70" i="44" s="1"/>
  <c r="V60" i="44"/>
  <c r="AW60" i="44" s="1"/>
  <c r="V63" i="44"/>
  <c r="AW63" i="44" s="1"/>
  <c r="V59" i="44"/>
  <c r="AW59" i="44" s="1"/>
  <c r="V55" i="44"/>
  <c r="AW55" i="44" s="1"/>
  <c r="V64" i="44"/>
  <c r="AW64" i="44" s="1"/>
  <c r="V58" i="44"/>
  <c r="AW58" i="44" s="1"/>
  <c r="V54" i="44"/>
  <c r="V52" i="44"/>
  <c r="V31" i="44"/>
  <c r="V53" i="44"/>
  <c r="V51" i="44"/>
  <c r="V62" i="44"/>
  <c r="AW62" i="44" s="1"/>
  <c r="V56" i="44"/>
  <c r="AW56" i="44" s="1"/>
  <c r="V50" i="44"/>
  <c r="V57" i="44"/>
  <c r="AW57" i="44" s="1"/>
  <c r="V47" i="44"/>
  <c r="V18" i="44"/>
  <c r="V27" i="44"/>
  <c r="V49" i="44"/>
  <c r="V43" i="44"/>
  <c r="V24" i="44"/>
  <c r="V44" i="44"/>
  <c r="V12" i="44"/>
  <c r="V28" i="44"/>
  <c r="V48" i="44"/>
  <c r="V46" i="44"/>
  <c r="V19" i="44"/>
  <c r="V38" i="44"/>
  <c r="V40" i="44"/>
  <c r="V6" i="44"/>
  <c r="V15" i="44"/>
  <c r="V10" i="44"/>
  <c r="V17" i="44"/>
  <c r="V16" i="44"/>
  <c r="V8" i="44"/>
  <c r="V34" i="44"/>
  <c r="V13" i="44"/>
  <c r="V26" i="44"/>
  <c r="V22" i="44"/>
  <c r="V11" i="44"/>
  <c r="V41" i="44"/>
  <c r="V29" i="44"/>
  <c r="V35" i="44"/>
  <c r="V37" i="44"/>
  <c r="V39" i="44"/>
  <c r="V42" i="44"/>
  <c r="V32" i="44"/>
  <c r="V7" i="44"/>
  <c r="V45" i="44"/>
  <c r="V21" i="44"/>
  <c r="V20" i="44"/>
  <c r="V30" i="44"/>
  <c r="V23" i="44"/>
  <c r="V25" i="44"/>
  <c r="V36" i="44"/>
  <c r="V5" i="44"/>
  <c r="V14" i="44"/>
  <c r="V33" i="44"/>
  <c r="V9" i="44"/>
  <c r="N69" i="44"/>
  <c r="AS69" i="44" s="1"/>
  <c r="N72" i="44"/>
  <c r="AS72" i="44" s="1"/>
  <c r="N68" i="44"/>
  <c r="AS68" i="44" s="1"/>
  <c r="N71" i="44"/>
  <c r="AS71" i="44" s="1"/>
  <c r="N67" i="44"/>
  <c r="AS67" i="44" s="1"/>
  <c r="N70" i="44"/>
  <c r="AS70" i="44" s="1"/>
  <c r="N66" i="44"/>
  <c r="AS66" i="44" s="1"/>
  <c r="N65" i="44"/>
  <c r="AS65" i="44" s="1"/>
  <c r="N61" i="44"/>
  <c r="AS61" i="44" s="1"/>
  <c r="N64" i="44"/>
  <c r="AS64" i="44" s="1"/>
  <c r="N63" i="44"/>
  <c r="AS63" i="44" s="1"/>
  <c r="N60" i="44"/>
  <c r="AS60" i="44" s="1"/>
  <c r="N62" i="44"/>
  <c r="AS62" i="44" s="1"/>
  <c r="N59" i="44"/>
  <c r="AS59" i="44" s="1"/>
  <c r="N55" i="44"/>
  <c r="AS55" i="44" s="1"/>
  <c r="N53" i="44"/>
  <c r="N52" i="44"/>
  <c r="N31" i="44"/>
  <c r="N58" i="44"/>
  <c r="AS58" i="44" s="1"/>
  <c r="N57" i="44"/>
  <c r="AS57" i="44" s="1"/>
  <c r="N56" i="44"/>
  <c r="AS56" i="44" s="1"/>
  <c r="N51" i="44"/>
  <c r="N20" i="44"/>
  <c r="N50" i="44"/>
  <c r="N43" i="44"/>
  <c r="N18" i="44"/>
  <c r="N27" i="44"/>
  <c r="N42" i="44"/>
  <c r="N24" i="44"/>
  <c r="N44" i="44"/>
  <c r="N12" i="44"/>
  <c r="N49" i="44"/>
  <c r="N30" i="44"/>
  <c r="N48" i="44"/>
  <c r="N46" i="44"/>
  <c r="N40" i="44"/>
  <c r="N38" i="44"/>
  <c r="N19" i="44"/>
  <c r="N14" i="44"/>
  <c r="N32" i="44"/>
  <c r="N15" i="44"/>
  <c r="N10" i="44"/>
  <c r="N17" i="44"/>
  <c r="N16" i="44"/>
  <c r="N8" i="44"/>
  <c r="N34" i="44"/>
  <c r="N47" i="44"/>
  <c r="N45" i="44"/>
  <c r="N26" i="44"/>
  <c r="N22" i="44"/>
  <c r="N11" i="44"/>
  <c r="N41" i="44"/>
  <c r="N54" i="44"/>
  <c r="N6" i="44"/>
  <c r="N5" i="44"/>
  <c r="N7" i="44"/>
  <c r="N39" i="44"/>
  <c r="N35" i="44"/>
  <c r="N23" i="44"/>
  <c r="N28" i="44"/>
  <c r="N13" i="44"/>
  <c r="N21" i="44"/>
  <c r="N33" i="44"/>
  <c r="N29" i="44"/>
  <c r="N37" i="44"/>
  <c r="N25" i="44"/>
  <c r="N36" i="44"/>
  <c r="N9" i="44"/>
  <c r="F69" i="44"/>
  <c r="F72" i="44"/>
  <c r="F68" i="44"/>
  <c r="F71" i="44"/>
  <c r="F67" i="44"/>
  <c r="F70" i="44"/>
  <c r="F66" i="44"/>
  <c r="F65" i="44"/>
  <c r="F63" i="44"/>
  <c r="F61" i="44"/>
  <c r="F62" i="44"/>
  <c r="F60" i="44"/>
  <c r="F59" i="44"/>
  <c r="F55" i="44"/>
  <c r="F56" i="44"/>
  <c r="F52" i="44"/>
  <c r="F31" i="44"/>
  <c r="F64" i="44"/>
  <c r="F51" i="44"/>
  <c r="F58" i="44"/>
  <c r="F54" i="44"/>
  <c r="F50" i="44"/>
  <c r="F49" i="44"/>
  <c r="F57" i="44"/>
  <c r="F43" i="44"/>
  <c r="F47" i="44"/>
  <c r="F44" i="44"/>
  <c r="F53" i="44"/>
  <c r="F28" i="44"/>
  <c r="F48" i="44"/>
  <c r="F38" i="44"/>
  <c r="F42" i="44"/>
  <c r="F16" i="44"/>
  <c r="F30" i="44"/>
  <c r="F11" i="44"/>
  <c r="F41" i="44"/>
  <c r="F37" i="44"/>
  <c r="F39" i="44"/>
  <c r="F45" i="44"/>
  <c r="F40" i="44"/>
  <c r="F46" i="44"/>
  <c r="AD69" i="44"/>
  <c r="BA69" i="44" s="1"/>
  <c r="AD72" i="44"/>
  <c r="BA72" i="44" s="1"/>
  <c r="AD68" i="44"/>
  <c r="BA68" i="44" s="1"/>
  <c r="AD71" i="44"/>
  <c r="BA71" i="44" s="1"/>
  <c r="AD67" i="44"/>
  <c r="BA67" i="44" s="1"/>
  <c r="AD70" i="44"/>
  <c r="BA70" i="44" s="1"/>
  <c r="AD65" i="44"/>
  <c r="BA65" i="44" s="1"/>
  <c r="AD61" i="44"/>
  <c r="BA61" i="44" s="1"/>
  <c r="AD66" i="44"/>
  <c r="BA66" i="44" s="1"/>
  <c r="AD62" i="44"/>
  <c r="BA62" i="44" s="1"/>
  <c r="AD64" i="44"/>
  <c r="BA64" i="44" s="1"/>
  <c r="AD60" i="44"/>
  <c r="BA60" i="44" s="1"/>
  <c r="AD59" i="44"/>
  <c r="BA59" i="44" s="1"/>
  <c r="AD55" i="44"/>
  <c r="BA55" i="44" s="1"/>
  <c r="AD63" i="44"/>
  <c r="BA63" i="44" s="1"/>
  <c r="AD20" i="44"/>
  <c r="AD52" i="44"/>
  <c r="AD31" i="44"/>
  <c r="AD57" i="44"/>
  <c r="BA57" i="44" s="1"/>
  <c r="AD54" i="44"/>
  <c r="AD51" i="44"/>
  <c r="AD53" i="44"/>
  <c r="AD50" i="44"/>
  <c r="AD42" i="44"/>
  <c r="AD56" i="44"/>
  <c r="BA56" i="44" s="1"/>
  <c r="AD43" i="44"/>
  <c r="AD18" i="44"/>
  <c r="AD27" i="44"/>
  <c r="AD24" i="44"/>
  <c r="AD44" i="44"/>
  <c r="AD12" i="44"/>
  <c r="AD47" i="44"/>
  <c r="AD30" i="44"/>
  <c r="AD14" i="44"/>
  <c r="AD48" i="44"/>
  <c r="AD46" i="44"/>
  <c r="AD40" i="44"/>
  <c r="AD38" i="44"/>
  <c r="AD49" i="44"/>
  <c r="AD32" i="44"/>
  <c r="AD15" i="44"/>
  <c r="AD10" i="44"/>
  <c r="AD17" i="44"/>
  <c r="AD16" i="44"/>
  <c r="AD8" i="44"/>
  <c r="AD34" i="44"/>
  <c r="AD28" i="44"/>
  <c r="AD45" i="44"/>
  <c r="AD26" i="44"/>
  <c r="AD22" i="44"/>
  <c r="AD11" i="44"/>
  <c r="AD41" i="44"/>
  <c r="AD19" i="44"/>
  <c r="AD5" i="44"/>
  <c r="AD7" i="44"/>
  <c r="AD39" i="44"/>
  <c r="AD6" i="44"/>
  <c r="AD35" i="44"/>
  <c r="AD37" i="44"/>
  <c r="AD58" i="44"/>
  <c r="BA58" i="44" s="1"/>
  <c r="AD21" i="44"/>
  <c r="AD33" i="44"/>
  <c r="AD29" i="44"/>
  <c r="AD13" i="44"/>
  <c r="AD23" i="44"/>
  <c r="AD25" i="44"/>
  <c r="AD36" i="44"/>
  <c r="AD9" i="44"/>
  <c r="AB70" i="43"/>
  <c r="AZ70" i="43" s="1"/>
  <c r="AB72" i="43"/>
  <c r="AZ72" i="43" s="1"/>
  <c r="AB68" i="43"/>
  <c r="AZ68" i="43" s="1"/>
  <c r="AB69" i="43"/>
  <c r="AZ69" i="43" s="1"/>
  <c r="AB63" i="43"/>
  <c r="AZ63" i="43" s="1"/>
  <c r="AB67" i="43"/>
  <c r="AZ67" i="43" s="1"/>
  <c r="AB71" i="43"/>
  <c r="AZ71" i="43" s="1"/>
  <c r="AB65" i="43"/>
  <c r="AZ65" i="43" s="1"/>
  <c r="AB61" i="43"/>
  <c r="AZ61" i="43" s="1"/>
  <c r="AB57" i="43"/>
  <c r="AZ57" i="43" s="1"/>
  <c r="AB53" i="43"/>
  <c r="AZ53" i="43" s="1"/>
  <c r="AB60" i="43"/>
  <c r="AZ60" i="43" s="1"/>
  <c r="AB66" i="43"/>
  <c r="AZ66" i="43" s="1"/>
  <c r="AB64" i="43"/>
  <c r="AZ64" i="43" s="1"/>
  <c r="AB62" i="43"/>
  <c r="AZ62" i="43" s="1"/>
  <c r="AB59" i="43"/>
  <c r="AZ59" i="43" s="1"/>
  <c r="AB55" i="43"/>
  <c r="AZ55" i="43" s="1"/>
  <c r="AB51" i="43"/>
  <c r="AZ51" i="43" s="1"/>
  <c r="AB44" i="43"/>
  <c r="AB58" i="43"/>
  <c r="AZ58" i="43" s="1"/>
  <c r="AB50" i="43"/>
  <c r="AZ50" i="43" s="1"/>
  <c r="AB27" i="43"/>
  <c r="AB56" i="43"/>
  <c r="AZ56" i="43" s="1"/>
  <c r="AB49" i="43"/>
  <c r="AZ49" i="43" s="1"/>
  <c r="AB48" i="43"/>
  <c r="AZ48" i="43" s="1"/>
  <c r="AB21" i="43"/>
  <c r="AB46" i="43"/>
  <c r="AZ46" i="43" s="1"/>
  <c r="AB20" i="43"/>
  <c r="AB18" i="43"/>
  <c r="AB47" i="43"/>
  <c r="AZ47" i="43" s="1"/>
  <c r="AB28" i="43"/>
  <c r="AB11" i="43"/>
  <c r="AB45" i="43"/>
  <c r="AB15" i="43"/>
  <c r="AB42" i="43"/>
  <c r="AB54" i="43"/>
  <c r="AZ54" i="43" s="1"/>
  <c r="AB52" i="43"/>
  <c r="AZ52" i="43" s="1"/>
  <c r="AB26" i="43"/>
  <c r="AB30" i="43"/>
  <c r="AB6" i="43"/>
  <c r="AB22" i="43"/>
  <c r="AB36" i="43"/>
  <c r="AB37" i="43"/>
  <c r="AB39" i="43"/>
  <c r="AB16" i="43"/>
  <c r="AB35" i="43"/>
  <c r="AB8" i="43"/>
  <c r="AB14" i="43"/>
  <c r="AB9" i="43"/>
  <c r="AB40" i="43"/>
  <c r="AB12" i="43"/>
  <c r="AB10" i="43"/>
  <c r="AB23" i="43"/>
  <c r="AB25" i="43"/>
  <c r="AB33" i="43"/>
  <c r="AB32" i="43"/>
  <c r="AB13" i="43"/>
  <c r="AB5" i="43"/>
  <c r="AB17" i="43"/>
  <c r="AB24" i="43"/>
  <c r="AB43" i="43"/>
  <c r="AB31" i="43"/>
  <c r="AB7" i="43"/>
  <c r="AB41" i="43"/>
  <c r="AB38" i="43"/>
  <c r="AB29" i="43"/>
  <c r="AB19" i="43"/>
  <c r="AB34" i="43"/>
  <c r="Z71" i="43"/>
  <c r="AY71" i="43" s="1"/>
  <c r="Z67" i="43"/>
  <c r="AY67" i="43" s="1"/>
  <c r="Z70" i="43"/>
  <c r="AY70" i="43" s="1"/>
  <c r="Z69" i="43"/>
  <c r="AY69" i="43" s="1"/>
  <c r="Z66" i="43"/>
  <c r="AY66" i="43" s="1"/>
  <c r="Z64" i="43"/>
  <c r="AY64" i="43" s="1"/>
  <c r="Z68" i="43"/>
  <c r="AY68" i="43" s="1"/>
  <c r="Z63" i="43"/>
  <c r="AY63" i="43" s="1"/>
  <c r="Z72" i="43"/>
  <c r="AY72" i="43" s="1"/>
  <c r="Z58" i="43"/>
  <c r="AY58" i="43" s="1"/>
  <c r="Z54" i="43"/>
  <c r="AY54" i="43" s="1"/>
  <c r="Z61" i="43"/>
  <c r="AY61" i="43" s="1"/>
  <c r="Z65" i="43"/>
  <c r="AY65" i="43" s="1"/>
  <c r="Z60" i="43"/>
  <c r="AY60" i="43" s="1"/>
  <c r="Z56" i="43"/>
  <c r="AY56" i="43" s="1"/>
  <c r="Z53" i="43"/>
  <c r="AY53" i="43" s="1"/>
  <c r="Z52" i="43"/>
  <c r="AY52" i="43" s="1"/>
  <c r="Z21" i="43"/>
  <c r="Z47" i="43"/>
  <c r="AY47" i="43" s="1"/>
  <c r="Z62" i="43"/>
  <c r="AY62" i="43" s="1"/>
  <c r="Z59" i="43"/>
  <c r="AY59" i="43" s="1"/>
  <c r="Z51" i="43"/>
  <c r="AY51" i="43" s="1"/>
  <c r="Z44" i="43"/>
  <c r="Z57" i="43"/>
  <c r="AY57" i="43" s="1"/>
  <c r="Z50" i="43"/>
  <c r="AY50" i="43" s="1"/>
  <c r="Z27" i="43"/>
  <c r="Z49" i="43"/>
  <c r="AY49" i="43" s="1"/>
  <c r="Z39" i="43"/>
  <c r="Z41" i="43"/>
  <c r="Z55" i="43"/>
  <c r="AY55" i="43" s="1"/>
  <c r="Z48" i="43"/>
  <c r="AY48" i="43" s="1"/>
  <c r="Z46" i="43"/>
  <c r="AY46" i="43" s="1"/>
  <c r="Z20" i="43"/>
  <c r="Z18" i="43"/>
  <c r="Z28" i="43"/>
  <c r="Z11" i="43"/>
  <c r="Z45" i="43"/>
  <c r="Z5" i="43"/>
  <c r="Z38" i="43"/>
  <c r="Z17" i="43"/>
  <c r="Z24" i="43"/>
  <c r="Z26" i="43"/>
  <c r="Z30" i="43"/>
  <c r="Z6" i="43"/>
  <c r="Z15" i="43"/>
  <c r="Z22" i="43"/>
  <c r="Z36" i="43"/>
  <c r="Z37" i="43"/>
  <c r="Z29" i="43"/>
  <c r="Z42" i="43"/>
  <c r="Z13" i="43"/>
  <c r="Z34" i="43"/>
  <c r="Z19" i="43"/>
  <c r="Z43" i="43"/>
  <c r="Z14" i="43"/>
  <c r="Z9" i="43"/>
  <c r="Z40" i="43"/>
  <c r="Z12" i="43"/>
  <c r="Z35" i="43"/>
  <c r="Z16" i="43"/>
  <c r="Z8" i="43"/>
  <c r="Z10" i="43"/>
  <c r="Z23" i="43"/>
  <c r="Z25" i="43"/>
  <c r="Z33" i="43"/>
  <c r="Z32" i="43"/>
  <c r="Z7" i="43"/>
  <c r="Z31" i="43"/>
  <c r="T70" i="43"/>
  <c r="AV70" i="43" s="1"/>
  <c r="T72" i="43"/>
  <c r="AV72" i="43" s="1"/>
  <c r="T68" i="43"/>
  <c r="AV68" i="43" s="1"/>
  <c r="T63" i="43"/>
  <c r="AV63" i="43" s="1"/>
  <c r="T69" i="43"/>
  <c r="AV69" i="43" s="1"/>
  <c r="T66" i="43"/>
  <c r="AV66" i="43" s="1"/>
  <c r="T65" i="43"/>
  <c r="AV65" i="43" s="1"/>
  <c r="T61" i="43"/>
  <c r="AV61" i="43" s="1"/>
  <c r="T57" i="43"/>
  <c r="AV57" i="43" s="1"/>
  <c r="T53" i="43"/>
  <c r="AV53" i="43" s="1"/>
  <c r="T62" i="43"/>
  <c r="AV62" i="43" s="1"/>
  <c r="T60" i="43"/>
  <c r="AV60" i="43" s="1"/>
  <c r="T71" i="43"/>
  <c r="AV71" i="43" s="1"/>
  <c r="T67" i="43"/>
  <c r="AV67" i="43" s="1"/>
  <c r="T59" i="43"/>
  <c r="AV59" i="43" s="1"/>
  <c r="T55" i="43"/>
  <c r="AV55" i="43" s="1"/>
  <c r="T64" i="43"/>
  <c r="AV64" i="43" s="1"/>
  <c r="T56" i="43"/>
  <c r="AV56" i="43" s="1"/>
  <c r="T51" i="43"/>
  <c r="AV51" i="43" s="1"/>
  <c r="T44" i="43"/>
  <c r="T50" i="43"/>
  <c r="AV50" i="43" s="1"/>
  <c r="T27" i="43"/>
  <c r="T58" i="43"/>
  <c r="AV58" i="43" s="1"/>
  <c r="T54" i="43"/>
  <c r="AV54" i="43" s="1"/>
  <c r="T49" i="43"/>
  <c r="AV49" i="43" s="1"/>
  <c r="T48" i="43"/>
  <c r="AV48" i="43" s="1"/>
  <c r="T52" i="43"/>
  <c r="AV52" i="43" s="1"/>
  <c r="T46" i="43"/>
  <c r="AV46" i="43" s="1"/>
  <c r="T20" i="43"/>
  <c r="T18" i="43"/>
  <c r="T21" i="43"/>
  <c r="T28" i="43"/>
  <c r="T11" i="43"/>
  <c r="T45" i="43"/>
  <c r="T47" i="43"/>
  <c r="AV47" i="43" s="1"/>
  <c r="T15" i="43"/>
  <c r="T42" i="43"/>
  <c r="T41" i="43"/>
  <c r="T26" i="43"/>
  <c r="T30" i="43"/>
  <c r="T6" i="43"/>
  <c r="T22" i="43"/>
  <c r="T36" i="43"/>
  <c r="T37" i="43"/>
  <c r="T16" i="43"/>
  <c r="T35" i="43"/>
  <c r="T8" i="43"/>
  <c r="T38" i="43"/>
  <c r="T17" i="43"/>
  <c r="T10" i="43"/>
  <c r="T14" i="43"/>
  <c r="T9" i="43"/>
  <c r="T40" i="43"/>
  <c r="T12" i="43"/>
  <c r="T29" i="43"/>
  <c r="T24" i="43"/>
  <c r="T23" i="43"/>
  <c r="T25" i="43"/>
  <c r="T33" i="43"/>
  <c r="T32" i="43"/>
  <c r="T43" i="43"/>
  <c r="T31" i="43"/>
  <c r="T7" i="43"/>
  <c r="T39" i="43"/>
  <c r="T5" i="43"/>
  <c r="T13" i="43"/>
  <c r="T34" i="43"/>
  <c r="T19" i="43"/>
  <c r="R71" i="43"/>
  <c r="AU71" i="43" s="1"/>
  <c r="R67" i="43"/>
  <c r="AU67" i="43" s="1"/>
  <c r="R70" i="43"/>
  <c r="AU70" i="43" s="1"/>
  <c r="R69" i="43"/>
  <c r="AU69" i="43" s="1"/>
  <c r="R64" i="43"/>
  <c r="AU64" i="43" s="1"/>
  <c r="R63" i="43"/>
  <c r="AU63" i="43" s="1"/>
  <c r="R68" i="43"/>
  <c r="AU68" i="43" s="1"/>
  <c r="R58" i="43"/>
  <c r="AU58" i="43" s="1"/>
  <c r="R54" i="43"/>
  <c r="AU54" i="43" s="1"/>
  <c r="R61" i="43"/>
  <c r="AU61" i="43" s="1"/>
  <c r="R62" i="43"/>
  <c r="AU62" i="43" s="1"/>
  <c r="R60" i="43"/>
  <c r="AU60" i="43" s="1"/>
  <c r="R56" i="43"/>
  <c r="AU56" i="43" s="1"/>
  <c r="R57" i="43"/>
  <c r="AU57" i="43" s="1"/>
  <c r="R52" i="43"/>
  <c r="AU52" i="43" s="1"/>
  <c r="R21" i="43"/>
  <c r="R47" i="43"/>
  <c r="AU47" i="43" s="1"/>
  <c r="R72" i="43"/>
  <c r="AU72" i="43" s="1"/>
  <c r="R65" i="43"/>
  <c r="AU65" i="43" s="1"/>
  <c r="R55" i="43"/>
  <c r="AU55" i="43" s="1"/>
  <c r="R51" i="43"/>
  <c r="AU51" i="43" s="1"/>
  <c r="R44" i="43"/>
  <c r="R66" i="43"/>
  <c r="AU66" i="43" s="1"/>
  <c r="R59" i="43"/>
  <c r="AU59" i="43" s="1"/>
  <c r="R50" i="43"/>
  <c r="AU50" i="43" s="1"/>
  <c r="R27" i="43"/>
  <c r="R39" i="43"/>
  <c r="R41" i="43"/>
  <c r="R53" i="43"/>
  <c r="AU53" i="43" s="1"/>
  <c r="R49" i="43"/>
  <c r="AU49" i="43" s="1"/>
  <c r="R46" i="43"/>
  <c r="AU46" i="43" s="1"/>
  <c r="R20" i="43"/>
  <c r="R18" i="43"/>
  <c r="R48" i="43"/>
  <c r="AU48" i="43" s="1"/>
  <c r="R28" i="43"/>
  <c r="R11" i="43"/>
  <c r="R45" i="43"/>
  <c r="R42" i="43"/>
  <c r="R5" i="43"/>
  <c r="R38" i="43"/>
  <c r="R17" i="43"/>
  <c r="R24" i="43"/>
  <c r="R26" i="43"/>
  <c r="AU8" i="43" s="1"/>
  <c r="R30" i="43"/>
  <c r="R6" i="43"/>
  <c r="R22" i="43"/>
  <c r="R36" i="43"/>
  <c r="R37" i="43"/>
  <c r="R29" i="43"/>
  <c r="R15" i="43"/>
  <c r="R35" i="43"/>
  <c r="R8" i="43"/>
  <c r="R13" i="43"/>
  <c r="R34" i="43"/>
  <c r="R19" i="43"/>
  <c r="R43" i="43"/>
  <c r="R10" i="43"/>
  <c r="R14" i="43"/>
  <c r="R9" i="43"/>
  <c r="R40" i="43"/>
  <c r="R12" i="43"/>
  <c r="R23" i="43"/>
  <c r="R25" i="43"/>
  <c r="R33" i="43"/>
  <c r="R32" i="43"/>
  <c r="R16" i="43"/>
  <c r="R31" i="43"/>
  <c r="R7" i="43"/>
  <c r="V69" i="43"/>
  <c r="AW69" i="43" s="1"/>
  <c r="V72" i="43"/>
  <c r="AW72" i="43" s="1"/>
  <c r="V71" i="43"/>
  <c r="AW71" i="43" s="1"/>
  <c r="V67" i="43"/>
  <c r="AW67" i="43" s="1"/>
  <c r="V62" i="43"/>
  <c r="AW62" i="43" s="1"/>
  <c r="V66" i="43"/>
  <c r="AW66" i="43" s="1"/>
  <c r="V65" i="43"/>
  <c r="AW65" i="43" s="1"/>
  <c r="V68" i="43"/>
  <c r="AW68" i="43" s="1"/>
  <c r="V64" i="43"/>
  <c r="AW64" i="43" s="1"/>
  <c r="V60" i="43"/>
  <c r="AW60" i="43" s="1"/>
  <c r="V56" i="43"/>
  <c r="AW56" i="43" s="1"/>
  <c r="V70" i="43"/>
  <c r="AW70" i="43" s="1"/>
  <c r="V59" i="43"/>
  <c r="AW59" i="43" s="1"/>
  <c r="V58" i="43"/>
  <c r="AW58" i="43" s="1"/>
  <c r="V55" i="43"/>
  <c r="AW55" i="43" s="1"/>
  <c r="V50" i="43"/>
  <c r="AW50" i="43" s="1"/>
  <c r="V27" i="43"/>
  <c r="V61" i="43"/>
  <c r="AW61" i="43" s="1"/>
  <c r="V54" i="43"/>
  <c r="AW54" i="43" s="1"/>
  <c r="V49" i="43"/>
  <c r="AW49" i="43" s="1"/>
  <c r="V48" i="43"/>
  <c r="AW48" i="43" s="1"/>
  <c r="V53" i="43"/>
  <c r="AW53" i="43" s="1"/>
  <c r="V52" i="43"/>
  <c r="AW52" i="43" s="1"/>
  <c r="V21" i="43"/>
  <c r="V47" i="43"/>
  <c r="AW47" i="43" s="1"/>
  <c r="V63" i="43"/>
  <c r="AW63" i="43" s="1"/>
  <c r="V51" i="43"/>
  <c r="AW51" i="43" s="1"/>
  <c r="V28" i="43"/>
  <c r="V11" i="43"/>
  <c r="V45" i="43"/>
  <c r="V57" i="43"/>
  <c r="AW57" i="43" s="1"/>
  <c r="V44" i="43"/>
  <c r="V15" i="43"/>
  <c r="V42" i="43"/>
  <c r="V39" i="43"/>
  <c r="V41" i="43"/>
  <c r="V18" i="43"/>
  <c r="V22" i="43"/>
  <c r="V36" i="43"/>
  <c r="V37" i="43"/>
  <c r="V29" i="43"/>
  <c r="V16" i="43"/>
  <c r="V35" i="43"/>
  <c r="V46" i="43"/>
  <c r="AW46" i="43" s="1"/>
  <c r="V5" i="43"/>
  <c r="V38" i="43"/>
  <c r="V17" i="43"/>
  <c r="V6" i="43"/>
  <c r="V24" i="43"/>
  <c r="V23" i="43"/>
  <c r="V25" i="43"/>
  <c r="V33" i="43"/>
  <c r="V32" i="43"/>
  <c r="V9" i="43"/>
  <c r="V43" i="43"/>
  <c r="V31" i="43"/>
  <c r="V7" i="43"/>
  <c r="V10" i="43"/>
  <c r="V20" i="43"/>
  <c r="V26" i="43"/>
  <c r="V13" i="43"/>
  <c r="V34" i="43"/>
  <c r="V19" i="43"/>
  <c r="V30" i="43"/>
  <c r="V8" i="43"/>
  <c r="V14" i="43"/>
  <c r="V40" i="43"/>
  <c r="V12" i="43"/>
  <c r="F69" i="43"/>
  <c r="F72" i="43"/>
  <c r="F71" i="43"/>
  <c r="F67" i="43"/>
  <c r="F66" i="43"/>
  <c r="F62" i="43"/>
  <c r="F70" i="43"/>
  <c r="F65" i="43"/>
  <c r="F68" i="43"/>
  <c r="F64" i="43"/>
  <c r="F60" i="43"/>
  <c r="F56" i="43"/>
  <c r="F63" i="43"/>
  <c r="F59" i="43"/>
  <c r="F58" i="43"/>
  <c r="F55" i="43"/>
  <c r="F53" i="43"/>
  <c r="F50" i="43"/>
  <c r="F27" i="43"/>
  <c r="F49" i="43"/>
  <c r="F48" i="43"/>
  <c r="F52" i="43"/>
  <c r="F21" i="43"/>
  <c r="F47" i="43"/>
  <c r="F45" i="43"/>
  <c r="F61" i="43"/>
  <c r="F54" i="43"/>
  <c r="F42" i="43"/>
  <c r="F57" i="43"/>
  <c r="F51" i="43"/>
  <c r="F44" i="43"/>
  <c r="F46" i="43"/>
  <c r="F16" i="43"/>
  <c r="F5" i="43"/>
  <c r="F25" i="43"/>
  <c r="F30" i="43"/>
  <c r="F10" i="43"/>
  <c r="F43" i="43"/>
  <c r="F7" i="43"/>
  <c r="F6" i="43"/>
  <c r="D17" i="34"/>
  <c r="F19" i="43"/>
  <c r="L70" i="43"/>
  <c r="AR70" i="43" s="1"/>
  <c r="L72" i="43"/>
  <c r="AR72" i="43" s="1"/>
  <c r="L68" i="43"/>
  <c r="AR68" i="43" s="1"/>
  <c r="L71" i="43"/>
  <c r="AR71" i="43" s="1"/>
  <c r="L69" i="43"/>
  <c r="AR69" i="43" s="1"/>
  <c r="L63" i="43"/>
  <c r="AR63" i="43" s="1"/>
  <c r="L67" i="43"/>
  <c r="AR67" i="43" s="1"/>
  <c r="L66" i="43"/>
  <c r="AR66" i="43" s="1"/>
  <c r="L65" i="43"/>
  <c r="AR65" i="43" s="1"/>
  <c r="L64" i="43"/>
  <c r="AR64" i="43" s="1"/>
  <c r="L62" i="43"/>
  <c r="AR62" i="43" s="1"/>
  <c r="L61" i="43"/>
  <c r="AR61" i="43" s="1"/>
  <c r="L57" i="43"/>
  <c r="AR57" i="43" s="1"/>
  <c r="L53" i="43"/>
  <c r="AR53" i="43" s="1"/>
  <c r="L60" i="43"/>
  <c r="AR60" i="43" s="1"/>
  <c r="L59" i="43"/>
  <c r="AR59" i="43" s="1"/>
  <c r="L55" i="43"/>
  <c r="AR55" i="43" s="1"/>
  <c r="L51" i="43"/>
  <c r="AR51" i="43" s="1"/>
  <c r="L44" i="43"/>
  <c r="L54" i="43"/>
  <c r="AR54" i="43" s="1"/>
  <c r="L50" i="43"/>
  <c r="AR50" i="43" s="1"/>
  <c r="L27" i="43"/>
  <c r="L56" i="43"/>
  <c r="AR56" i="43" s="1"/>
  <c r="L49" i="43"/>
  <c r="AR49" i="43" s="1"/>
  <c r="L48" i="43"/>
  <c r="AR48" i="43" s="1"/>
  <c r="L46" i="43"/>
  <c r="AR46" i="43" s="1"/>
  <c r="L20" i="43"/>
  <c r="L18" i="43"/>
  <c r="L52" i="43"/>
  <c r="AR52" i="43" s="1"/>
  <c r="L28" i="43"/>
  <c r="L11" i="43"/>
  <c r="L45" i="43"/>
  <c r="L58" i="43"/>
  <c r="AR58" i="43" s="1"/>
  <c r="L21" i="43"/>
  <c r="L15" i="43"/>
  <c r="L42" i="43"/>
  <c r="L39" i="43"/>
  <c r="L26" i="43"/>
  <c r="L30" i="43"/>
  <c r="L6" i="43"/>
  <c r="L47" i="43"/>
  <c r="AR47" i="43" s="1"/>
  <c r="L41" i="43"/>
  <c r="L22" i="43"/>
  <c r="L36" i="43"/>
  <c r="L37" i="43"/>
  <c r="L16" i="43"/>
  <c r="L35" i="43"/>
  <c r="L8" i="43"/>
  <c r="L5" i="43"/>
  <c r="L24" i="43"/>
  <c r="L14" i="43"/>
  <c r="L9" i="43"/>
  <c r="L40" i="43"/>
  <c r="L12" i="43"/>
  <c r="L38" i="43"/>
  <c r="L23" i="43"/>
  <c r="L25" i="43"/>
  <c r="L33" i="43"/>
  <c r="L32" i="43"/>
  <c r="L10" i="43"/>
  <c r="L13" i="43"/>
  <c r="L17" i="43"/>
  <c r="L43" i="43"/>
  <c r="L31" i="43"/>
  <c r="L7" i="43"/>
  <c r="AR26" i="43" s="1"/>
  <c r="L29" i="43"/>
  <c r="L34" i="43"/>
  <c r="L19" i="43"/>
  <c r="J71" i="43"/>
  <c r="AQ71" i="43" s="1"/>
  <c r="J67" i="43"/>
  <c r="AQ67" i="43" s="1"/>
  <c r="J70" i="43"/>
  <c r="AQ70" i="43" s="1"/>
  <c r="J69" i="43"/>
  <c r="AQ69" i="43" s="1"/>
  <c r="J72" i="43"/>
  <c r="AQ72" i="43" s="1"/>
  <c r="J64" i="43"/>
  <c r="AQ64" i="43" s="1"/>
  <c r="J68" i="43"/>
  <c r="AQ68" i="43" s="1"/>
  <c r="J63" i="43"/>
  <c r="AQ63" i="43" s="1"/>
  <c r="J66" i="43"/>
  <c r="AQ66" i="43" s="1"/>
  <c r="J65" i="43"/>
  <c r="AQ65" i="43" s="1"/>
  <c r="J58" i="43"/>
  <c r="AQ58" i="43" s="1"/>
  <c r="J54" i="43"/>
  <c r="AQ54" i="43" s="1"/>
  <c r="J62" i="43"/>
  <c r="AQ62" i="43" s="1"/>
  <c r="J61" i="43"/>
  <c r="AQ61" i="43" s="1"/>
  <c r="J60" i="43"/>
  <c r="AQ60" i="43" s="1"/>
  <c r="J56" i="43"/>
  <c r="AQ56" i="43" s="1"/>
  <c r="J52" i="43"/>
  <c r="AQ52" i="43" s="1"/>
  <c r="J47" i="43"/>
  <c r="AQ47" i="43" s="1"/>
  <c r="J51" i="43"/>
  <c r="AQ51" i="43" s="1"/>
  <c r="J44" i="43"/>
  <c r="J57" i="43"/>
  <c r="AQ57" i="43" s="1"/>
  <c r="J53" i="43"/>
  <c r="AQ53" i="43" s="1"/>
  <c r="J50" i="43"/>
  <c r="AQ50" i="43" s="1"/>
  <c r="J39" i="43"/>
  <c r="J41" i="43"/>
  <c r="J46" i="43"/>
  <c r="AQ46" i="43" s="1"/>
  <c r="J55" i="43"/>
  <c r="AQ55" i="43" s="1"/>
  <c r="J49" i="43"/>
  <c r="AQ49" i="43" s="1"/>
  <c r="J45" i="43"/>
  <c r="J38" i="43"/>
  <c r="J59" i="43"/>
  <c r="AQ59" i="43" s="1"/>
  <c r="J42" i="43"/>
  <c r="J48" i="43"/>
  <c r="AQ48" i="43" s="1"/>
  <c r="J36" i="43"/>
  <c r="J37" i="43"/>
  <c r="J34" i="43"/>
  <c r="J43" i="43"/>
  <c r="J35" i="43"/>
  <c r="J40" i="43"/>
  <c r="J33" i="43"/>
  <c r="AH71" i="43"/>
  <c r="BC71" i="43" s="1"/>
  <c r="AH67" i="43"/>
  <c r="BC67" i="43" s="1"/>
  <c r="AH70" i="43"/>
  <c r="BC70" i="43" s="1"/>
  <c r="AH69" i="43"/>
  <c r="BC69" i="43" s="1"/>
  <c r="AH64" i="43"/>
  <c r="BC64" i="43" s="1"/>
  <c r="AH72" i="43"/>
  <c r="BC72" i="43" s="1"/>
  <c r="AH66" i="43"/>
  <c r="BC66" i="43" s="1"/>
  <c r="AH63" i="43"/>
  <c r="BC63" i="43" s="1"/>
  <c r="AH62" i="43"/>
  <c r="BC62" i="43" s="1"/>
  <c r="AH58" i="43"/>
  <c r="BC58" i="43" s="1"/>
  <c r="AH54" i="43"/>
  <c r="BC54" i="43" s="1"/>
  <c r="AH65" i="43"/>
  <c r="BC65" i="43" s="1"/>
  <c r="AH61" i="43"/>
  <c r="BC61" i="43" s="1"/>
  <c r="AH57" i="43"/>
  <c r="BC57" i="43" s="1"/>
  <c r="AH60" i="43"/>
  <c r="BC60" i="43" s="1"/>
  <c r="AH56" i="43"/>
  <c r="BC56" i="43" s="1"/>
  <c r="AH59" i="43"/>
  <c r="BC59" i="43" s="1"/>
  <c r="AH52" i="43"/>
  <c r="BC52" i="43" s="1"/>
  <c r="AH21" i="43"/>
  <c r="AH47" i="43"/>
  <c r="BC47" i="43" s="1"/>
  <c r="AH55" i="43"/>
  <c r="BC55" i="43" s="1"/>
  <c r="AH53" i="43"/>
  <c r="BC53" i="43" s="1"/>
  <c r="AH51" i="43"/>
  <c r="BC51" i="43" s="1"/>
  <c r="AH44" i="43"/>
  <c r="AH68" i="43"/>
  <c r="BC68" i="43" s="1"/>
  <c r="AH50" i="43"/>
  <c r="BC50" i="43" s="1"/>
  <c r="AH27" i="43"/>
  <c r="AH48" i="43"/>
  <c r="BC48" i="43" s="1"/>
  <c r="AH39" i="43"/>
  <c r="AH41" i="43"/>
  <c r="AH46" i="43"/>
  <c r="BC46" i="43" s="1"/>
  <c r="AH20" i="43"/>
  <c r="AH18" i="43"/>
  <c r="AH28" i="43"/>
  <c r="AH11" i="43"/>
  <c r="AH45" i="43"/>
  <c r="AH5" i="43"/>
  <c r="AH38" i="43"/>
  <c r="AH17" i="43"/>
  <c r="AH24" i="43"/>
  <c r="AH49" i="43"/>
  <c r="BC49" i="43" s="1"/>
  <c r="AH15" i="43"/>
  <c r="AH26" i="43"/>
  <c r="AH30" i="43"/>
  <c r="AH6" i="43"/>
  <c r="AH42" i="43"/>
  <c r="AH22" i="43"/>
  <c r="AH36" i="43"/>
  <c r="AH37" i="43"/>
  <c r="AH29" i="43"/>
  <c r="AH8" i="43"/>
  <c r="AH13" i="43"/>
  <c r="AH34" i="43"/>
  <c r="AH19" i="43"/>
  <c r="AH43" i="43"/>
  <c r="AH16" i="43"/>
  <c r="AH14" i="43"/>
  <c r="AH9" i="43"/>
  <c r="AH40" i="43"/>
  <c r="AH12" i="43"/>
  <c r="AH10" i="43"/>
  <c r="AH35" i="43"/>
  <c r="AH23" i="43"/>
  <c r="AH25" i="43"/>
  <c r="AH33" i="43"/>
  <c r="AH32" i="43"/>
  <c r="AH31" i="43"/>
  <c r="AH7" i="43"/>
  <c r="AD69" i="43"/>
  <c r="BA69" i="43" s="1"/>
  <c r="AD72" i="43"/>
  <c r="BA72" i="43" s="1"/>
  <c r="AD71" i="43"/>
  <c r="BA71" i="43" s="1"/>
  <c r="AD67" i="43"/>
  <c r="BA67" i="43" s="1"/>
  <c r="AD68" i="43"/>
  <c r="BA68" i="43" s="1"/>
  <c r="AD62" i="43"/>
  <c r="BA62" i="43" s="1"/>
  <c r="AD65" i="43"/>
  <c r="BA65" i="43" s="1"/>
  <c r="AD70" i="43"/>
  <c r="BA70" i="43" s="1"/>
  <c r="AD66" i="43"/>
  <c r="BA66" i="43" s="1"/>
  <c r="AD64" i="43"/>
  <c r="BA64" i="43" s="1"/>
  <c r="AD60" i="43"/>
  <c r="BA60" i="43" s="1"/>
  <c r="AD56" i="43"/>
  <c r="BA56" i="43" s="1"/>
  <c r="AD59" i="43"/>
  <c r="BA59" i="43" s="1"/>
  <c r="AD63" i="43"/>
  <c r="BA63" i="43" s="1"/>
  <c r="AD58" i="43"/>
  <c r="BA58" i="43" s="1"/>
  <c r="AD54" i="43"/>
  <c r="BA54" i="43" s="1"/>
  <c r="AD61" i="43"/>
  <c r="BA61" i="43" s="1"/>
  <c r="AD50" i="43"/>
  <c r="BA50" i="43" s="1"/>
  <c r="AD27" i="43"/>
  <c r="AD57" i="43"/>
  <c r="BA57" i="43" s="1"/>
  <c r="AD49" i="43"/>
  <c r="BA49" i="43" s="1"/>
  <c r="AD48" i="43"/>
  <c r="BA48" i="43" s="1"/>
  <c r="AD55" i="43"/>
  <c r="BA55" i="43" s="1"/>
  <c r="AD52" i="43"/>
  <c r="BA52" i="43" s="1"/>
  <c r="AD21" i="43"/>
  <c r="AD47" i="43"/>
  <c r="BA47" i="43" s="1"/>
  <c r="AD53" i="43"/>
  <c r="BA53" i="43" s="1"/>
  <c r="AD44" i="43"/>
  <c r="AD28" i="43"/>
  <c r="AD11" i="43"/>
  <c r="AD45" i="43"/>
  <c r="AD15" i="43"/>
  <c r="AD42" i="43"/>
  <c r="AD39" i="43"/>
  <c r="AD41" i="43"/>
  <c r="AD22" i="43"/>
  <c r="AD36" i="43"/>
  <c r="AD37" i="43"/>
  <c r="AD29" i="43"/>
  <c r="AD46" i="43"/>
  <c r="BA46" i="43" s="1"/>
  <c r="AD16" i="43"/>
  <c r="AD35" i="43"/>
  <c r="AD20" i="43"/>
  <c r="AD5" i="43"/>
  <c r="AD38" i="43"/>
  <c r="AD17" i="43"/>
  <c r="AD10" i="43"/>
  <c r="AD23" i="43"/>
  <c r="AD25" i="43"/>
  <c r="AD33" i="43"/>
  <c r="AD32" i="43"/>
  <c r="AD26" i="43"/>
  <c r="AD8" i="43"/>
  <c r="AD24" i="43"/>
  <c r="AD43" i="43"/>
  <c r="AD31" i="43"/>
  <c r="AD7" i="43"/>
  <c r="AD51" i="43"/>
  <c r="BA51" i="43" s="1"/>
  <c r="AD18" i="43"/>
  <c r="AD30" i="43"/>
  <c r="AD13" i="43"/>
  <c r="AD34" i="43"/>
  <c r="AD19" i="43"/>
  <c r="AD6" i="43"/>
  <c r="AD14" i="43"/>
  <c r="AD9" i="43"/>
  <c r="AD12" i="43"/>
  <c r="AD40" i="43"/>
  <c r="N69" i="43"/>
  <c r="AS69" i="43" s="1"/>
  <c r="N72" i="43"/>
  <c r="AS72" i="43" s="1"/>
  <c r="N71" i="43"/>
  <c r="AS71" i="43" s="1"/>
  <c r="N67" i="43"/>
  <c r="AS67" i="43" s="1"/>
  <c r="N70" i="43"/>
  <c r="AS70" i="43" s="1"/>
  <c r="N68" i="43"/>
  <c r="AS68" i="43" s="1"/>
  <c r="N66" i="43"/>
  <c r="AS66" i="43" s="1"/>
  <c r="N62" i="43"/>
  <c r="AS62" i="43" s="1"/>
  <c r="N65" i="43"/>
  <c r="AS65" i="43" s="1"/>
  <c r="N64" i="43"/>
  <c r="AS64" i="43" s="1"/>
  <c r="N63" i="43"/>
  <c r="AS63" i="43" s="1"/>
  <c r="N60" i="43"/>
  <c r="AS60" i="43" s="1"/>
  <c r="N56" i="43"/>
  <c r="AS56" i="43" s="1"/>
  <c r="N59" i="43"/>
  <c r="AS59" i="43" s="1"/>
  <c r="N58" i="43"/>
  <c r="AS58" i="43" s="1"/>
  <c r="N54" i="43"/>
  <c r="AS54" i="43" s="1"/>
  <c r="N50" i="43"/>
  <c r="AS50" i="43" s="1"/>
  <c r="N27" i="43"/>
  <c r="N57" i="43"/>
  <c r="AS57" i="43" s="1"/>
  <c r="N53" i="43"/>
  <c r="AS53" i="43" s="1"/>
  <c r="N49" i="43"/>
  <c r="AS49" i="43" s="1"/>
  <c r="N48" i="43"/>
  <c r="AS48" i="43" s="1"/>
  <c r="N61" i="43"/>
  <c r="AS61" i="43" s="1"/>
  <c r="N55" i="43"/>
  <c r="AS55" i="43" s="1"/>
  <c r="N52" i="43"/>
  <c r="AS52" i="43" s="1"/>
  <c r="N21" i="43"/>
  <c r="N47" i="43"/>
  <c r="AS47" i="43" s="1"/>
  <c r="N28" i="43"/>
  <c r="N11" i="43"/>
  <c r="N45" i="43"/>
  <c r="N51" i="43"/>
  <c r="AS51" i="43" s="1"/>
  <c r="N15" i="43"/>
  <c r="N42" i="43"/>
  <c r="N44" i="43"/>
  <c r="N39" i="43"/>
  <c r="N41" i="43"/>
  <c r="N20" i="43"/>
  <c r="N22" i="43"/>
  <c r="N36" i="43"/>
  <c r="N37" i="43"/>
  <c r="N29" i="43"/>
  <c r="N18" i="43"/>
  <c r="N16" i="43"/>
  <c r="N35" i="43"/>
  <c r="N5" i="43"/>
  <c r="N38" i="43"/>
  <c r="N17" i="43"/>
  <c r="N30" i="43"/>
  <c r="N23" i="43"/>
  <c r="N25" i="43"/>
  <c r="N33" i="43"/>
  <c r="N32" i="43"/>
  <c r="N24" i="43"/>
  <c r="N6" i="43"/>
  <c r="N8" i="43"/>
  <c r="N43" i="43"/>
  <c r="N31" i="43"/>
  <c r="N7" i="43"/>
  <c r="N46" i="43"/>
  <c r="AS46" i="43" s="1"/>
  <c r="N10" i="43"/>
  <c r="N13" i="43"/>
  <c r="N34" i="43"/>
  <c r="N19" i="43"/>
  <c r="N26" i="43"/>
  <c r="N14" i="43"/>
  <c r="N9" i="43"/>
  <c r="N40" i="43"/>
  <c r="N12" i="43"/>
  <c r="V69" i="42"/>
  <c r="AW69" i="42" s="1"/>
  <c r="V72" i="42"/>
  <c r="AW72" i="42" s="1"/>
  <c r="V68" i="42"/>
  <c r="AW68" i="42" s="1"/>
  <c r="V63" i="42"/>
  <c r="AW63" i="42" s="1"/>
  <c r="V71" i="42"/>
  <c r="AW71" i="42" s="1"/>
  <c r="V67" i="42"/>
  <c r="AW67" i="42" s="1"/>
  <c r="V59" i="42"/>
  <c r="AW59" i="42" s="1"/>
  <c r="V55" i="42"/>
  <c r="AW55" i="42" s="1"/>
  <c r="V66" i="42"/>
  <c r="AW66" i="42" s="1"/>
  <c r="V65" i="42"/>
  <c r="AW65" i="42" s="1"/>
  <c r="V62" i="42"/>
  <c r="AW62" i="42" s="1"/>
  <c r="V58" i="42"/>
  <c r="AW58" i="42" s="1"/>
  <c r="V54" i="42"/>
  <c r="AW54" i="42" s="1"/>
  <c r="V61" i="42"/>
  <c r="AW61" i="42" s="1"/>
  <c r="V49" i="42"/>
  <c r="AW49" i="42" s="1"/>
  <c r="V64" i="42"/>
  <c r="AW64" i="42" s="1"/>
  <c r="V60" i="42"/>
  <c r="AW60" i="42" s="1"/>
  <c r="V52" i="42"/>
  <c r="AW52" i="42" s="1"/>
  <c r="V48" i="42"/>
  <c r="AW48" i="42" s="1"/>
  <c r="V57" i="42"/>
  <c r="AW57" i="42" s="1"/>
  <c r="V47" i="42"/>
  <c r="AW47" i="42" s="1"/>
  <c r="V43" i="42"/>
  <c r="AW43" i="42" s="1"/>
  <c r="V39" i="42"/>
  <c r="AW39" i="42" s="1"/>
  <c r="V35" i="42"/>
  <c r="AW35" i="42" s="1"/>
  <c r="V31" i="42"/>
  <c r="AW31" i="42" s="1"/>
  <c r="V19" i="42"/>
  <c r="V70" i="42"/>
  <c r="AW70" i="42" s="1"/>
  <c r="V56" i="42"/>
  <c r="AW56" i="42" s="1"/>
  <c r="V42" i="42"/>
  <c r="AW42" i="42" s="1"/>
  <c r="V38" i="42"/>
  <c r="AW38" i="42" s="1"/>
  <c r="V34" i="42"/>
  <c r="AW34" i="42" s="1"/>
  <c r="V30" i="42"/>
  <c r="AW30" i="42" s="1"/>
  <c r="V7" i="42"/>
  <c r="V53" i="42"/>
  <c r="AW53" i="42" s="1"/>
  <c r="V45" i="42"/>
  <c r="AW45" i="42" s="1"/>
  <c r="V37" i="42"/>
  <c r="AW37" i="42" s="1"/>
  <c r="V13" i="42"/>
  <c r="V5" i="42"/>
  <c r="V21" i="42"/>
  <c r="V24" i="42"/>
  <c r="V46" i="42"/>
  <c r="AW46" i="42" s="1"/>
  <c r="V44" i="42"/>
  <c r="AW44" i="42" s="1"/>
  <c r="V36" i="42"/>
  <c r="AW36" i="42" s="1"/>
  <c r="V20" i="42"/>
  <c r="V29" i="42"/>
  <c r="V26" i="42"/>
  <c r="V25" i="42"/>
  <c r="V14" i="42"/>
  <c r="V16" i="42"/>
  <c r="V12" i="42"/>
  <c r="V32" i="42"/>
  <c r="AW32" i="42" s="1"/>
  <c r="V27" i="42"/>
  <c r="V10" i="42"/>
  <c r="V6" i="42"/>
  <c r="V8" i="42"/>
  <c r="AW20" i="42" s="1"/>
  <c r="V17" i="42"/>
  <c r="V23" i="42"/>
  <c r="V22" i="42"/>
  <c r="V41" i="42"/>
  <c r="AW41" i="42" s="1"/>
  <c r="V11" i="42"/>
  <c r="V15" i="42"/>
  <c r="V50" i="42"/>
  <c r="AW50" i="42" s="1"/>
  <c r="V40" i="42"/>
  <c r="AW40" i="42" s="1"/>
  <c r="V9" i="42"/>
  <c r="V51" i="42"/>
  <c r="AW51" i="42" s="1"/>
  <c r="V18" i="42"/>
  <c r="AW19" i="42" s="1"/>
  <c r="V33" i="42"/>
  <c r="AW33" i="42" s="1"/>
  <c r="V28" i="42"/>
  <c r="AW23" i="42" s="1"/>
  <c r="F69" i="42"/>
  <c r="F72" i="42"/>
  <c r="F68" i="42"/>
  <c r="F63" i="42"/>
  <c r="F71" i="42"/>
  <c r="F66" i="42"/>
  <c r="F59" i="42"/>
  <c r="F55" i="42"/>
  <c r="F70" i="42"/>
  <c r="F65" i="42"/>
  <c r="F62" i="42"/>
  <c r="F58" i="42"/>
  <c r="F54" i="42"/>
  <c r="F61" i="42"/>
  <c r="F53" i="42"/>
  <c r="F49" i="42"/>
  <c r="F67" i="42"/>
  <c r="F60" i="42"/>
  <c r="F52" i="42"/>
  <c r="F48" i="42"/>
  <c r="F47" i="42"/>
  <c r="F43" i="42"/>
  <c r="F39" i="42"/>
  <c r="F35" i="42"/>
  <c r="F31" i="42"/>
  <c r="F46" i="42"/>
  <c r="F42" i="42"/>
  <c r="F38" i="42"/>
  <c r="F34" i="42"/>
  <c r="F30" i="42"/>
  <c r="F7" i="42"/>
  <c r="F51" i="42"/>
  <c r="F45" i="42"/>
  <c r="F37" i="42"/>
  <c r="F13" i="42"/>
  <c r="F24" i="42"/>
  <c r="F56" i="42"/>
  <c r="F50" i="42"/>
  <c r="F44" i="42"/>
  <c r="F36" i="42"/>
  <c r="F29" i="42"/>
  <c r="F26" i="42"/>
  <c r="F25" i="42"/>
  <c r="F16" i="42"/>
  <c r="F12" i="42"/>
  <c r="F40" i="42"/>
  <c r="F27" i="42"/>
  <c r="F10" i="42"/>
  <c r="F23" i="42"/>
  <c r="F32" i="42"/>
  <c r="F15" i="42"/>
  <c r="F64" i="42"/>
  <c r="F57" i="42"/>
  <c r="F33" i="42"/>
  <c r="F22" i="42"/>
  <c r="F41" i="42"/>
  <c r="F18" i="42"/>
  <c r="F28" i="42"/>
  <c r="Z71" i="42"/>
  <c r="AY71" i="42" s="1"/>
  <c r="Z67" i="42"/>
  <c r="AY67" i="42" s="1"/>
  <c r="Z70" i="42"/>
  <c r="AY70" i="42" s="1"/>
  <c r="Z66" i="42"/>
  <c r="AY66" i="42" s="1"/>
  <c r="Z72" i="42"/>
  <c r="AY72" i="42" s="1"/>
  <c r="Z65" i="42"/>
  <c r="AY65" i="42" s="1"/>
  <c r="Z69" i="42"/>
  <c r="AY69" i="42" s="1"/>
  <c r="Z64" i="42"/>
  <c r="AY64" i="42" s="1"/>
  <c r="Z61" i="42"/>
  <c r="AY61" i="42" s="1"/>
  <c r="Z57" i="42"/>
  <c r="AY57" i="42" s="1"/>
  <c r="Z53" i="42"/>
  <c r="AY53" i="42" s="1"/>
  <c r="Z63" i="42"/>
  <c r="AY63" i="42" s="1"/>
  <c r="Z60" i="42"/>
  <c r="AY60" i="42" s="1"/>
  <c r="Z56" i="42"/>
  <c r="AY56" i="42" s="1"/>
  <c r="Z59" i="42"/>
  <c r="AY59" i="42" s="1"/>
  <c r="Z51" i="42"/>
  <c r="AY51" i="42" s="1"/>
  <c r="Z47" i="42"/>
  <c r="AY47" i="42" s="1"/>
  <c r="Z58" i="42"/>
  <c r="AY58" i="42" s="1"/>
  <c r="Z50" i="42"/>
  <c r="AY50" i="42" s="1"/>
  <c r="Z46" i="42"/>
  <c r="AY46" i="42" s="1"/>
  <c r="Z55" i="42"/>
  <c r="AY55" i="42" s="1"/>
  <c r="Z45" i="42"/>
  <c r="AY45" i="42" s="1"/>
  <c r="Z41" i="42"/>
  <c r="AY41" i="42" s="1"/>
  <c r="Z37" i="42"/>
  <c r="AY37" i="42" s="1"/>
  <c r="Z33" i="42"/>
  <c r="AY33" i="42" s="1"/>
  <c r="Z13" i="42"/>
  <c r="Z54" i="42"/>
  <c r="AY54" i="42" s="1"/>
  <c r="Z52" i="42"/>
  <c r="AY52" i="42" s="1"/>
  <c r="Z44" i="42"/>
  <c r="AY44" i="42" s="1"/>
  <c r="Z40" i="42"/>
  <c r="AY40" i="42" s="1"/>
  <c r="Z36" i="42"/>
  <c r="AY36" i="42" s="1"/>
  <c r="Z32" i="42"/>
  <c r="AY32" i="42" s="1"/>
  <c r="Z20" i="42"/>
  <c r="Z43" i="42"/>
  <c r="AY43" i="42" s="1"/>
  <c r="Z35" i="42"/>
  <c r="AY35" i="42" s="1"/>
  <c r="Z19" i="42"/>
  <c r="Z28" i="42"/>
  <c r="Z8" i="42"/>
  <c r="Z10" i="42"/>
  <c r="Z17" i="42"/>
  <c r="Z42" i="42"/>
  <c r="AY42" i="42" s="1"/>
  <c r="Z34" i="42"/>
  <c r="AY34" i="42" s="1"/>
  <c r="Z7" i="42"/>
  <c r="Z27" i="42"/>
  <c r="Z18" i="42"/>
  <c r="Z11" i="42"/>
  <c r="Z23" i="42"/>
  <c r="Z15" i="42"/>
  <c r="Z30" i="42"/>
  <c r="AY30" i="42" s="1"/>
  <c r="Z24" i="42"/>
  <c r="Z9" i="42"/>
  <c r="Z62" i="42"/>
  <c r="AY62" i="42" s="1"/>
  <c r="Z16" i="42"/>
  <c r="Z31" i="42"/>
  <c r="AY31" i="42" s="1"/>
  <c r="Z25" i="42"/>
  <c r="Z39" i="42"/>
  <c r="AY39" i="42" s="1"/>
  <c r="Z26" i="42"/>
  <c r="Z14" i="42"/>
  <c r="Z22" i="42"/>
  <c r="Z12" i="42"/>
  <c r="Z48" i="42"/>
  <c r="AY48" i="42" s="1"/>
  <c r="Z38" i="42"/>
  <c r="AY38" i="42" s="1"/>
  <c r="Z5" i="42"/>
  <c r="Z29" i="42"/>
  <c r="Z21" i="42"/>
  <c r="Z49" i="42"/>
  <c r="AY49" i="42" s="1"/>
  <c r="Z68" i="42"/>
  <c r="AY68" i="42" s="1"/>
  <c r="Z6" i="42"/>
  <c r="AH71" i="42"/>
  <c r="BC71" i="42" s="1"/>
  <c r="AH67" i="42"/>
  <c r="BC67" i="42" s="1"/>
  <c r="AH70" i="42"/>
  <c r="BC70" i="42" s="1"/>
  <c r="AH66" i="42"/>
  <c r="BC66" i="42" s="1"/>
  <c r="AH68" i="42"/>
  <c r="BC68" i="42" s="1"/>
  <c r="AH65" i="42"/>
  <c r="BC65" i="42" s="1"/>
  <c r="AH64" i="42"/>
  <c r="BC64" i="42" s="1"/>
  <c r="AH61" i="42"/>
  <c r="BC61" i="42" s="1"/>
  <c r="AH57" i="42"/>
  <c r="BC57" i="42" s="1"/>
  <c r="AH53" i="42"/>
  <c r="BC53" i="42" s="1"/>
  <c r="AH72" i="42"/>
  <c r="BC72" i="42" s="1"/>
  <c r="AH60" i="42"/>
  <c r="BC60" i="42" s="1"/>
  <c r="AH56" i="42"/>
  <c r="BC56" i="42" s="1"/>
  <c r="AH63" i="42"/>
  <c r="BC63" i="42" s="1"/>
  <c r="AH55" i="42"/>
  <c r="BC55" i="42" s="1"/>
  <c r="AH51" i="42"/>
  <c r="BC51" i="42" s="1"/>
  <c r="AH47" i="42"/>
  <c r="BC47" i="42" s="1"/>
  <c r="AH62" i="42"/>
  <c r="BC62" i="42" s="1"/>
  <c r="AH54" i="42"/>
  <c r="BC54" i="42" s="1"/>
  <c r="AH50" i="42"/>
  <c r="BC50" i="42" s="1"/>
  <c r="AH46" i="42"/>
  <c r="BC46" i="42" s="1"/>
  <c r="AH69" i="42"/>
  <c r="BC69" i="42" s="1"/>
  <c r="AH49" i="42"/>
  <c r="BC49" i="42" s="1"/>
  <c r="AH45" i="42"/>
  <c r="BC45" i="42" s="1"/>
  <c r="AH41" i="42"/>
  <c r="BC41" i="42" s="1"/>
  <c r="AH37" i="42"/>
  <c r="BC37" i="42" s="1"/>
  <c r="AH33" i="42"/>
  <c r="BC33" i="42" s="1"/>
  <c r="AH13" i="42"/>
  <c r="AH48" i="42"/>
  <c r="BC48" i="42" s="1"/>
  <c r="AH44" i="42"/>
  <c r="BC44" i="42" s="1"/>
  <c r="AH40" i="42"/>
  <c r="BC40" i="42" s="1"/>
  <c r="AH36" i="42"/>
  <c r="BC36" i="42" s="1"/>
  <c r="AH32" i="42"/>
  <c r="BC32" i="42" s="1"/>
  <c r="AH20" i="42"/>
  <c r="AH59" i="42"/>
  <c r="BC59" i="42" s="1"/>
  <c r="AH39" i="42"/>
  <c r="BC39" i="42" s="1"/>
  <c r="AH31" i="42"/>
  <c r="BC31" i="42" s="1"/>
  <c r="AH5" i="42"/>
  <c r="AH28" i="42"/>
  <c r="AH8" i="42"/>
  <c r="AH10" i="42"/>
  <c r="AH17" i="42"/>
  <c r="AH52" i="42"/>
  <c r="BC52" i="42" s="1"/>
  <c r="AH38" i="42"/>
  <c r="BC38" i="42" s="1"/>
  <c r="AH30" i="42"/>
  <c r="BC30" i="42" s="1"/>
  <c r="AH27" i="42"/>
  <c r="AH18" i="42"/>
  <c r="AH11" i="42"/>
  <c r="AH23" i="42"/>
  <c r="AH15" i="42"/>
  <c r="AH42" i="42"/>
  <c r="BC42" i="42" s="1"/>
  <c r="AH7" i="42"/>
  <c r="AH29" i="42"/>
  <c r="AH21" i="42"/>
  <c r="AH6" i="42"/>
  <c r="AH34" i="42"/>
  <c r="BC34" i="42" s="1"/>
  <c r="AH24" i="42"/>
  <c r="AH12" i="42"/>
  <c r="AH43" i="42"/>
  <c r="BC43" i="42" s="1"/>
  <c r="AH14" i="42"/>
  <c r="AH35" i="42"/>
  <c r="BC35" i="42" s="1"/>
  <c r="AH25" i="42"/>
  <c r="AH9" i="42"/>
  <c r="AH58" i="42"/>
  <c r="BC58" i="42" s="1"/>
  <c r="AH22" i="42"/>
  <c r="AH19" i="42"/>
  <c r="AH26" i="42"/>
  <c r="AH16" i="42"/>
  <c r="N69" i="42"/>
  <c r="AS69" i="42" s="1"/>
  <c r="N72" i="42"/>
  <c r="AS72" i="42" s="1"/>
  <c r="N68" i="42"/>
  <c r="AS68" i="42" s="1"/>
  <c r="N70" i="42"/>
  <c r="AS70" i="42" s="1"/>
  <c r="N63" i="42"/>
  <c r="AS63" i="42" s="1"/>
  <c r="N67" i="42"/>
  <c r="AS67" i="42" s="1"/>
  <c r="N66" i="42"/>
  <c r="AS66" i="42" s="1"/>
  <c r="N71" i="42"/>
  <c r="AS71" i="42" s="1"/>
  <c r="N64" i="42"/>
  <c r="AS64" i="42" s="1"/>
  <c r="N59" i="42"/>
  <c r="AS59" i="42" s="1"/>
  <c r="N55" i="42"/>
  <c r="AS55" i="42" s="1"/>
  <c r="N62" i="42"/>
  <c r="AS62" i="42" s="1"/>
  <c r="N58" i="42"/>
  <c r="AS58" i="42" s="1"/>
  <c r="N54" i="42"/>
  <c r="AS54" i="42" s="1"/>
  <c r="N57" i="42"/>
  <c r="AS57" i="42" s="1"/>
  <c r="N49" i="42"/>
  <c r="AS49" i="42" s="1"/>
  <c r="N56" i="42"/>
  <c r="AS56" i="42" s="1"/>
  <c r="N53" i="42"/>
  <c r="AS53" i="42" s="1"/>
  <c r="N52" i="42"/>
  <c r="AS52" i="42" s="1"/>
  <c r="N48" i="42"/>
  <c r="AS48" i="42" s="1"/>
  <c r="N65" i="42"/>
  <c r="AS65" i="42" s="1"/>
  <c r="N61" i="42"/>
  <c r="AS61" i="42" s="1"/>
  <c r="N51" i="42"/>
  <c r="AS51" i="42" s="1"/>
  <c r="N43" i="42"/>
  <c r="AS43" i="42" s="1"/>
  <c r="N39" i="42"/>
  <c r="AS39" i="42" s="1"/>
  <c r="N35" i="42"/>
  <c r="AS35" i="42" s="1"/>
  <c r="N31" i="42"/>
  <c r="AS31" i="42" s="1"/>
  <c r="N19" i="42"/>
  <c r="N60" i="42"/>
  <c r="AS60" i="42" s="1"/>
  <c r="N50" i="42"/>
  <c r="AS50" i="42" s="1"/>
  <c r="N42" i="42"/>
  <c r="AS42" i="42" s="1"/>
  <c r="N38" i="42"/>
  <c r="AS38" i="42" s="1"/>
  <c r="N34" i="42"/>
  <c r="AS34" i="42" s="1"/>
  <c r="N30" i="42"/>
  <c r="AS30" i="42" s="1"/>
  <c r="N7" i="42"/>
  <c r="N47" i="42"/>
  <c r="AS47" i="42" s="1"/>
  <c r="N41" i="42"/>
  <c r="AS41" i="42" s="1"/>
  <c r="N33" i="42"/>
  <c r="AS33" i="42" s="1"/>
  <c r="N5" i="42"/>
  <c r="N21" i="42"/>
  <c r="N24" i="42"/>
  <c r="N40" i="42"/>
  <c r="AS40" i="42" s="1"/>
  <c r="N32" i="42"/>
  <c r="AS32" i="42" s="1"/>
  <c r="N29" i="42"/>
  <c r="N26" i="42"/>
  <c r="N25" i="42"/>
  <c r="N14" i="42"/>
  <c r="Q9" i="10" s="1"/>
  <c r="N16" i="42"/>
  <c r="N12" i="42"/>
  <c r="N36" i="42"/>
  <c r="AS36" i="42" s="1"/>
  <c r="N8" i="42"/>
  <c r="N17" i="42"/>
  <c r="N15" i="42"/>
  <c r="N20" i="42"/>
  <c r="N27" i="42"/>
  <c r="N22" i="42"/>
  <c r="N11" i="42"/>
  <c r="N46" i="42"/>
  <c r="AS46" i="42" s="1"/>
  <c r="N45" i="42"/>
  <c r="AS45" i="42" s="1"/>
  <c r="N13" i="42"/>
  <c r="AS29" i="42" s="1"/>
  <c r="N28" i="42"/>
  <c r="N18" i="42"/>
  <c r="N23" i="42"/>
  <c r="N9" i="42"/>
  <c r="N44" i="42"/>
  <c r="AS44" i="42" s="1"/>
  <c r="N10" i="42"/>
  <c r="N37" i="42"/>
  <c r="AS37" i="42" s="1"/>
  <c r="N6" i="42"/>
  <c r="X72" i="42"/>
  <c r="AX72" i="42" s="1"/>
  <c r="X68" i="42"/>
  <c r="AX68" i="42" s="1"/>
  <c r="X71" i="42"/>
  <c r="AX71" i="42" s="1"/>
  <c r="X67" i="42"/>
  <c r="AX67" i="42" s="1"/>
  <c r="X70" i="42"/>
  <c r="AX70" i="42" s="1"/>
  <c r="X66" i="42"/>
  <c r="AX66" i="42" s="1"/>
  <c r="X65" i="42"/>
  <c r="AX65" i="42" s="1"/>
  <c r="X62" i="42"/>
  <c r="AX62" i="42" s="1"/>
  <c r="X58" i="42"/>
  <c r="AX58" i="42" s="1"/>
  <c r="X54" i="42"/>
  <c r="AX54" i="42" s="1"/>
  <c r="X64" i="42"/>
  <c r="AX64" i="42" s="1"/>
  <c r="X61" i="42"/>
  <c r="AX61" i="42" s="1"/>
  <c r="X57" i="42"/>
  <c r="AX57" i="42" s="1"/>
  <c r="X69" i="42"/>
  <c r="AX69" i="42" s="1"/>
  <c r="X60" i="42"/>
  <c r="AX60" i="42" s="1"/>
  <c r="X52" i="42"/>
  <c r="AX52" i="42" s="1"/>
  <c r="X48" i="42"/>
  <c r="AX48" i="42" s="1"/>
  <c r="X63" i="42"/>
  <c r="AX63" i="42" s="1"/>
  <c r="X59" i="42"/>
  <c r="AX59" i="42" s="1"/>
  <c r="X53" i="42"/>
  <c r="AX53" i="42" s="1"/>
  <c r="X51" i="42"/>
  <c r="AX51" i="42" s="1"/>
  <c r="X47" i="42"/>
  <c r="AX47" i="42" s="1"/>
  <c r="X56" i="42"/>
  <c r="AX56" i="42" s="1"/>
  <c r="X42" i="42"/>
  <c r="AX42" i="42" s="1"/>
  <c r="X38" i="42"/>
  <c r="AX38" i="42" s="1"/>
  <c r="X34" i="42"/>
  <c r="AX34" i="42" s="1"/>
  <c r="X30" i="42"/>
  <c r="AX30" i="42" s="1"/>
  <c r="X7" i="42"/>
  <c r="X55" i="42"/>
  <c r="AX55" i="42" s="1"/>
  <c r="X45" i="42"/>
  <c r="AX45" i="42" s="1"/>
  <c r="X41" i="42"/>
  <c r="AX41" i="42" s="1"/>
  <c r="X37" i="42"/>
  <c r="AX37" i="42" s="1"/>
  <c r="X33" i="42"/>
  <c r="AX33" i="42" s="1"/>
  <c r="X13" i="42"/>
  <c r="AX29" i="42" s="1"/>
  <c r="X5" i="42"/>
  <c r="X46" i="42"/>
  <c r="AX46" i="42" s="1"/>
  <c r="X44" i="42"/>
  <c r="AX44" i="42" s="1"/>
  <c r="X36" i="42"/>
  <c r="AX36" i="42" s="1"/>
  <c r="X20" i="42"/>
  <c r="X29" i="42"/>
  <c r="X26" i="42"/>
  <c r="X25" i="42"/>
  <c r="X14" i="42"/>
  <c r="X43" i="42"/>
  <c r="AX43" i="42" s="1"/>
  <c r="X35" i="42"/>
  <c r="AX35" i="42" s="1"/>
  <c r="X19" i="42"/>
  <c r="X28" i="42"/>
  <c r="X8" i="42"/>
  <c r="X10" i="42"/>
  <c r="X17" i="42"/>
  <c r="X6" i="42"/>
  <c r="X49" i="42"/>
  <c r="AX49" i="42" s="1"/>
  <c r="X31" i="42"/>
  <c r="AX31" i="42" s="1"/>
  <c r="X11" i="42"/>
  <c r="X15" i="42"/>
  <c r="X18" i="42"/>
  <c r="X22" i="42"/>
  <c r="X32" i="42"/>
  <c r="AX32" i="42" s="1"/>
  <c r="X21" i="42"/>
  <c r="X16" i="42"/>
  <c r="X50" i="42"/>
  <c r="AX50" i="42" s="1"/>
  <c r="X40" i="42"/>
  <c r="AX40" i="42" s="1"/>
  <c r="X24" i="42"/>
  <c r="X23" i="42"/>
  <c r="X9" i="42"/>
  <c r="X39" i="42"/>
  <c r="AX39" i="42" s="1"/>
  <c r="X12" i="42"/>
  <c r="X27" i="42"/>
  <c r="AD69" i="42"/>
  <c r="BA69" i="42" s="1"/>
  <c r="AD72" i="42"/>
  <c r="BA72" i="42" s="1"/>
  <c r="AD68" i="42"/>
  <c r="BA68" i="42" s="1"/>
  <c r="AD70" i="42"/>
  <c r="BA70" i="42" s="1"/>
  <c r="AD63" i="42"/>
  <c r="BA63" i="42" s="1"/>
  <c r="AD67" i="42"/>
  <c r="BA67" i="42" s="1"/>
  <c r="AD66" i="42"/>
  <c r="BA66" i="42" s="1"/>
  <c r="AD64" i="42"/>
  <c r="BA64" i="42" s="1"/>
  <c r="AD59" i="42"/>
  <c r="BA59" i="42" s="1"/>
  <c r="AD55" i="42"/>
  <c r="BA55" i="42" s="1"/>
  <c r="AD62" i="42"/>
  <c r="BA62" i="42" s="1"/>
  <c r="AD58" i="42"/>
  <c r="BA58" i="42" s="1"/>
  <c r="AD54" i="42"/>
  <c r="BA54" i="42" s="1"/>
  <c r="AD65" i="42"/>
  <c r="BA65" i="42" s="1"/>
  <c r="AD57" i="42"/>
  <c r="BA57" i="42" s="1"/>
  <c r="AD49" i="42"/>
  <c r="BA49" i="42" s="1"/>
  <c r="AD56" i="42"/>
  <c r="BA56" i="42" s="1"/>
  <c r="AD52" i="42"/>
  <c r="BA52" i="42" s="1"/>
  <c r="AD48" i="42"/>
  <c r="BA48" i="42" s="1"/>
  <c r="AD51" i="42"/>
  <c r="BA51" i="42" s="1"/>
  <c r="AD46" i="42"/>
  <c r="BA46" i="42" s="1"/>
  <c r="AD43" i="42"/>
  <c r="BA43" i="42" s="1"/>
  <c r="AD39" i="42"/>
  <c r="BA39" i="42" s="1"/>
  <c r="AD35" i="42"/>
  <c r="BA35" i="42" s="1"/>
  <c r="AD31" i="42"/>
  <c r="BA31" i="42" s="1"/>
  <c r="AD19" i="42"/>
  <c r="AD53" i="42"/>
  <c r="BA53" i="42" s="1"/>
  <c r="AD50" i="42"/>
  <c r="BA50" i="42" s="1"/>
  <c r="AD42" i="42"/>
  <c r="BA42" i="42" s="1"/>
  <c r="AD38" i="42"/>
  <c r="BA38" i="42" s="1"/>
  <c r="AD34" i="42"/>
  <c r="BA34" i="42" s="1"/>
  <c r="AD30" i="42"/>
  <c r="BA30" i="42" s="1"/>
  <c r="AD7" i="42"/>
  <c r="AD61" i="42"/>
  <c r="BA61" i="42" s="1"/>
  <c r="AD41" i="42"/>
  <c r="BA41" i="42" s="1"/>
  <c r="AD33" i="42"/>
  <c r="BA33" i="42" s="1"/>
  <c r="AD21" i="42"/>
  <c r="AD24" i="42"/>
  <c r="AD40" i="42"/>
  <c r="BA40" i="42" s="1"/>
  <c r="AD32" i="42"/>
  <c r="BA32" i="42" s="1"/>
  <c r="AD5" i="42"/>
  <c r="AD29" i="42"/>
  <c r="AD26" i="42"/>
  <c r="AD25" i="42"/>
  <c r="AD14" i="42"/>
  <c r="AD16" i="42"/>
  <c r="AD12" i="42"/>
  <c r="AD60" i="42"/>
  <c r="BA60" i="42" s="1"/>
  <c r="AD44" i="42"/>
  <c r="BA44" i="42" s="1"/>
  <c r="AD20" i="42"/>
  <c r="AD8" i="42"/>
  <c r="AD17" i="42"/>
  <c r="AD22" i="42"/>
  <c r="AD10" i="42"/>
  <c r="AD15" i="42"/>
  <c r="AD45" i="42"/>
  <c r="BA45" i="42" s="1"/>
  <c r="AD11" i="42"/>
  <c r="AD71" i="42"/>
  <c r="BA71" i="42" s="1"/>
  <c r="AD37" i="42"/>
  <c r="BA37" i="42" s="1"/>
  <c r="AD28" i="42"/>
  <c r="AD18" i="42"/>
  <c r="AD6" i="42"/>
  <c r="AD36" i="42"/>
  <c r="BA36" i="42" s="1"/>
  <c r="AD27" i="42"/>
  <c r="AD47" i="42"/>
  <c r="BA47" i="42" s="1"/>
  <c r="AD13" i="42"/>
  <c r="BA29" i="42" s="1"/>
  <c r="AD23" i="42"/>
  <c r="AD9" i="42"/>
  <c r="AO15" i="41"/>
  <c r="AF72" i="41"/>
  <c r="BB72" i="41" s="1"/>
  <c r="AF68" i="41"/>
  <c r="BB68" i="41" s="1"/>
  <c r="AF71" i="41"/>
  <c r="BB71" i="41" s="1"/>
  <c r="AF66" i="41"/>
  <c r="BB66" i="41" s="1"/>
  <c r="AF63" i="41"/>
  <c r="BB63" i="41" s="1"/>
  <c r="AF70" i="41"/>
  <c r="BB70" i="41" s="1"/>
  <c r="AF69" i="41"/>
  <c r="BB69" i="41" s="1"/>
  <c r="AF65" i="41"/>
  <c r="BB65" i="41" s="1"/>
  <c r="AF62" i="41"/>
  <c r="BB62" i="41" s="1"/>
  <c r="AF59" i="41"/>
  <c r="BB59" i="41" s="1"/>
  <c r="AF67" i="41"/>
  <c r="BB67" i="41" s="1"/>
  <c r="AF61" i="41"/>
  <c r="BB61" i="41" s="1"/>
  <c r="AF56" i="41"/>
  <c r="BB56" i="41" s="1"/>
  <c r="AF52" i="41"/>
  <c r="BB52" i="41" s="1"/>
  <c r="AF60" i="41"/>
  <c r="BB60" i="41" s="1"/>
  <c r="AF55" i="41"/>
  <c r="BB55" i="41" s="1"/>
  <c r="AF51" i="41"/>
  <c r="BB51" i="41" s="1"/>
  <c r="AF58" i="41"/>
  <c r="BB58" i="41" s="1"/>
  <c r="AF54" i="41"/>
  <c r="BB54" i="41" s="1"/>
  <c r="AF50" i="41"/>
  <c r="BB50" i="41" s="1"/>
  <c r="AF46" i="41"/>
  <c r="BB46" i="41" s="1"/>
  <c r="AF42" i="41"/>
  <c r="BB42" i="41" s="1"/>
  <c r="AF64" i="41"/>
  <c r="BB64" i="41" s="1"/>
  <c r="AF49" i="41"/>
  <c r="BB49" i="41" s="1"/>
  <c r="AF45" i="41"/>
  <c r="BB45" i="41" s="1"/>
  <c r="AF57" i="41"/>
  <c r="BB57" i="41" s="1"/>
  <c r="AF48" i="41"/>
  <c r="BB48" i="41" s="1"/>
  <c r="AF44" i="41"/>
  <c r="BB44" i="41" s="1"/>
  <c r="AF40" i="41"/>
  <c r="BB40" i="41" s="1"/>
  <c r="AF47" i="41"/>
  <c r="BB47" i="41" s="1"/>
  <c r="AF35" i="41"/>
  <c r="BB35" i="41" s="1"/>
  <c r="AF31" i="41"/>
  <c r="BB31" i="41" s="1"/>
  <c r="AF27" i="41"/>
  <c r="BB27" i="41" s="1"/>
  <c r="AF39" i="41"/>
  <c r="BB39" i="41" s="1"/>
  <c r="AF38" i="41"/>
  <c r="BB38" i="41" s="1"/>
  <c r="AF34" i="41"/>
  <c r="BB34" i="41" s="1"/>
  <c r="AF43" i="41"/>
  <c r="BB43" i="41" s="1"/>
  <c r="AF37" i="41"/>
  <c r="BB37" i="41" s="1"/>
  <c r="AF36" i="41"/>
  <c r="BB36" i="41" s="1"/>
  <c r="AF26" i="41"/>
  <c r="BB26" i="41" s="1"/>
  <c r="AF23" i="41"/>
  <c r="BB23" i="41" s="1"/>
  <c r="AF17" i="41"/>
  <c r="AF5" i="41"/>
  <c r="AF9" i="41"/>
  <c r="AF33" i="41"/>
  <c r="BB33" i="41" s="1"/>
  <c r="AF30" i="41"/>
  <c r="BB30" i="41" s="1"/>
  <c r="AF22" i="41"/>
  <c r="BB22" i="41" s="1"/>
  <c r="AF21" i="41"/>
  <c r="AF8" i="41"/>
  <c r="AF13" i="41"/>
  <c r="AF10" i="41"/>
  <c r="AF32" i="41"/>
  <c r="BB32" i="41" s="1"/>
  <c r="AF29" i="41"/>
  <c r="BB29" i="41" s="1"/>
  <c r="AF25" i="41"/>
  <c r="BB25" i="41" s="1"/>
  <c r="AF20" i="41"/>
  <c r="AF11" i="41"/>
  <c r="AF14" i="41"/>
  <c r="AF12" i="41"/>
  <c r="AF53" i="41"/>
  <c r="BB53" i="41" s="1"/>
  <c r="AF41" i="41"/>
  <c r="BB41" i="41" s="1"/>
  <c r="AF28" i="41"/>
  <c r="BB28" i="41" s="1"/>
  <c r="AF24" i="41"/>
  <c r="BB24" i="41" s="1"/>
  <c r="AF18" i="41"/>
  <c r="AF6" i="41"/>
  <c r="AF7" i="41"/>
  <c r="AF19" i="41"/>
  <c r="AF16" i="41"/>
  <c r="AF15" i="41"/>
  <c r="AO48" i="41"/>
  <c r="AO14" i="41"/>
  <c r="AO16" i="41"/>
  <c r="AO13" i="41"/>
  <c r="AO29" i="41"/>
  <c r="AO31" i="41"/>
  <c r="AO28" i="41"/>
  <c r="AO41" i="41"/>
  <c r="AO58" i="41"/>
  <c r="AO51" i="41"/>
  <c r="AO49" i="41"/>
  <c r="AO59" i="41"/>
  <c r="AO70" i="41"/>
  <c r="AO72" i="41"/>
  <c r="AO19" i="41"/>
  <c r="L70" i="41"/>
  <c r="AR70" i="41" s="1"/>
  <c r="L66" i="41"/>
  <c r="AR66" i="41" s="1"/>
  <c r="L71" i="41"/>
  <c r="AR71" i="41" s="1"/>
  <c r="L65" i="41"/>
  <c r="AR65" i="41" s="1"/>
  <c r="L61" i="41"/>
  <c r="AR61" i="41" s="1"/>
  <c r="L69" i="41"/>
  <c r="AR69" i="41" s="1"/>
  <c r="L68" i="41"/>
  <c r="AR68" i="41" s="1"/>
  <c r="L62" i="41"/>
  <c r="AR62" i="41" s="1"/>
  <c r="L72" i="41"/>
  <c r="AR72" i="41" s="1"/>
  <c r="L60" i="41"/>
  <c r="AR60" i="41" s="1"/>
  <c r="L58" i="41"/>
  <c r="AR58" i="41" s="1"/>
  <c r="L54" i="41"/>
  <c r="AR54" i="41" s="1"/>
  <c r="L50" i="41"/>
  <c r="AR50" i="41" s="1"/>
  <c r="L63" i="41"/>
  <c r="AR63" i="41" s="1"/>
  <c r="L57" i="41"/>
  <c r="AR57" i="41" s="1"/>
  <c r="L53" i="41"/>
  <c r="AR53" i="41" s="1"/>
  <c r="L67" i="41"/>
  <c r="AR67" i="41" s="1"/>
  <c r="L64" i="41"/>
  <c r="AR64" i="41" s="1"/>
  <c r="L59" i="41"/>
  <c r="AR59" i="41" s="1"/>
  <c r="L56" i="41"/>
  <c r="AR56" i="41" s="1"/>
  <c r="L52" i="41"/>
  <c r="AR52" i="41" s="1"/>
  <c r="L48" i="41"/>
  <c r="AR48" i="41" s="1"/>
  <c r="L44" i="41"/>
  <c r="AR44" i="41" s="1"/>
  <c r="L55" i="41"/>
  <c r="AR55" i="41" s="1"/>
  <c r="L47" i="41"/>
  <c r="AR47" i="41" s="1"/>
  <c r="L51" i="41"/>
  <c r="AR51" i="41" s="1"/>
  <c r="L49" i="41"/>
  <c r="AR49" i="41" s="1"/>
  <c r="L46" i="41"/>
  <c r="AR46" i="41" s="1"/>
  <c r="L42" i="41"/>
  <c r="AR42" i="41" s="1"/>
  <c r="L41" i="41"/>
  <c r="AR41" i="41" s="1"/>
  <c r="L40" i="41"/>
  <c r="AR40" i="41" s="1"/>
  <c r="L37" i="41"/>
  <c r="AR37" i="41" s="1"/>
  <c r="L33" i="41"/>
  <c r="AR33" i="41" s="1"/>
  <c r="L29" i="41"/>
  <c r="AR29" i="41" s="1"/>
  <c r="L39" i="41"/>
  <c r="AR39" i="41" s="1"/>
  <c r="L36" i="41"/>
  <c r="AR36" i="41" s="1"/>
  <c r="L32" i="41"/>
  <c r="AR32" i="41" s="1"/>
  <c r="L35" i="41"/>
  <c r="AR35" i="41" s="1"/>
  <c r="L45" i="41"/>
  <c r="AR45" i="41" s="1"/>
  <c r="L43" i="41"/>
  <c r="AR43" i="41" s="1"/>
  <c r="L26" i="41"/>
  <c r="AR26" i="41" s="1"/>
  <c r="L25" i="41"/>
  <c r="AR25" i="41" s="1"/>
  <c r="L20" i="41"/>
  <c r="L19" i="41"/>
  <c r="L11" i="41"/>
  <c r="L30" i="41"/>
  <c r="AR30" i="41" s="1"/>
  <c r="L24" i="41"/>
  <c r="AR24" i="41" s="1"/>
  <c r="L16" i="41"/>
  <c r="AR21" i="41" s="1"/>
  <c r="L18" i="41"/>
  <c r="L7" i="41"/>
  <c r="L15" i="41"/>
  <c r="L38" i="41"/>
  <c r="AR38" i="41" s="1"/>
  <c r="L34" i="41"/>
  <c r="AR34" i="41" s="1"/>
  <c r="L31" i="41"/>
  <c r="AR31" i="41" s="1"/>
  <c r="L28" i="41"/>
  <c r="AR28" i="41" s="1"/>
  <c r="L17" i="41"/>
  <c r="AR20" i="41" s="1"/>
  <c r="L9" i="41"/>
  <c r="L10" i="41"/>
  <c r="L21" i="41"/>
  <c r="L13" i="41"/>
  <c r="L6" i="41"/>
  <c r="L27" i="41"/>
  <c r="AR27" i="41" s="1"/>
  <c r="L22" i="41"/>
  <c r="AR22" i="41" s="1"/>
  <c r="L23" i="41"/>
  <c r="AR23" i="41" s="1"/>
  <c r="L5" i="41"/>
  <c r="L12" i="41"/>
  <c r="L8" i="41"/>
  <c r="L14" i="41"/>
  <c r="AO37" i="41"/>
  <c r="X72" i="41"/>
  <c r="AX72" i="41" s="1"/>
  <c r="X68" i="41"/>
  <c r="AX68" i="41" s="1"/>
  <c r="X70" i="41"/>
  <c r="AX70" i="41" s="1"/>
  <c r="X63" i="41"/>
  <c r="AX63" i="41" s="1"/>
  <c r="X69" i="41"/>
  <c r="AX69" i="41" s="1"/>
  <c r="X67" i="41"/>
  <c r="AX67" i="41" s="1"/>
  <c r="X65" i="41"/>
  <c r="AX65" i="41" s="1"/>
  <c r="X66" i="41"/>
  <c r="AX66" i="41" s="1"/>
  <c r="X61" i="41"/>
  <c r="AX61" i="41" s="1"/>
  <c r="X59" i="41"/>
  <c r="AX59" i="41" s="1"/>
  <c r="X71" i="41"/>
  <c r="AX71" i="41" s="1"/>
  <c r="X64" i="41"/>
  <c r="AX64" i="41" s="1"/>
  <c r="X56" i="41"/>
  <c r="AX56" i="41" s="1"/>
  <c r="X52" i="41"/>
  <c r="AX52" i="41" s="1"/>
  <c r="X62" i="41"/>
  <c r="AX62" i="41" s="1"/>
  <c r="X55" i="41"/>
  <c r="AX55" i="41" s="1"/>
  <c r="X51" i="41"/>
  <c r="AX51" i="41" s="1"/>
  <c r="X58" i="41"/>
  <c r="AX58" i="41" s="1"/>
  <c r="X54" i="41"/>
  <c r="AX54" i="41" s="1"/>
  <c r="X50" i="41"/>
  <c r="AX50" i="41" s="1"/>
  <c r="X53" i="41"/>
  <c r="AX53" i="41" s="1"/>
  <c r="X46" i="41"/>
  <c r="AX46" i="41" s="1"/>
  <c r="X42" i="41"/>
  <c r="AX42" i="41" s="1"/>
  <c r="X60" i="41"/>
  <c r="AX60" i="41" s="1"/>
  <c r="X45" i="41"/>
  <c r="AX45" i="41" s="1"/>
  <c r="X48" i="41"/>
  <c r="AX48" i="41" s="1"/>
  <c r="X44" i="41"/>
  <c r="AX44" i="41" s="1"/>
  <c r="X40" i="41"/>
  <c r="AX40" i="41" s="1"/>
  <c r="X43" i="41"/>
  <c r="AX43" i="41" s="1"/>
  <c r="X39" i="41"/>
  <c r="AX39" i="41" s="1"/>
  <c r="X35" i="41"/>
  <c r="AX35" i="41" s="1"/>
  <c r="X31" i="41"/>
  <c r="AX31" i="41" s="1"/>
  <c r="X27" i="41"/>
  <c r="AX27" i="41" s="1"/>
  <c r="X47" i="41"/>
  <c r="AX47" i="41" s="1"/>
  <c r="X41" i="41"/>
  <c r="AX41" i="41" s="1"/>
  <c r="X38" i="41"/>
  <c r="AX38" i="41" s="1"/>
  <c r="X34" i="41"/>
  <c r="AX34" i="41" s="1"/>
  <c r="X49" i="41"/>
  <c r="AX49" i="41" s="1"/>
  <c r="X37" i="41"/>
  <c r="AX37" i="41" s="1"/>
  <c r="X57" i="41"/>
  <c r="AX57" i="41" s="1"/>
  <c r="X32" i="41"/>
  <c r="AX32" i="41" s="1"/>
  <c r="X30" i="41"/>
  <c r="AX30" i="41" s="1"/>
  <c r="X23" i="41"/>
  <c r="AX23" i="41" s="1"/>
  <c r="X17" i="41"/>
  <c r="X5" i="41"/>
  <c r="X9" i="41"/>
  <c r="X36" i="41"/>
  <c r="AX36" i="41" s="1"/>
  <c r="X29" i="41"/>
  <c r="AX29" i="41" s="1"/>
  <c r="X22" i="41"/>
  <c r="AX22" i="41" s="1"/>
  <c r="X21" i="41"/>
  <c r="X8" i="41"/>
  <c r="X13" i="41"/>
  <c r="X10" i="41"/>
  <c r="X19" i="41"/>
  <c r="X6" i="41"/>
  <c r="X12" i="41"/>
  <c r="X18" i="41"/>
  <c r="X16" i="41"/>
  <c r="AX21" i="41" s="1"/>
  <c r="X7" i="41"/>
  <c r="X33" i="41"/>
  <c r="AX33" i="41" s="1"/>
  <c r="X26" i="41"/>
  <c r="AX26" i="41" s="1"/>
  <c r="X14" i="41"/>
  <c r="X28" i="41"/>
  <c r="AX28" i="41" s="1"/>
  <c r="X25" i="41"/>
  <c r="AX25" i="41" s="1"/>
  <c r="X20" i="41"/>
  <c r="X11" i="41"/>
  <c r="X15" i="41"/>
  <c r="X24" i="41"/>
  <c r="AX24" i="41" s="1"/>
  <c r="AO39" i="41"/>
  <c r="AO20" i="41"/>
  <c r="AO17" i="41"/>
  <c r="AO33" i="41"/>
  <c r="AO35" i="41"/>
  <c r="AO32" i="41"/>
  <c r="AO45" i="41"/>
  <c r="AO43" i="41"/>
  <c r="AO55" i="41"/>
  <c r="AO53" i="41"/>
  <c r="AO63" i="41"/>
  <c r="AO66" i="41"/>
  <c r="AO64" i="41"/>
  <c r="AO30" i="41"/>
  <c r="AO22" i="41"/>
  <c r="P72" i="41"/>
  <c r="AT72" i="41" s="1"/>
  <c r="P68" i="41"/>
  <c r="AT68" i="41" s="1"/>
  <c r="P69" i="41"/>
  <c r="AT69" i="41" s="1"/>
  <c r="P63" i="41"/>
  <c r="AT63" i="41" s="1"/>
  <c r="P67" i="41"/>
  <c r="AT67" i="41" s="1"/>
  <c r="P71" i="41"/>
  <c r="AT71" i="41" s="1"/>
  <c r="P66" i="41"/>
  <c r="AT66" i="41" s="1"/>
  <c r="P65" i="41"/>
  <c r="AT65" i="41" s="1"/>
  <c r="P59" i="41"/>
  <c r="AT59" i="41" s="1"/>
  <c r="P64" i="41"/>
  <c r="AT64" i="41" s="1"/>
  <c r="P56" i="41"/>
  <c r="AT56" i="41" s="1"/>
  <c r="P52" i="41"/>
  <c r="AT52" i="41" s="1"/>
  <c r="P70" i="41"/>
  <c r="AT70" i="41" s="1"/>
  <c r="P61" i="41"/>
  <c r="AT61" i="41" s="1"/>
  <c r="P60" i="41"/>
  <c r="AT60" i="41" s="1"/>
  <c r="P55" i="41"/>
  <c r="AT55" i="41" s="1"/>
  <c r="P51" i="41"/>
  <c r="AT51" i="41" s="1"/>
  <c r="P62" i="41"/>
  <c r="AT62" i="41" s="1"/>
  <c r="P58" i="41"/>
  <c r="AT58" i="41" s="1"/>
  <c r="P54" i="41"/>
  <c r="AT54" i="41" s="1"/>
  <c r="P50" i="41"/>
  <c r="AT50" i="41" s="1"/>
  <c r="P57" i="41"/>
  <c r="AT57" i="41" s="1"/>
  <c r="P46" i="41"/>
  <c r="AT46" i="41" s="1"/>
  <c r="P42" i="41"/>
  <c r="AT42" i="41" s="1"/>
  <c r="P53" i="41"/>
  <c r="AT53" i="41" s="1"/>
  <c r="P49" i="41"/>
  <c r="AT49" i="41" s="1"/>
  <c r="P45" i="41"/>
  <c r="AT45" i="41" s="1"/>
  <c r="P48" i="41"/>
  <c r="AT48" i="41" s="1"/>
  <c r="P44" i="41"/>
  <c r="AT44" i="41" s="1"/>
  <c r="P40" i="41"/>
  <c r="AT40" i="41" s="1"/>
  <c r="P35" i="41"/>
  <c r="AT35" i="41" s="1"/>
  <c r="P31" i="41"/>
  <c r="AT31" i="41" s="1"/>
  <c r="P27" i="41"/>
  <c r="AT27" i="41" s="1"/>
  <c r="P38" i="41"/>
  <c r="AT38" i="41" s="1"/>
  <c r="P34" i="41"/>
  <c r="AT34" i="41" s="1"/>
  <c r="P47" i="41"/>
  <c r="AT47" i="41" s="1"/>
  <c r="P43" i="41"/>
  <c r="AT43" i="41" s="1"/>
  <c r="P37" i="41"/>
  <c r="AT37" i="41" s="1"/>
  <c r="P41" i="41"/>
  <c r="AT41" i="41" s="1"/>
  <c r="P29" i="41"/>
  <c r="AT29" i="41" s="1"/>
  <c r="P23" i="41"/>
  <c r="AT23" i="41" s="1"/>
  <c r="P17" i="41"/>
  <c r="P5" i="41"/>
  <c r="P9" i="41"/>
  <c r="P33" i="41"/>
  <c r="AT33" i="41" s="1"/>
  <c r="P28" i="41"/>
  <c r="AT28" i="41" s="1"/>
  <c r="P22" i="41"/>
  <c r="AT22" i="41" s="1"/>
  <c r="P21" i="41"/>
  <c r="P8" i="41"/>
  <c r="P13" i="41"/>
  <c r="P10" i="41"/>
  <c r="P39" i="41"/>
  <c r="AT39" i="41" s="1"/>
  <c r="P36" i="41"/>
  <c r="AT36" i="41" s="1"/>
  <c r="P32" i="41"/>
  <c r="AT32" i="41" s="1"/>
  <c r="P26" i="41"/>
  <c r="AT26" i="41" s="1"/>
  <c r="P25" i="41"/>
  <c r="AT25" i="41" s="1"/>
  <c r="P20" i="41"/>
  <c r="P11" i="41"/>
  <c r="P12" i="41"/>
  <c r="P7" i="41"/>
  <c r="P6" i="41"/>
  <c r="P24" i="41"/>
  <c r="AT24" i="41" s="1"/>
  <c r="P18" i="41"/>
  <c r="P15" i="41"/>
  <c r="P30" i="41"/>
  <c r="AT30" i="41" s="1"/>
  <c r="P16" i="41"/>
  <c r="AT21" i="41" s="1"/>
  <c r="P19" i="41"/>
  <c r="P14" i="41"/>
  <c r="T9" i="10" s="1"/>
  <c r="AO6" i="41"/>
  <c r="AO23" i="41"/>
  <c r="AO21" i="41"/>
  <c r="AO38" i="41"/>
  <c r="AO42" i="41"/>
  <c r="AO36" i="41"/>
  <c r="AO54" i="41"/>
  <c r="AO47" i="41"/>
  <c r="AO52" i="41"/>
  <c r="AO57" i="41"/>
  <c r="AO60" i="41"/>
  <c r="AO71" i="41"/>
  <c r="AO68" i="41"/>
  <c r="AO26" i="41"/>
  <c r="AO12" i="41"/>
  <c r="AB70" i="41"/>
  <c r="AZ70" i="41" s="1"/>
  <c r="AB66" i="41"/>
  <c r="AZ66" i="41" s="1"/>
  <c r="AB68" i="41"/>
  <c r="AZ68" i="41" s="1"/>
  <c r="AB65" i="41"/>
  <c r="AZ65" i="41" s="1"/>
  <c r="AB61" i="41"/>
  <c r="AZ61" i="41" s="1"/>
  <c r="AB72" i="41"/>
  <c r="AZ72" i="41" s="1"/>
  <c r="AB67" i="41"/>
  <c r="AZ67" i="41" s="1"/>
  <c r="AB71" i="41"/>
  <c r="AZ71" i="41" s="1"/>
  <c r="AB64" i="41"/>
  <c r="AZ64" i="41" s="1"/>
  <c r="AB63" i="41"/>
  <c r="AZ63" i="41" s="1"/>
  <c r="AB60" i="41"/>
  <c r="AZ60" i="41" s="1"/>
  <c r="AB69" i="41"/>
  <c r="AZ69" i="41" s="1"/>
  <c r="AB62" i="41"/>
  <c r="AZ62" i="41" s="1"/>
  <c r="AB58" i="41"/>
  <c r="AZ58" i="41" s="1"/>
  <c r="AB54" i="41"/>
  <c r="AZ54" i="41" s="1"/>
  <c r="AB50" i="41"/>
  <c r="AZ50" i="41" s="1"/>
  <c r="AB57" i="41"/>
  <c r="AZ57" i="41" s="1"/>
  <c r="AB53" i="41"/>
  <c r="AZ53" i="41" s="1"/>
  <c r="AB59" i="41"/>
  <c r="AZ59" i="41" s="1"/>
  <c r="AB56" i="41"/>
  <c r="AZ56" i="41" s="1"/>
  <c r="AB52" i="41"/>
  <c r="AZ52" i="41" s="1"/>
  <c r="AB51" i="41"/>
  <c r="AZ51" i="41" s="1"/>
  <c r="AB48" i="41"/>
  <c r="AZ48" i="41" s="1"/>
  <c r="AB44" i="41"/>
  <c r="AZ44" i="41" s="1"/>
  <c r="AB47" i="41"/>
  <c r="AZ47" i="41" s="1"/>
  <c r="AB49" i="41"/>
  <c r="AZ49" i="41" s="1"/>
  <c r="AB46" i="41"/>
  <c r="AZ46" i="41" s="1"/>
  <c r="AB42" i="41"/>
  <c r="AZ42" i="41" s="1"/>
  <c r="AB41" i="41"/>
  <c r="AZ41" i="41" s="1"/>
  <c r="AB37" i="41"/>
  <c r="AZ37" i="41" s="1"/>
  <c r="AB33" i="41"/>
  <c r="AZ33" i="41" s="1"/>
  <c r="AB29" i="41"/>
  <c r="AZ29" i="41" s="1"/>
  <c r="AB55" i="41"/>
  <c r="AZ55" i="41" s="1"/>
  <c r="AB45" i="41"/>
  <c r="AZ45" i="41" s="1"/>
  <c r="AB36" i="41"/>
  <c r="AZ36" i="41" s="1"/>
  <c r="AB32" i="41"/>
  <c r="AZ32" i="41" s="1"/>
  <c r="AB40" i="41"/>
  <c r="AZ40" i="41" s="1"/>
  <c r="AB35" i="41"/>
  <c r="AZ35" i="41" s="1"/>
  <c r="AB38" i="41"/>
  <c r="AZ38" i="41" s="1"/>
  <c r="AB28" i="41"/>
  <c r="AZ28" i="41" s="1"/>
  <c r="AB25" i="41"/>
  <c r="AZ25" i="41" s="1"/>
  <c r="AB20" i="41"/>
  <c r="AB19" i="41"/>
  <c r="AB11" i="41"/>
  <c r="AB39" i="41"/>
  <c r="AZ39" i="41" s="1"/>
  <c r="AB27" i="41"/>
  <c r="AZ27" i="41" s="1"/>
  <c r="AB24" i="41"/>
  <c r="AZ24" i="41" s="1"/>
  <c r="AB16" i="41"/>
  <c r="AB18" i="41"/>
  <c r="AB7" i="41"/>
  <c r="AB15" i="41"/>
  <c r="AB34" i="41"/>
  <c r="AZ34" i="41" s="1"/>
  <c r="AB17" i="41"/>
  <c r="AB9" i="41"/>
  <c r="AB8" i="41"/>
  <c r="AB6" i="41"/>
  <c r="AB21" i="41"/>
  <c r="AB13" i="41"/>
  <c r="AB14" i="41"/>
  <c r="AB31" i="41"/>
  <c r="AZ31" i="41" s="1"/>
  <c r="AB43" i="41"/>
  <c r="AZ43" i="41" s="1"/>
  <c r="AB30" i="41"/>
  <c r="AZ30" i="41" s="1"/>
  <c r="AB26" i="41"/>
  <c r="AZ26" i="41" s="1"/>
  <c r="AB23" i="41"/>
  <c r="AZ23" i="41" s="1"/>
  <c r="AB5" i="41"/>
  <c r="AB10" i="41"/>
  <c r="AB12" i="41"/>
  <c r="AB22" i="41"/>
  <c r="AZ22" i="41" s="1"/>
  <c r="AO10" i="41"/>
  <c r="H72" i="41"/>
  <c r="AP72" i="41" s="1"/>
  <c r="H68" i="41"/>
  <c r="AP68" i="41" s="1"/>
  <c r="H67" i="41"/>
  <c r="AP67" i="41" s="1"/>
  <c r="H63" i="41"/>
  <c r="AP63" i="41" s="1"/>
  <c r="H71" i="41"/>
  <c r="AP71" i="41" s="1"/>
  <c r="H70" i="41"/>
  <c r="AP70" i="41" s="1"/>
  <c r="H65" i="41"/>
  <c r="AP65" i="41" s="1"/>
  <c r="H64" i="41"/>
  <c r="AP64" i="41" s="1"/>
  <c r="H59" i="41"/>
  <c r="AP59" i="41" s="1"/>
  <c r="H69" i="41"/>
  <c r="AP69" i="41" s="1"/>
  <c r="H62" i="41"/>
  <c r="AP62" i="41" s="1"/>
  <c r="H56" i="41"/>
  <c r="AP56" i="41" s="1"/>
  <c r="H52" i="41"/>
  <c r="AP52" i="41" s="1"/>
  <c r="H66" i="41"/>
  <c r="AP66" i="41" s="1"/>
  <c r="H55" i="41"/>
  <c r="AP55" i="41" s="1"/>
  <c r="H51" i="41"/>
  <c r="AP51" i="41" s="1"/>
  <c r="H61" i="41"/>
  <c r="AP61" i="41" s="1"/>
  <c r="H58" i="41"/>
  <c r="AP58" i="41" s="1"/>
  <c r="H54" i="41"/>
  <c r="AP54" i="41" s="1"/>
  <c r="H50" i="41"/>
  <c r="AP50" i="41" s="1"/>
  <c r="H46" i="41"/>
  <c r="AP46" i="41" s="1"/>
  <c r="H42" i="41"/>
  <c r="AP42" i="41" s="1"/>
  <c r="H57" i="41"/>
  <c r="AP57" i="41" s="1"/>
  <c r="H45" i="41"/>
  <c r="AP45" i="41" s="1"/>
  <c r="H60" i="41"/>
  <c r="AP60" i="41" s="1"/>
  <c r="H53" i="41"/>
  <c r="AP53" i="41" s="1"/>
  <c r="H48" i="41"/>
  <c r="AP48" i="41" s="1"/>
  <c r="H44" i="41"/>
  <c r="AP44" i="41" s="1"/>
  <c r="H40" i="41"/>
  <c r="AP40" i="41" s="1"/>
  <c r="H43" i="41"/>
  <c r="AP43" i="41" s="1"/>
  <c r="H35" i="41"/>
  <c r="AP35" i="41" s="1"/>
  <c r="H31" i="41"/>
  <c r="AP31" i="41" s="1"/>
  <c r="H27" i="41"/>
  <c r="AP27" i="41" s="1"/>
  <c r="H41" i="41"/>
  <c r="AP41" i="41" s="1"/>
  <c r="H38" i="41"/>
  <c r="AP38" i="41" s="1"/>
  <c r="H34" i="41"/>
  <c r="H39" i="41"/>
  <c r="AP39" i="41" s="1"/>
  <c r="H37" i="41"/>
  <c r="AP37" i="41" s="1"/>
  <c r="H32" i="41"/>
  <c r="AP32" i="41" s="1"/>
  <c r="H28" i="41"/>
  <c r="AP28" i="41" s="1"/>
  <c r="H23" i="41"/>
  <c r="AP23" i="41" s="1"/>
  <c r="H17" i="41"/>
  <c r="H5" i="41"/>
  <c r="H9" i="41"/>
  <c r="H26" i="41"/>
  <c r="AP26" i="41" s="1"/>
  <c r="H22" i="41"/>
  <c r="AP22" i="41" s="1"/>
  <c r="H21" i="41"/>
  <c r="H8" i="41"/>
  <c r="H13" i="41"/>
  <c r="H10" i="41"/>
  <c r="H47" i="41"/>
  <c r="AP47" i="41" s="1"/>
  <c r="H30" i="41"/>
  <c r="AP30" i="41" s="1"/>
  <c r="H33" i="41"/>
  <c r="AP33" i="41" s="1"/>
  <c r="H19" i="41"/>
  <c r="H15" i="41"/>
  <c r="H12" i="41"/>
  <c r="H49" i="41"/>
  <c r="AP49" i="41" s="1"/>
  <c r="H29" i="41"/>
  <c r="AP29" i="41" s="1"/>
  <c r="H18" i="41"/>
  <c r="H16" i="41"/>
  <c r="H7" i="41"/>
  <c r="H14" i="41"/>
  <c r="H9" i="10" s="1"/>
  <c r="H36" i="41"/>
  <c r="AP36" i="41" s="1"/>
  <c r="H6" i="41"/>
  <c r="H25" i="41"/>
  <c r="H20" i="41"/>
  <c r="H11" i="41"/>
  <c r="H24" i="41"/>
  <c r="AP24" i="41" s="1"/>
  <c r="AO11" i="41"/>
  <c r="AO9" i="41"/>
  <c r="AO7" i="41"/>
  <c r="AO27" i="41"/>
  <c r="AO24" i="41"/>
  <c r="AO40" i="41"/>
  <c r="AO50" i="41"/>
  <c r="AO44" i="41"/>
  <c r="AO46" i="41"/>
  <c r="AO61" i="41"/>
  <c r="AO56" i="41"/>
  <c r="AO62" i="41"/>
  <c r="AO65" i="41"/>
  <c r="AO67" i="41"/>
  <c r="AO69" i="41"/>
  <c r="AO5" i="41"/>
  <c r="T70" i="41"/>
  <c r="AV70" i="41" s="1"/>
  <c r="T66" i="41"/>
  <c r="AV66" i="41" s="1"/>
  <c r="T72" i="41"/>
  <c r="AV72" i="41" s="1"/>
  <c r="T67" i="41"/>
  <c r="AV67" i="41" s="1"/>
  <c r="T65" i="41"/>
  <c r="AV65" i="41" s="1"/>
  <c r="T61" i="41"/>
  <c r="AV61" i="41" s="1"/>
  <c r="T71" i="41"/>
  <c r="AV71" i="41" s="1"/>
  <c r="T69" i="41"/>
  <c r="AV69" i="41" s="1"/>
  <c r="T63" i="41"/>
  <c r="AV63" i="41" s="1"/>
  <c r="T68" i="41"/>
  <c r="AV68" i="41" s="1"/>
  <c r="T62" i="41"/>
  <c r="AV62" i="41" s="1"/>
  <c r="T60" i="41"/>
  <c r="AV60" i="41" s="1"/>
  <c r="T59" i="41"/>
  <c r="AV59" i="41" s="1"/>
  <c r="T58" i="41"/>
  <c r="AV58" i="41" s="1"/>
  <c r="T54" i="41"/>
  <c r="AV54" i="41" s="1"/>
  <c r="T50" i="41"/>
  <c r="AV50" i="41" s="1"/>
  <c r="T64" i="41"/>
  <c r="AV64" i="41" s="1"/>
  <c r="T57" i="41"/>
  <c r="AV57" i="41" s="1"/>
  <c r="T53" i="41"/>
  <c r="AV53" i="41" s="1"/>
  <c r="T56" i="41"/>
  <c r="AV56" i="41" s="1"/>
  <c r="T52" i="41"/>
  <c r="AV52" i="41" s="1"/>
  <c r="T55" i="41"/>
  <c r="AV55" i="41" s="1"/>
  <c r="T49" i="41"/>
  <c r="AV49" i="41" s="1"/>
  <c r="T48" i="41"/>
  <c r="AV48" i="41" s="1"/>
  <c r="T44" i="41"/>
  <c r="AV44" i="41" s="1"/>
  <c r="T51" i="41"/>
  <c r="AV51" i="41" s="1"/>
  <c r="T47" i="41"/>
  <c r="AV47" i="41" s="1"/>
  <c r="T46" i="41"/>
  <c r="AV46" i="41" s="1"/>
  <c r="T42" i="41"/>
  <c r="AV42" i="41" s="1"/>
  <c r="T37" i="41"/>
  <c r="AV37" i="41" s="1"/>
  <c r="T33" i="41"/>
  <c r="AV33" i="41" s="1"/>
  <c r="T29" i="41"/>
  <c r="AV29" i="41" s="1"/>
  <c r="T43" i="41"/>
  <c r="AV43" i="41" s="1"/>
  <c r="T40" i="41"/>
  <c r="AV40" i="41" s="1"/>
  <c r="T36" i="41"/>
  <c r="AV36" i="41" s="1"/>
  <c r="T32" i="41"/>
  <c r="AV32" i="41" s="1"/>
  <c r="T45" i="41"/>
  <c r="AV45" i="41" s="1"/>
  <c r="T41" i="41"/>
  <c r="AV41" i="41" s="1"/>
  <c r="T39" i="41"/>
  <c r="AV39" i="41" s="1"/>
  <c r="T35" i="41"/>
  <c r="AV35" i="41" s="1"/>
  <c r="T34" i="41"/>
  <c r="AV34" i="41" s="1"/>
  <c r="T27" i="41"/>
  <c r="AV27" i="41" s="1"/>
  <c r="T25" i="41"/>
  <c r="AV25" i="41" s="1"/>
  <c r="T20" i="41"/>
  <c r="T19" i="41"/>
  <c r="T11" i="41"/>
  <c r="T38" i="41"/>
  <c r="AV38" i="41" s="1"/>
  <c r="T31" i="41"/>
  <c r="AV31" i="41" s="1"/>
  <c r="T26" i="41"/>
  <c r="AV26" i="41" s="1"/>
  <c r="T24" i="41"/>
  <c r="AV24" i="41" s="1"/>
  <c r="T16" i="41"/>
  <c r="AV21" i="41" s="1"/>
  <c r="T18" i="41"/>
  <c r="T7" i="41"/>
  <c r="T15" i="41"/>
  <c r="T30" i="41"/>
  <c r="AV30" i="41" s="1"/>
  <c r="T23" i="41"/>
  <c r="AV23" i="41" s="1"/>
  <c r="T5" i="41"/>
  <c r="T14" i="41"/>
  <c r="Z9" i="10" s="1"/>
  <c r="T28" i="41"/>
  <c r="AV28" i="41" s="1"/>
  <c r="T13" i="41"/>
  <c r="T22" i="41"/>
  <c r="AV22" i="41" s="1"/>
  <c r="T8" i="41"/>
  <c r="T10" i="41"/>
  <c r="T17" i="41"/>
  <c r="T9" i="41"/>
  <c r="T6" i="41"/>
  <c r="T12" i="41"/>
  <c r="T21" i="41"/>
  <c r="AP16" i="37"/>
  <c r="AP29" i="37"/>
  <c r="AV46" i="37"/>
  <c r="AP8" i="37"/>
  <c r="AP24" i="37"/>
  <c r="AP21" i="37"/>
  <c r="AP39" i="37"/>
  <c r="AP23" i="37"/>
  <c r="AP5" i="37"/>
  <c r="AP59" i="37"/>
  <c r="AP10" i="37"/>
  <c r="AP19" i="37"/>
  <c r="AP35" i="37"/>
  <c r="AP20" i="37"/>
  <c r="AP68" i="37"/>
  <c r="AP52" i="37"/>
  <c r="AP54" i="37"/>
  <c r="AZ51" i="37"/>
  <c r="AP70" i="37"/>
  <c r="AP58" i="37"/>
  <c r="AP30" i="37"/>
  <c r="AP18" i="37"/>
  <c r="AP63" i="37"/>
  <c r="AP31" i="37"/>
  <c r="AP14" i="37"/>
  <c r="AP64" i="37"/>
  <c r="AP44" i="37"/>
  <c r="AV72" i="37"/>
  <c r="AB7" i="37"/>
  <c r="AZ17" i="37" s="1"/>
  <c r="L7" i="37"/>
  <c r="AR17" i="37" s="1"/>
  <c r="AR72" i="37"/>
  <c r="AF7" i="37"/>
  <c r="BB17" i="37" s="1"/>
  <c r="BB72" i="37"/>
  <c r="P7" i="37"/>
  <c r="AT17" i="37" s="1"/>
  <c r="AT72" i="37"/>
  <c r="X7" i="37"/>
  <c r="AX17" i="37" s="1"/>
  <c r="AX72" i="37"/>
  <c r="AW72" i="37"/>
  <c r="V7" i="37"/>
  <c r="AW17" i="37" s="1"/>
  <c r="H7" i="37"/>
  <c r="AP17" i="37" s="1"/>
  <c r="AP72" i="37"/>
  <c r="AD7" i="37"/>
  <c r="BA17" i="37" s="1"/>
  <c r="BA72" i="37"/>
  <c r="AO72" i="37"/>
  <c r="AV39" i="53" l="1"/>
  <c r="K19" i="10"/>
  <c r="AQ32" i="53"/>
  <c r="AZ40" i="53"/>
  <c r="AY35" i="53"/>
  <c r="BC40" i="53"/>
  <c r="AV42" i="53"/>
  <c r="AQ37" i="53"/>
  <c r="BC11" i="53"/>
  <c r="AR42" i="53"/>
  <c r="AQ11" i="53"/>
  <c r="AZ42" i="53"/>
  <c r="AY42" i="53"/>
  <c r="AQ29" i="53"/>
  <c r="AQ19" i="53"/>
  <c r="BC32" i="53"/>
  <c r="AQ7" i="53"/>
  <c r="AY38" i="53"/>
  <c r="AR41" i="53"/>
  <c r="BC38" i="53"/>
  <c r="AZ38" i="53"/>
  <c r="AQ39" i="53"/>
  <c r="AV53" i="51"/>
  <c r="BC59" i="51"/>
  <c r="BB59" i="51"/>
  <c r="AV23" i="51"/>
  <c r="AV39" i="51"/>
  <c r="AF5" i="10"/>
  <c r="AX58" i="51"/>
  <c r="AV21" i="51"/>
  <c r="AX59" i="51"/>
  <c r="AT24" i="52"/>
  <c r="AX33" i="52"/>
  <c r="AU25" i="52"/>
  <c r="AX32" i="52"/>
  <c r="AV33" i="52"/>
  <c r="AU23" i="52"/>
  <c r="BC7" i="52"/>
  <c r="AU50" i="50"/>
  <c r="AS42" i="50"/>
  <c r="BA39" i="50"/>
  <c r="BA53" i="50"/>
  <c r="AY53" i="50"/>
  <c r="AV72" i="49"/>
  <c r="BB71" i="49"/>
  <c r="BB72" i="49"/>
  <c r="AR72" i="49"/>
  <c r="AF32" i="10"/>
  <c r="T23" i="10"/>
  <c r="AX68" i="49"/>
  <c r="AR71" i="49"/>
  <c r="AX72" i="49"/>
  <c r="AV71" i="49"/>
  <c r="AZ71" i="49"/>
  <c r="BB63" i="49"/>
  <c r="AT71" i="49"/>
  <c r="AX71" i="49"/>
  <c r="H37" i="10"/>
  <c r="BB69" i="49"/>
  <c r="Z23" i="10"/>
  <c r="BB68" i="49"/>
  <c r="AV68" i="49"/>
  <c r="H32" i="10"/>
  <c r="H12" i="10"/>
  <c r="AX63" i="49"/>
  <c r="N32" i="10"/>
  <c r="BA8" i="48"/>
  <c r="AF12" i="10"/>
  <c r="AU20" i="48"/>
  <c r="T14" i="10"/>
  <c r="AY21" i="37"/>
  <c r="AU30" i="37"/>
  <c r="AY10" i="37"/>
  <c r="Q33" i="10"/>
  <c r="AO47" i="46"/>
  <c r="Q23" i="10"/>
  <c r="AY34" i="45"/>
  <c r="AW35" i="45"/>
  <c r="AY25" i="45"/>
  <c r="AU25" i="45"/>
  <c r="AU19" i="45"/>
  <c r="BC19" i="45"/>
  <c r="BC8" i="45"/>
  <c r="K23" i="10"/>
  <c r="Q31" i="10"/>
  <c r="E23" i="10"/>
  <c r="Q32" i="10"/>
  <c r="AQ36" i="44"/>
  <c r="BC42" i="44"/>
  <c r="AQ21" i="44"/>
  <c r="AQ18" i="44"/>
  <c r="AY42" i="44"/>
  <c r="AU16" i="44"/>
  <c r="AY43" i="44"/>
  <c r="AU19" i="44"/>
  <c r="Q12" i="10"/>
  <c r="Q14" i="10"/>
  <c r="AY8" i="44"/>
  <c r="BC31" i="44"/>
  <c r="AQ19" i="44"/>
  <c r="BB34" i="43"/>
  <c r="AP32" i="43"/>
  <c r="AX29" i="43"/>
  <c r="AP22" i="43"/>
  <c r="BB43" i="43"/>
  <c r="AT16" i="43"/>
  <c r="BB8" i="43"/>
  <c r="AP41" i="43"/>
  <c r="AT18" i="43"/>
  <c r="AP34" i="43"/>
  <c r="BB39" i="43"/>
  <c r="AT43" i="43"/>
  <c r="AP8" i="43"/>
  <c r="AP44" i="43"/>
  <c r="BB42" i="43"/>
  <c r="AP42" i="43"/>
  <c r="BB9" i="43"/>
  <c r="AP13" i="43"/>
  <c r="AP6" i="43"/>
  <c r="AT34" i="43"/>
  <c r="AT14" i="43"/>
  <c r="BB29" i="43"/>
  <c r="AP35" i="43"/>
  <c r="BB37" i="43"/>
  <c r="Q13" i="10"/>
  <c r="AT40" i="43"/>
  <c r="AP27" i="43"/>
  <c r="AC9" i="10"/>
  <c r="AX24" i="43"/>
  <c r="AX8" i="43"/>
  <c r="AX31" i="43"/>
  <c r="N37" i="10"/>
  <c r="Q30" i="10"/>
  <c r="AP10" i="43"/>
  <c r="BB17" i="43"/>
  <c r="AP9" i="43"/>
  <c r="AX10" i="43"/>
  <c r="K9" i="10"/>
  <c r="N9" i="10"/>
  <c r="Q24" i="10"/>
  <c r="AP14" i="43"/>
  <c r="AX42" i="43"/>
  <c r="W9" i="10"/>
  <c r="AT15" i="43"/>
  <c r="BB22" i="43"/>
  <c r="BB31" i="43"/>
  <c r="P17" i="34"/>
  <c r="AP29" i="43"/>
  <c r="AP26" i="43"/>
  <c r="BB30" i="43"/>
  <c r="BB7" i="37"/>
  <c r="AZ7" i="37"/>
  <c r="AY13" i="37"/>
  <c r="BA7" i="37"/>
  <c r="AW7" i="37"/>
  <c r="AR7" i="37"/>
  <c r="AT7" i="37"/>
  <c r="AX7" i="37"/>
  <c r="AP7" i="37"/>
  <c r="AQ28" i="37"/>
  <c r="BC42" i="37"/>
  <c r="AY7" i="37"/>
  <c r="AY43" i="37"/>
  <c r="AY33" i="37"/>
  <c r="AF14" i="10"/>
  <c r="BC36" i="37"/>
  <c r="AY17" i="37"/>
  <c r="BC43" i="37"/>
  <c r="BC40" i="37"/>
  <c r="AU29" i="37"/>
  <c r="BD67" i="37"/>
  <c r="BE67" i="37" s="1"/>
  <c r="BF67" i="37" s="1"/>
  <c r="BG67" i="37" s="1"/>
  <c r="BH67" i="37" s="1"/>
  <c r="BI67" i="37" s="1"/>
  <c r="BJ67" i="37" s="1"/>
  <c r="BK67" i="37" s="1"/>
  <c r="BL67" i="37" s="1"/>
  <c r="BM67" i="37" s="1"/>
  <c r="BN67" i="37" s="1"/>
  <c r="BO67" i="37" s="1"/>
  <c r="BP67" i="37" s="1"/>
  <c r="BQ67" i="37" s="1"/>
  <c r="BR67" i="37" s="1"/>
  <c r="AY30" i="37"/>
  <c r="AC14" i="10"/>
  <c r="AY42" i="37"/>
  <c r="AY32" i="37"/>
  <c r="AY44" i="37"/>
  <c r="AR9" i="37"/>
  <c r="BC33" i="37"/>
  <c r="AX9" i="37"/>
  <c r="AY38" i="37"/>
  <c r="H14" i="10"/>
  <c r="BC6" i="37"/>
  <c r="BC45" i="37"/>
  <c r="AQ41" i="37"/>
  <c r="BA9" i="37"/>
  <c r="AT9" i="37"/>
  <c r="AU27" i="37"/>
  <c r="AW9" i="37"/>
  <c r="AZ9" i="37"/>
  <c r="AP9" i="37"/>
  <c r="BC28" i="37"/>
  <c r="BD71" i="37"/>
  <c r="BE71" i="37" s="1"/>
  <c r="BF71" i="37" s="1"/>
  <c r="BG71" i="37" s="1"/>
  <c r="BH71" i="37" s="1"/>
  <c r="BI71" i="37" s="1"/>
  <c r="BJ71" i="37" s="1"/>
  <c r="BK71" i="37" s="1"/>
  <c r="BL71" i="37" s="1"/>
  <c r="BM71" i="37" s="1"/>
  <c r="BN71" i="37" s="1"/>
  <c r="BO71" i="37" s="1"/>
  <c r="BP71" i="37" s="1"/>
  <c r="BQ71" i="37" s="1"/>
  <c r="BR71" i="37" s="1"/>
  <c r="AY16" i="37"/>
  <c r="BC39" i="37"/>
  <c r="BB9" i="37"/>
  <c r="AY40" i="37"/>
  <c r="AQ36" i="37"/>
  <c r="AQ43" i="37"/>
  <c r="AQ39" i="37"/>
  <c r="AQ29" i="42"/>
  <c r="BC29" i="42"/>
  <c r="AY29" i="42"/>
  <c r="AW28" i="42"/>
  <c r="AU19" i="42"/>
  <c r="AW29" i="42"/>
  <c r="E37" i="10"/>
  <c r="AU27" i="42"/>
  <c r="AW24" i="42"/>
  <c r="AS21" i="42"/>
  <c r="AU24" i="42"/>
  <c r="AF9" i="10"/>
  <c r="AQ22" i="42"/>
  <c r="AQ6" i="42"/>
  <c r="AQ23" i="42"/>
  <c r="BC21" i="41"/>
  <c r="AQ18" i="41"/>
  <c r="BB21" i="41"/>
  <c r="AP21" i="41"/>
  <c r="AZ21" i="41"/>
  <c r="T37" i="10"/>
  <c r="T25" i="10"/>
  <c r="AF37" i="10"/>
  <c r="AF31" i="10"/>
  <c r="AV20" i="41"/>
  <c r="AQ11" i="41"/>
  <c r="AQ17" i="41"/>
  <c r="AQ13" i="53"/>
  <c r="AR28" i="53"/>
  <c r="AR40" i="53"/>
  <c r="BC29" i="53"/>
  <c r="AQ10" i="53"/>
  <c r="AZ41" i="53"/>
  <c r="AR26" i="53"/>
  <c r="AQ12" i="53"/>
  <c r="AV40" i="53"/>
  <c r="BC35" i="53"/>
  <c r="AV38" i="53"/>
  <c r="AY39" i="53"/>
  <c r="AY40" i="53"/>
  <c r="AR29" i="53"/>
  <c r="AR38" i="53"/>
  <c r="AQ40" i="53"/>
  <c r="BC41" i="53"/>
  <c r="AZ39" i="53"/>
  <c r="AY41" i="53"/>
  <c r="BC39" i="53"/>
  <c r="BC37" i="53"/>
  <c r="AQ41" i="53"/>
  <c r="AV41" i="53"/>
  <c r="AR39" i="53"/>
  <c r="AQ16" i="53"/>
  <c r="Z34" i="10"/>
  <c r="AQ25" i="53"/>
  <c r="AY33" i="53"/>
  <c r="AY30" i="53"/>
  <c r="N34" i="10"/>
  <c r="Z5" i="10"/>
  <c r="AQ6" i="53"/>
  <c r="N19" i="10"/>
  <c r="Z16" i="10"/>
  <c r="BC12" i="53"/>
  <c r="Z19" i="10"/>
  <c r="K16" i="10"/>
  <c r="AQ36" i="53"/>
  <c r="AQ31" i="53"/>
  <c r="AV29" i="53"/>
  <c r="AZ34" i="53"/>
  <c r="AZ31" i="53"/>
  <c r="AZ36" i="53"/>
  <c r="AQ9" i="53"/>
  <c r="AQ34" i="53"/>
  <c r="N16" i="10"/>
  <c r="AY5" i="52"/>
  <c r="AU29" i="52"/>
  <c r="AY23" i="52"/>
  <c r="BC31" i="52"/>
  <c r="AY31" i="52"/>
  <c r="AV6" i="52"/>
  <c r="AR32" i="52"/>
  <c r="BB22" i="52"/>
  <c r="AY22" i="52"/>
  <c r="AU33" i="52"/>
  <c r="AT31" i="52"/>
  <c r="AR33" i="52"/>
  <c r="N33" i="10"/>
  <c r="AU8" i="52"/>
  <c r="AY28" i="52"/>
  <c r="AP32" i="52"/>
  <c r="AF29" i="10"/>
  <c r="AV32" i="51"/>
  <c r="AV16" i="51"/>
  <c r="AR13" i="51"/>
  <c r="W5" i="10"/>
  <c r="AY59" i="51"/>
  <c r="AV57" i="51"/>
  <c r="AR59" i="51"/>
  <c r="AR53" i="51"/>
  <c r="K11" i="10"/>
  <c r="AT58" i="51"/>
  <c r="AR27" i="51"/>
  <c r="AQ57" i="51"/>
  <c r="AR43" i="51"/>
  <c r="BC44" i="51"/>
  <c r="AT57" i="51"/>
  <c r="AT59" i="51"/>
  <c r="AV35" i="51"/>
  <c r="AV27" i="51"/>
  <c r="AV59" i="51"/>
  <c r="AP57" i="51"/>
  <c r="AQ59" i="51"/>
  <c r="AY57" i="51"/>
  <c r="AR54" i="51"/>
  <c r="N5" i="10"/>
  <c r="AV18" i="51"/>
  <c r="AF18" i="10"/>
  <c r="AP59" i="51"/>
  <c r="AX50" i="51"/>
  <c r="BB57" i="51"/>
  <c r="AV28" i="51"/>
  <c r="AV33" i="51"/>
  <c r="AP58" i="51"/>
  <c r="AX57" i="51"/>
  <c r="AV34" i="51"/>
  <c r="AQ58" i="51"/>
  <c r="AR57" i="51"/>
  <c r="AV24" i="51"/>
  <c r="AV44" i="51"/>
  <c r="AV41" i="51"/>
  <c r="AF33" i="10"/>
  <c r="AQ25" i="51"/>
  <c r="AV58" i="51"/>
  <c r="AU58" i="51"/>
  <c r="AR30" i="51"/>
  <c r="AV8" i="51"/>
  <c r="H11" i="10"/>
  <c r="H5" i="10"/>
  <c r="BC58" i="51"/>
  <c r="BC57" i="51"/>
  <c r="AY58" i="51"/>
  <c r="BB54" i="51"/>
  <c r="BB58" i="51"/>
  <c r="AV42" i="51"/>
  <c r="AR58" i="51"/>
  <c r="AV38" i="51"/>
  <c r="AF3" i="10"/>
  <c r="AF30" i="10"/>
  <c r="AX52" i="51"/>
  <c r="AV9" i="51"/>
  <c r="AV17" i="51"/>
  <c r="Z4" i="10"/>
  <c r="H30" i="10"/>
  <c r="H31" i="10"/>
  <c r="H33" i="10"/>
  <c r="H3" i="10"/>
  <c r="AY36" i="50"/>
  <c r="BC36" i="50"/>
  <c r="AQ53" i="50"/>
  <c r="BA45" i="50"/>
  <c r="AY46" i="50"/>
  <c r="AW53" i="50"/>
  <c r="AU53" i="50"/>
  <c r="AS53" i="50"/>
  <c r="BA48" i="50"/>
  <c r="BC53" i="50"/>
  <c r="Q37" i="10"/>
  <c r="Q18" i="10"/>
  <c r="AC32" i="10"/>
  <c r="E3" i="10"/>
  <c r="E30" i="10"/>
  <c r="Q3" i="10"/>
  <c r="E32" i="10"/>
  <c r="AR63" i="49"/>
  <c r="AV63" i="49"/>
  <c r="T12" i="10"/>
  <c r="T11" i="10"/>
  <c r="T30" i="10"/>
  <c r="T26" i="10"/>
  <c r="T3" i="10"/>
  <c r="T2" i="10"/>
  <c r="T18" i="10"/>
  <c r="AF25" i="10"/>
  <c r="T31" i="10"/>
  <c r="T13" i="10"/>
  <c r="T24" i="10"/>
  <c r="T29" i="10"/>
  <c r="H23" i="10"/>
  <c r="AF23" i="10"/>
  <c r="H24" i="10"/>
  <c r="AP64" i="49"/>
  <c r="AD24" i="34"/>
  <c r="H25" i="10"/>
  <c r="Z32" i="10"/>
  <c r="H2" i="10"/>
  <c r="H13" i="10"/>
  <c r="H18" i="10"/>
  <c r="H29" i="10"/>
  <c r="H26" i="10"/>
  <c r="AC11" i="10"/>
  <c r="AY15" i="48"/>
  <c r="AY46" i="48"/>
  <c r="AU19" i="48"/>
  <c r="AF24" i="10"/>
  <c r="AX8" i="48"/>
  <c r="Q26" i="10"/>
  <c r="AC29" i="10"/>
  <c r="AF2" i="10"/>
  <c r="E29" i="10"/>
  <c r="E25" i="10"/>
  <c r="AF13" i="10"/>
  <c r="Q2" i="10"/>
  <c r="AF11" i="10"/>
  <c r="AU22" i="48"/>
  <c r="AC37" i="10"/>
  <c r="N29" i="10"/>
  <c r="Q11" i="10"/>
  <c r="AC31" i="10"/>
  <c r="AC3" i="10"/>
  <c r="Q29" i="10"/>
  <c r="Q25" i="10"/>
  <c r="K32" i="10"/>
  <c r="AC26" i="10"/>
  <c r="W23" i="10"/>
  <c r="E31" i="10"/>
  <c r="W32" i="10"/>
  <c r="E13" i="10"/>
  <c r="N23" i="10"/>
  <c r="AQ23" i="48"/>
  <c r="AC33" i="10"/>
  <c r="AF26" i="10"/>
  <c r="AU6" i="48"/>
  <c r="K12" i="10"/>
  <c r="AU38" i="47"/>
  <c r="Z29" i="10"/>
  <c r="N26" i="10"/>
  <c r="W29" i="10"/>
  <c r="AZ10" i="47"/>
  <c r="K29" i="10"/>
  <c r="W37" i="10"/>
  <c r="AC25" i="10"/>
  <c r="AC12" i="10"/>
  <c r="E24" i="10"/>
  <c r="E2" i="10"/>
  <c r="Z3" i="10"/>
  <c r="E18" i="10"/>
  <c r="N12" i="10"/>
  <c r="AC2" i="10"/>
  <c r="AC24" i="10"/>
  <c r="K14" i="10"/>
  <c r="Z37" i="10"/>
  <c r="AC18" i="10"/>
  <c r="E12" i="10"/>
  <c r="E11" i="10"/>
  <c r="N24" i="10"/>
  <c r="AC30" i="10"/>
  <c r="E33" i="10"/>
  <c r="Z2" i="10"/>
  <c r="N18" i="10"/>
  <c r="Z12" i="10"/>
  <c r="W12" i="10"/>
  <c r="W3" i="10"/>
  <c r="K37" i="10"/>
  <c r="E26" i="10"/>
  <c r="N3" i="10"/>
  <c r="N31" i="10"/>
  <c r="K24" i="10"/>
  <c r="Z18" i="10"/>
  <c r="Z26" i="10"/>
  <c r="W2" i="10"/>
  <c r="W30" i="10"/>
  <c r="W31" i="10"/>
  <c r="W24" i="10"/>
  <c r="N14" i="10"/>
  <c r="N30" i="10"/>
  <c r="K18" i="10"/>
  <c r="K30" i="10"/>
  <c r="W33" i="10"/>
  <c r="W13" i="10"/>
  <c r="W11" i="10"/>
  <c r="AW21" i="46"/>
  <c r="K3" i="10"/>
  <c r="AC13" i="10"/>
  <c r="Z30" i="10"/>
  <c r="Z31" i="10"/>
  <c r="W25" i="10"/>
  <c r="N2" i="10"/>
  <c r="K13" i="10"/>
  <c r="K33" i="10"/>
  <c r="Z33" i="10"/>
  <c r="Z13" i="10"/>
  <c r="W14" i="10"/>
  <c r="N11" i="10"/>
  <c r="AQ50" i="46"/>
  <c r="N25" i="10"/>
  <c r="N13" i="10"/>
  <c r="K25" i="10"/>
  <c r="K26" i="10"/>
  <c r="K2" i="10"/>
  <c r="K31" i="10"/>
  <c r="Z25" i="10"/>
  <c r="Z14" i="10"/>
  <c r="Z11" i="10"/>
  <c r="Z24" i="10"/>
  <c r="W18" i="10"/>
  <c r="W26" i="10"/>
  <c r="AW50" i="46"/>
  <c r="AV67" i="47"/>
  <c r="AR34" i="53"/>
  <c r="AY36" i="53"/>
  <c r="AY28" i="53"/>
  <c r="AV36" i="53"/>
  <c r="AR32" i="53"/>
  <c r="AY6" i="53"/>
  <c r="AZ29" i="53"/>
  <c r="AZ33" i="53"/>
  <c r="AY34" i="53"/>
  <c r="AY20" i="53"/>
  <c r="BC10" i="53"/>
  <c r="AQ5" i="53"/>
  <c r="AR31" i="53"/>
  <c r="AV31" i="53"/>
  <c r="AV34" i="53"/>
  <c r="AR35" i="53"/>
  <c r="AZ25" i="53"/>
  <c r="AZ30" i="53"/>
  <c r="AZ31" i="52"/>
  <c r="AP31" i="52"/>
  <c r="BC20" i="52"/>
  <c r="AQ33" i="52"/>
  <c r="AT29" i="52"/>
  <c r="AV11" i="52"/>
  <c r="AX54" i="51"/>
  <c r="BC48" i="51"/>
  <c r="AV36" i="51"/>
  <c r="AQ43" i="51"/>
  <c r="AV56" i="51"/>
  <c r="AP55" i="51"/>
  <c r="AP48" i="51"/>
  <c r="AS46" i="50"/>
  <c r="AW42" i="50"/>
  <c r="AQ50" i="50"/>
  <c r="AQ52" i="50"/>
  <c r="AS51" i="50"/>
  <c r="AY49" i="50"/>
  <c r="AW46" i="50"/>
  <c r="BC45" i="50"/>
  <c r="AQ16" i="50"/>
  <c r="AS16" i="50"/>
  <c r="AQ44" i="50"/>
  <c r="AN32" i="10"/>
  <c r="AZ69" i="49"/>
  <c r="AT66" i="49"/>
  <c r="AV67" i="49"/>
  <c r="AP69" i="49"/>
  <c r="AR68" i="49"/>
  <c r="AT67" i="49"/>
  <c r="AP65" i="49"/>
  <c r="AV25" i="49"/>
  <c r="AP70" i="49"/>
  <c r="AR65" i="49"/>
  <c r="BB10" i="49"/>
  <c r="BC33" i="48"/>
  <c r="BC10" i="47"/>
  <c r="AV49" i="46"/>
  <c r="BC50" i="46"/>
  <c r="AU47" i="46"/>
  <c r="AQ12" i="46"/>
  <c r="AU48" i="46"/>
  <c r="AU49" i="46"/>
  <c r="AS20" i="45"/>
  <c r="AQ18" i="45"/>
  <c r="BA20" i="45"/>
  <c r="AQ8" i="45"/>
  <c r="AU14" i="45"/>
  <c r="AU32" i="45"/>
  <c r="BA41" i="45"/>
  <c r="BA25" i="45"/>
  <c r="BC14" i="45"/>
  <c r="AS35" i="45"/>
  <c r="AS25" i="45"/>
  <c r="AQ13" i="45"/>
  <c r="AQ25" i="45"/>
  <c r="BA35" i="45"/>
  <c r="BC20" i="45"/>
  <c r="AY8" i="45"/>
  <c r="AY19" i="44"/>
  <c r="BA24" i="44"/>
  <c r="BC23" i="44"/>
  <c r="AY45" i="44"/>
  <c r="BA16" i="44"/>
  <c r="AY14" i="44"/>
  <c r="AY11" i="44"/>
  <c r="BC9" i="43"/>
  <c r="AT17" i="43"/>
  <c r="AP20" i="43"/>
  <c r="BB18" i="43"/>
  <c r="BB5" i="43"/>
  <c r="BB40" i="43"/>
  <c r="AP18" i="43"/>
  <c r="AT22" i="43"/>
  <c r="AT6" i="43"/>
  <c r="AP12" i="43"/>
  <c r="AQ33" i="37"/>
  <c r="BD33" i="37" s="1"/>
  <c r="BE33" i="37" s="1"/>
  <c r="BF33" i="37" s="1"/>
  <c r="BG33" i="37" s="1"/>
  <c r="BH33" i="37" s="1"/>
  <c r="BI33" i="37" s="1"/>
  <c r="BJ33" i="37" s="1"/>
  <c r="BK33" i="37" s="1"/>
  <c r="BL33" i="37" s="1"/>
  <c r="BM33" i="37" s="1"/>
  <c r="BN33" i="37" s="1"/>
  <c r="BO33" i="37" s="1"/>
  <c r="BP33" i="37" s="1"/>
  <c r="BQ33" i="37" s="1"/>
  <c r="BR33" i="37" s="1"/>
  <c r="BC19" i="37"/>
  <c r="AQ44" i="37"/>
  <c r="AQ31" i="37"/>
  <c r="AY20" i="37"/>
  <c r="AY28" i="37"/>
  <c r="BC23" i="37"/>
  <c r="AY23" i="37"/>
  <c r="AQ32" i="37"/>
  <c r="AQ35" i="37"/>
  <c r="AY27" i="37"/>
  <c r="AY31" i="37"/>
  <c r="AX28" i="42"/>
  <c r="BA28" i="42"/>
  <c r="BC28" i="42"/>
  <c r="AQ10" i="42"/>
  <c r="AX25" i="42"/>
  <c r="BA6" i="42"/>
  <c r="AS23" i="42"/>
  <c r="BA23" i="42"/>
  <c r="AY27" i="42"/>
  <c r="AQ16" i="41"/>
  <c r="AQ14" i="41"/>
  <c r="AT18" i="41"/>
  <c r="AX20" i="41"/>
  <c r="AX18" i="41"/>
  <c r="BC15" i="41"/>
  <c r="AZ16" i="47"/>
  <c r="AR68" i="47"/>
  <c r="AZ69" i="47"/>
  <c r="AU12" i="47"/>
  <c r="AU69" i="47"/>
  <c r="BC12" i="48"/>
  <c r="AY30" i="48"/>
  <c r="AU16" i="48"/>
  <c r="AU17" i="48"/>
  <c r="AT70" i="49"/>
  <c r="AX64" i="49"/>
  <c r="AR64" i="49"/>
  <c r="BB13" i="49"/>
  <c r="AV10" i="49"/>
  <c r="AZ66" i="49"/>
  <c r="AV64" i="49"/>
  <c r="BB65" i="49"/>
  <c r="AZ21" i="49"/>
  <c r="AX70" i="49"/>
  <c r="AT65" i="49"/>
  <c r="AY49" i="46"/>
  <c r="AO48" i="46"/>
  <c r="AW34" i="46"/>
  <c r="AZ29" i="46"/>
  <c r="BA34" i="48"/>
  <c r="AX24" i="48"/>
  <c r="AU8" i="48"/>
  <c r="AQ33" i="48"/>
  <c r="AQ15" i="48"/>
  <c r="BC20" i="48"/>
  <c r="BC34" i="48"/>
  <c r="AR69" i="49"/>
  <c r="AZ17" i="49"/>
  <c r="AT63" i="49"/>
  <c r="AX65" i="49"/>
  <c r="AT64" i="49"/>
  <c r="AT68" i="49"/>
  <c r="AX66" i="49"/>
  <c r="AV26" i="49"/>
  <c r="AV69" i="49"/>
  <c r="AP66" i="49"/>
  <c r="AP67" i="49"/>
  <c r="AZ63" i="49"/>
  <c r="AV70" i="49"/>
  <c r="AZ68" i="49"/>
  <c r="AX31" i="49"/>
  <c r="AX67" i="49"/>
  <c r="AV65" i="49"/>
  <c r="BB17" i="49"/>
  <c r="BB70" i="49"/>
  <c r="AR70" i="49"/>
  <c r="AV27" i="49"/>
  <c r="AV66" i="49"/>
  <c r="BB66" i="49"/>
  <c r="AR66" i="49"/>
  <c r="AZ67" i="49"/>
  <c r="AT10" i="49"/>
  <c r="AX19" i="49"/>
  <c r="F24" i="34"/>
  <c r="AP23" i="49"/>
  <c r="AP68" i="49"/>
  <c r="AR67" i="49"/>
  <c r="AT22" i="49"/>
  <c r="AT69" i="49"/>
  <c r="AX34" i="49"/>
  <c r="AX69" i="49"/>
  <c r="BB67" i="49"/>
  <c r="AP63" i="49"/>
  <c r="AZ64" i="49"/>
  <c r="AZ65" i="49"/>
  <c r="AZ70" i="49"/>
  <c r="AT21" i="49"/>
  <c r="AX10" i="49"/>
  <c r="BB64" i="49"/>
  <c r="AR17" i="49"/>
  <c r="AV68" i="47"/>
  <c r="AU72" i="47"/>
  <c r="AZ32" i="47"/>
  <c r="AZ70" i="47"/>
  <c r="AY45" i="47"/>
  <c r="AY71" i="47"/>
  <c r="AU53" i="51"/>
  <c r="AP44" i="51"/>
  <c r="AX51" i="51"/>
  <c r="AR44" i="51"/>
  <c r="AV31" i="51"/>
  <c r="AU22" i="51"/>
  <c r="AR48" i="51"/>
  <c r="AR51" i="51"/>
  <c r="AV15" i="51"/>
  <c r="AV46" i="51"/>
  <c r="AY43" i="51"/>
  <c r="AY54" i="51"/>
  <c r="AT53" i="51"/>
  <c r="AT56" i="51"/>
  <c r="AV13" i="51"/>
  <c r="AU52" i="51"/>
  <c r="AQ51" i="51"/>
  <c r="AY51" i="51"/>
  <c r="AV50" i="51"/>
  <c r="AR41" i="51"/>
  <c r="AV11" i="51"/>
  <c r="AV43" i="51"/>
  <c r="BC19" i="52"/>
  <c r="AQ28" i="52"/>
  <c r="AY29" i="52"/>
  <c r="AT33" i="52"/>
  <c r="AZ33" i="52"/>
  <c r="AR31" i="52"/>
  <c r="AP33" i="52"/>
  <c r="AZ29" i="52"/>
  <c r="AU32" i="52"/>
  <c r="AV29" i="52"/>
  <c r="AU24" i="52"/>
  <c r="BB33" i="52"/>
  <c r="AQ20" i="52"/>
  <c r="AY32" i="52"/>
  <c r="BC28" i="53"/>
  <c r="BC34" i="53"/>
  <c r="BC31" i="53"/>
  <c r="AQ23" i="53"/>
  <c r="AR36" i="53"/>
  <c r="AY32" i="53"/>
  <c r="AZ35" i="53"/>
  <c r="AY31" i="53"/>
  <c r="AV28" i="53"/>
  <c r="AV33" i="53"/>
  <c r="AY29" i="53"/>
  <c r="AZ14" i="53"/>
  <c r="AQ30" i="53"/>
  <c r="AQ33" i="53"/>
  <c r="AV30" i="53"/>
  <c r="AZ28" i="53"/>
  <c r="AZ32" i="53"/>
  <c r="AR33" i="53"/>
  <c r="AR30" i="53"/>
  <c r="AY5" i="53"/>
  <c r="BC5" i="53"/>
  <c r="AQ35" i="53"/>
  <c r="AQ28" i="53"/>
  <c r="AV35" i="53"/>
  <c r="AV32" i="53"/>
  <c r="BC33" i="53"/>
  <c r="BC21" i="53"/>
  <c r="AQ8" i="53"/>
  <c r="AP29" i="52"/>
  <c r="AV32" i="52"/>
  <c r="BB32" i="52"/>
  <c r="AQ29" i="52"/>
  <c r="AY19" i="52"/>
  <c r="AX29" i="52"/>
  <c r="AZ32" i="52"/>
  <c r="AU31" i="52"/>
  <c r="BB31" i="52"/>
  <c r="BB29" i="52"/>
  <c r="BC29" i="52"/>
  <c r="AV31" i="52"/>
  <c r="AT32" i="52"/>
  <c r="AX31" i="52"/>
  <c r="BC17" i="52"/>
  <c r="AU20" i="52"/>
  <c r="AY25" i="52"/>
  <c r="AU17" i="52"/>
  <c r="AY14" i="52"/>
  <c r="AY20" i="52"/>
  <c r="AR29" i="52"/>
  <c r="AQ31" i="52"/>
  <c r="AQ14" i="52"/>
  <c r="AY11" i="52"/>
  <c r="AQ32" i="52"/>
  <c r="AU28" i="52"/>
  <c r="AS44" i="50"/>
  <c r="AW52" i="50"/>
  <c r="AU8" i="50"/>
  <c r="AQ39" i="50"/>
  <c r="BA52" i="50"/>
  <c r="BC38" i="50"/>
  <c r="AS48" i="50"/>
  <c r="AU46" i="50"/>
  <c r="AU36" i="50"/>
  <c r="AS49" i="50"/>
  <c r="BA41" i="50"/>
  <c r="AY39" i="50"/>
  <c r="AY47" i="50"/>
  <c r="AW45" i="50"/>
  <c r="AW50" i="50"/>
  <c r="BC39" i="50"/>
  <c r="BC47" i="50"/>
  <c r="BC49" i="50"/>
  <c r="AU49" i="50"/>
  <c r="AW41" i="50"/>
  <c r="AQ38" i="50"/>
  <c r="BA46" i="50"/>
  <c r="AY51" i="50"/>
  <c r="AW8" i="50"/>
  <c r="BC51" i="50"/>
  <c r="AQ49" i="50"/>
  <c r="AQ41" i="50"/>
  <c r="AQ36" i="50"/>
  <c r="AS41" i="50"/>
  <c r="BC41" i="50"/>
  <c r="AV7" i="51"/>
  <c r="AR18" i="51"/>
  <c r="AR33" i="51"/>
  <c r="AR45" i="51"/>
  <c r="AU56" i="51"/>
  <c r="AP46" i="51"/>
  <c r="AP50" i="51"/>
  <c r="AX55" i="51"/>
  <c r="AQ55" i="51"/>
  <c r="BC53" i="51"/>
  <c r="BC47" i="51"/>
  <c r="AY50" i="51"/>
  <c r="AY53" i="51"/>
  <c r="AT47" i="51"/>
  <c r="BB15" i="51"/>
  <c r="BB51" i="51"/>
  <c r="AU55" i="51"/>
  <c r="AP51" i="51"/>
  <c r="BC54" i="51"/>
  <c r="BB41" i="51"/>
  <c r="AX46" i="51"/>
  <c r="BC49" i="51"/>
  <c r="BB52" i="51"/>
  <c r="AP49" i="51"/>
  <c r="AQ46" i="51"/>
  <c r="AQ56" i="51"/>
  <c r="AY52" i="51"/>
  <c r="AT49" i="51"/>
  <c r="AT48" i="51"/>
  <c r="BB49" i="51"/>
  <c r="AR55" i="51"/>
  <c r="AQ54" i="51"/>
  <c r="AX48" i="51"/>
  <c r="AT54" i="51"/>
  <c r="BB50" i="51"/>
  <c r="AV22" i="51"/>
  <c r="AU39" i="50"/>
  <c r="BC43" i="50"/>
  <c r="AU38" i="50"/>
  <c r="AU40" i="50"/>
  <c r="AS45" i="50"/>
  <c r="BA40" i="50"/>
  <c r="BA47" i="50"/>
  <c r="AY42" i="50"/>
  <c r="AY40" i="50"/>
  <c r="AW48" i="50"/>
  <c r="AW49" i="50"/>
  <c r="BC44" i="50"/>
  <c r="BC52" i="50"/>
  <c r="AU41" i="50"/>
  <c r="AU42" i="50"/>
  <c r="AU44" i="50"/>
  <c r="AU45" i="50"/>
  <c r="AQ43" i="50"/>
  <c r="AQ48" i="50"/>
  <c r="AS43" i="50"/>
  <c r="AS38" i="50"/>
  <c r="AS47" i="50"/>
  <c r="BA44" i="50"/>
  <c r="BA49" i="50"/>
  <c r="BA51" i="50"/>
  <c r="AY44" i="50"/>
  <c r="AY45" i="50"/>
  <c r="AW43" i="50"/>
  <c r="BC42" i="50"/>
  <c r="BC50" i="50"/>
  <c r="AU47" i="50"/>
  <c r="AY41" i="50"/>
  <c r="AU43" i="50"/>
  <c r="AU48" i="50"/>
  <c r="AQ42" i="50"/>
  <c r="AQ45" i="50"/>
  <c r="AS52" i="50"/>
  <c r="BA43" i="50"/>
  <c r="AY50" i="50"/>
  <c r="AW39" i="50"/>
  <c r="AW38" i="50"/>
  <c r="AW47" i="50"/>
  <c r="BC46" i="50"/>
  <c r="AU52" i="50"/>
  <c r="AQ47" i="50"/>
  <c r="AS39" i="50"/>
  <c r="AS50" i="50"/>
  <c r="BA36" i="50"/>
  <c r="BA38" i="50"/>
  <c r="AY48" i="50"/>
  <c r="AW40" i="50"/>
  <c r="AW51" i="50"/>
  <c r="AU51" i="50"/>
  <c r="AQ40" i="50"/>
  <c r="AS40" i="50"/>
  <c r="AY43" i="50"/>
  <c r="AW36" i="50"/>
  <c r="AQ35" i="50"/>
  <c r="AQ51" i="50"/>
  <c r="AS36" i="50"/>
  <c r="BA42" i="50"/>
  <c r="AY38" i="50"/>
  <c r="AY52" i="50"/>
  <c r="AW44" i="50"/>
  <c r="BC40" i="50"/>
  <c r="BC48" i="50"/>
  <c r="AV54" i="51"/>
  <c r="AR56" i="51"/>
  <c r="AU20" i="51"/>
  <c r="AP43" i="51"/>
  <c r="AQ48" i="51"/>
  <c r="BB53" i="51"/>
  <c r="AR50" i="51"/>
  <c r="AV52" i="51"/>
  <c r="AU44" i="51"/>
  <c r="AY44" i="51"/>
  <c r="AY47" i="51"/>
  <c r="AR52" i="51"/>
  <c r="AP54" i="51"/>
  <c r="BB46" i="51"/>
  <c r="AU46" i="51"/>
  <c r="AU50" i="51"/>
  <c r="AU49" i="51"/>
  <c r="AU48" i="51"/>
  <c r="AP53" i="51"/>
  <c r="AX47" i="51"/>
  <c r="AQ44" i="51"/>
  <c r="AQ50" i="51"/>
  <c r="AQ47" i="51"/>
  <c r="BC43" i="51"/>
  <c r="BC46" i="51"/>
  <c r="BC55" i="51"/>
  <c r="AY48" i="51"/>
  <c r="AT39" i="51"/>
  <c r="AT51" i="51"/>
  <c r="AV47" i="51"/>
  <c r="AR47" i="51"/>
  <c r="AP52" i="51"/>
  <c r="AX22" i="51"/>
  <c r="AU47" i="51"/>
  <c r="AP39" i="51"/>
  <c r="AX44" i="51"/>
  <c r="BC50" i="51"/>
  <c r="AY56" i="51"/>
  <c r="AT55" i="51"/>
  <c r="BB55" i="51"/>
  <c r="BB56" i="51"/>
  <c r="AR24" i="51"/>
  <c r="AR49" i="51"/>
  <c r="AV40" i="51"/>
  <c r="AV20" i="51"/>
  <c r="AU43" i="51"/>
  <c r="AP47" i="51"/>
  <c r="AX43" i="51"/>
  <c r="AX53" i="51"/>
  <c r="AQ49" i="51"/>
  <c r="AQ52" i="51"/>
  <c r="AQ53" i="51"/>
  <c r="BC51" i="51"/>
  <c r="BC56" i="51"/>
  <c r="AY49" i="51"/>
  <c r="AY55" i="51"/>
  <c r="AT52" i="51"/>
  <c r="BB44" i="51"/>
  <c r="AR14" i="51"/>
  <c r="AR36" i="51"/>
  <c r="AR46" i="51"/>
  <c r="AV30" i="51"/>
  <c r="AU51" i="51"/>
  <c r="AU54" i="51"/>
  <c r="AX49" i="51"/>
  <c r="AX56" i="51"/>
  <c r="BC52" i="51"/>
  <c r="AY46" i="51"/>
  <c r="AT43" i="51"/>
  <c r="AT50" i="51"/>
  <c r="AT46" i="51"/>
  <c r="AT44" i="51"/>
  <c r="BB47" i="51"/>
  <c r="BB43" i="51"/>
  <c r="BB48" i="51"/>
  <c r="AV12" i="51"/>
  <c r="AR34" i="51"/>
  <c r="AV51" i="51"/>
  <c r="AV49" i="51"/>
  <c r="BC16" i="45"/>
  <c r="AS14" i="45"/>
  <c r="AS8" i="45"/>
  <c r="BA8" i="45"/>
  <c r="AW8" i="45"/>
  <c r="AU8" i="45"/>
  <c r="AQ14" i="45"/>
  <c r="AY13" i="45"/>
  <c r="AY20" i="44"/>
  <c r="AW30" i="44"/>
  <c r="AY34" i="44"/>
  <c r="BC36" i="44"/>
  <c r="BC21" i="44"/>
  <c r="AY10" i="44"/>
  <c r="AU40" i="44"/>
  <c r="AU42" i="44"/>
  <c r="BC18" i="44"/>
  <c r="AQ42" i="44"/>
  <c r="AI47" i="45"/>
  <c r="AW25" i="45"/>
  <c r="AS19" i="45"/>
  <c r="BA19" i="44"/>
  <c r="AQ16" i="44"/>
  <c r="AQ12" i="44"/>
  <c r="AQ23" i="44"/>
  <c r="AQ13" i="44"/>
  <c r="AQ22" i="44"/>
  <c r="BA8" i="44"/>
  <c r="BA48" i="44"/>
  <c r="AB33" i="34"/>
  <c r="BC25" i="44"/>
  <c r="BC44" i="44"/>
  <c r="BC22" i="44"/>
  <c r="AW35" i="44"/>
  <c r="AQ20" i="44"/>
  <c r="BC46" i="44"/>
  <c r="BC8" i="44"/>
  <c r="AY35" i="44"/>
  <c r="BC37" i="44"/>
  <c r="BC32" i="44"/>
  <c r="BC40" i="44"/>
  <c r="BA41" i="44"/>
  <c r="AU10" i="44"/>
  <c r="BC16" i="44"/>
  <c r="AW20" i="45"/>
  <c r="AQ32" i="45"/>
  <c r="AY16" i="45"/>
  <c r="AY20" i="45"/>
  <c r="AU40" i="45"/>
  <c r="AI100" i="45"/>
  <c r="AJ100" i="45" s="1"/>
  <c r="AI90" i="45"/>
  <c r="AJ90" i="45" s="1"/>
  <c r="AQ38" i="45"/>
  <c r="AY14" i="45"/>
  <c r="BA19" i="45"/>
  <c r="BA14" i="45"/>
  <c r="BC25" i="45"/>
  <c r="AY19" i="45"/>
  <c r="AU20" i="45"/>
  <c r="AS18" i="45"/>
  <c r="AQ20" i="45"/>
  <c r="AW14" i="45"/>
  <c r="AW19" i="45"/>
  <c r="AQ19" i="45"/>
  <c r="BC45" i="47"/>
  <c r="AV72" i="47"/>
  <c r="AY24" i="47"/>
  <c r="AZ31" i="47"/>
  <c r="AV66" i="47"/>
  <c r="AR67" i="47"/>
  <c r="AZ67" i="47"/>
  <c r="AZ68" i="47"/>
  <c r="BC71" i="47"/>
  <c r="AQ40" i="47"/>
  <c r="AQ68" i="47"/>
  <c r="AQ72" i="47"/>
  <c r="AU40" i="47"/>
  <c r="AU71" i="47"/>
  <c r="AY32" i="47"/>
  <c r="AR70" i="47"/>
  <c r="AV69" i="47"/>
  <c r="AY72" i="47"/>
  <c r="AI111" i="47"/>
  <c r="AJ111" i="47" s="1"/>
  <c r="AY12" i="46"/>
  <c r="AQ29" i="46"/>
  <c r="AO36" i="46"/>
  <c r="AW47" i="46"/>
  <c r="AY50" i="46"/>
  <c r="AO45" i="46"/>
  <c r="AW6" i="46"/>
  <c r="AR48" i="46"/>
  <c r="AZ48" i="46"/>
  <c r="AO50" i="46"/>
  <c r="AQ40" i="44"/>
  <c r="AU53" i="44"/>
  <c r="D33" i="34"/>
  <c r="AR50" i="46"/>
  <c r="AO14" i="46"/>
  <c r="AY48" i="46"/>
  <c r="AR49" i="46"/>
  <c r="AZ47" i="46"/>
  <c r="AO49" i="46"/>
  <c r="AW40" i="46"/>
  <c r="AV50" i="46"/>
  <c r="AQ47" i="46"/>
  <c r="AV23" i="46"/>
  <c r="AR47" i="46"/>
  <c r="BC25" i="46"/>
  <c r="AW31" i="46"/>
  <c r="AW48" i="46"/>
  <c r="AV48" i="46"/>
  <c r="BC49" i="46"/>
  <c r="AQ21" i="46"/>
  <c r="AU50" i="46"/>
  <c r="AO11" i="46"/>
  <c r="BC48" i="46"/>
  <c r="AZ19" i="46"/>
  <c r="AZ49" i="46"/>
  <c r="AQ49" i="46"/>
  <c r="AQ23" i="46"/>
  <c r="AO44" i="46"/>
  <c r="BC47" i="46"/>
  <c r="AU28" i="46"/>
  <c r="AY47" i="46"/>
  <c r="AV47" i="46"/>
  <c r="AZ50" i="46"/>
  <c r="AQ15" i="46"/>
  <c r="AQ48" i="46"/>
  <c r="AO12" i="46"/>
  <c r="AJ33" i="10"/>
  <c r="AY15" i="46"/>
  <c r="AO21" i="46"/>
  <c r="AO34" i="46"/>
  <c r="BC68" i="47"/>
  <c r="AQ67" i="47"/>
  <c r="AV70" i="47"/>
  <c r="AU67" i="47"/>
  <c r="AU70" i="47"/>
  <c r="BC70" i="47"/>
  <c r="AQ70" i="47"/>
  <c r="AV71" i="47"/>
  <c r="AU7" i="47"/>
  <c r="AY57" i="47"/>
  <c r="BC67" i="47"/>
  <c r="AY70" i="47"/>
  <c r="AR69" i="47"/>
  <c r="AZ72" i="47"/>
  <c r="BC72" i="47"/>
  <c r="AY69" i="47"/>
  <c r="AR55" i="47"/>
  <c r="AQ71" i="47"/>
  <c r="AU68" i="47"/>
  <c r="AR72" i="47"/>
  <c r="BC32" i="47"/>
  <c r="AV47" i="47"/>
  <c r="AY67" i="47"/>
  <c r="AR71" i="47"/>
  <c r="AZ71" i="47"/>
  <c r="BC66" i="47"/>
  <c r="BC69" i="47"/>
  <c r="AQ69" i="47"/>
  <c r="AV5" i="47"/>
  <c r="AV39" i="47"/>
  <c r="AU45" i="47"/>
  <c r="AU66" i="47"/>
  <c r="AY68" i="47"/>
  <c r="BB18" i="41"/>
  <c r="AP20" i="41"/>
  <c r="AT20" i="41"/>
  <c r="BC12" i="41"/>
  <c r="AQ15" i="41"/>
  <c r="BA24" i="42"/>
  <c r="AX27" i="42"/>
  <c r="BC25" i="42"/>
  <c r="AW27" i="42"/>
  <c r="BA27" i="42"/>
  <c r="AX19" i="42"/>
  <c r="AY28" i="42"/>
  <c r="BC26" i="42"/>
  <c r="AU23" i="42"/>
  <c r="AS28" i="42"/>
  <c r="AQ28" i="42"/>
  <c r="AS27" i="42"/>
  <c r="BA19" i="42"/>
  <c r="AX21" i="42"/>
  <c r="AY23" i="42"/>
  <c r="BB27" i="43"/>
  <c r="AX20" i="43"/>
  <c r="BA23" i="43"/>
  <c r="AP17" i="43"/>
  <c r="AT26" i="43"/>
  <c r="AP33" i="43"/>
  <c r="AX18" i="43"/>
  <c r="BA12" i="43"/>
  <c r="AW8" i="43"/>
  <c r="BA43" i="43"/>
  <c r="AQ6" i="43"/>
  <c r="BA26" i="43"/>
  <c r="BC5" i="43"/>
  <c r="AX26" i="43"/>
  <c r="AX23" i="43"/>
  <c r="AX16" i="43"/>
  <c r="AT36" i="43"/>
  <c r="BB28" i="43"/>
  <c r="AX33" i="43"/>
  <c r="AX34" i="43"/>
  <c r="AP40" i="43"/>
  <c r="BB21" i="43"/>
  <c r="AX25" i="43"/>
  <c r="AT30" i="43"/>
  <c r="AP5" i="43"/>
  <c r="BB13" i="43"/>
  <c r="AT12" i="43"/>
  <c r="AX21" i="43"/>
  <c r="BB35" i="43"/>
  <c r="AP24" i="43"/>
  <c r="BB11" i="43"/>
  <c r="AP16" i="43"/>
  <c r="AP38" i="43"/>
  <c r="AS26" i="43"/>
  <c r="BC17" i="43"/>
  <c r="AU23" i="43"/>
  <c r="AY5" i="43"/>
  <c r="AT39" i="43"/>
  <c r="BB20" i="43"/>
  <c r="AP23" i="43"/>
  <c r="AT7" i="43"/>
  <c r="AQ42" i="37"/>
  <c r="AQ45" i="37"/>
  <c r="AQ29" i="37"/>
  <c r="AY34" i="37"/>
  <c r="AY45" i="37"/>
  <c r="BC30" i="37"/>
  <c r="AU25" i="37"/>
  <c r="AY22" i="37"/>
  <c r="AQ40" i="37"/>
  <c r="BC27" i="37"/>
  <c r="AX6" i="37"/>
  <c r="AW6" i="37"/>
  <c r="AP6" i="37"/>
  <c r="BC32" i="37"/>
  <c r="AQ38" i="37"/>
  <c r="BC34" i="37"/>
  <c r="AY15" i="37"/>
  <c r="AY37" i="37"/>
  <c r="AY8" i="37"/>
  <c r="AQ27" i="37"/>
  <c r="BD27" i="37" s="1"/>
  <c r="BE27" i="37" s="1"/>
  <c r="BF27" i="37" s="1"/>
  <c r="BG27" i="37" s="1"/>
  <c r="BH27" i="37" s="1"/>
  <c r="BI27" i="37" s="1"/>
  <c r="BJ27" i="37" s="1"/>
  <c r="BK27" i="37" s="1"/>
  <c r="BL27" i="37" s="1"/>
  <c r="BM27" i="37" s="1"/>
  <c r="BN27" i="37" s="1"/>
  <c r="BO27" i="37" s="1"/>
  <c r="BP27" i="37" s="1"/>
  <c r="BQ27" i="37" s="1"/>
  <c r="BR27" i="37" s="1"/>
  <c r="BC11" i="37"/>
  <c r="AY9" i="37"/>
  <c r="BC29" i="37"/>
  <c r="BC44" i="37"/>
  <c r="BC12" i="37"/>
  <c r="AQ34" i="37"/>
  <c r="AQ8" i="37"/>
  <c r="AQ37" i="37"/>
  <c r="BD37" i="37" s="1"/>
  <c r="BE37" i="37" s="1"/>
  <c r="BF37" i="37" s="1"/>
  <c r="BG37" i="37" s="1"/>
  <c r="BH37" i="37" s="1"/>
  <c r="BI37" i="37" s="1"/>
  <c r="BJ37" i="37" s="1"/>
  <c r="BK37" i="37" s="1"/>
  <c r="BL37" i="37" s="1"/>
  <c r="BM37" i="37" s="1"/>
  <c r="BN37" i="37" s="1"/>
  <c r="BO37" i="37" s="1"/>
  <c r="BP37" i="37" s="1"/>
  <c r="BQ37" i="37" s="1"/>
  <c r="BR37" i="37" s="1"/>
  <c r="AQ17" i="37"/>
  <c r="BC15" i="37"/>
  <c r="AY39" i="37"/>
  <c r="BC35" i="37"/>
  <c r="BB6" i="37"/>
  <c r="AR6" i="37"/>
  <c r="AY29" i="37"/>
  <c r="AQ30" i="37"/>
  <c r="BD30" i="37" s="1"/>
  <c r="BE30" i="37" s="1"/>
  <c r="BF30" i="37" s="1"/>
  <c r="BG30" i="37" s="1"/>
  <c r="BH30" i="37" s="1"/>
  <c r="BI30" i="37" s="1"/>
  <c r="BC38" i="37"/>
  <c r="AT6" i="37"/>
  <c r="AY41" i="37"/>
  <c r="BC41" i="37"/>
  <c r="AZ6" i="37"/>
  <c r="BA6" i="37"/>
  <c r="AR21" i="43"/>
  <c r="AP15" i="43"/>
  <c r="BC14" i="37"/>
  <c r="AW26" i="42"/>
  <c r="BA16" i="42"/>
  <c r="AS19" i="42"/>
  <c r="BC27" i="42"/>
  <c r="AY20" i="42"/>
  <c r="X31" i="34"/>
  <c r="AY19" i="42"/>
  <c r="AX24" i="42"/>
  <c r="AS24" i="42"/>
  <c r="AU25" i="42"/>
  <c r="AQ27" i="42"/>
  <c r="AR8" i="43"/>
  <c r="AB30" i="34"/>
  <c r="H17" i="34"/>
  <c r="AQ25" i="42"/>
  <c r="AX20" i="42"/>
  <c r="BC20" i="42"/>
  <c r="BA20" i="42"/>
  <c r="BA21" i="42"/>
  <c r="AX23" i="42"/>
  <c r="AS20" i="42"/>
  <c r="AS26" i="42"/>
  <c r="BC19" i="42"/>
  <c r="BC23" i="42"/>
  <c r="AY26" i="42"/>
  <c r="BA25" i="42"/>
  <c r="BA26" i="42"/>
  <c r="BC24" i="42"/>
  <c r="AY21" i="42"/>
  <c r="AW21" i="42"/>
  <c r="AW25" i="42"/>
  <c r="AQ19" i="42"/>
  <c r="AQ26" i="42"/>
  <c r="AQ7" i="42"/>
  <c r="AU26" i="42"/>
  <c r="AX26" i="42"/>
  <c r="AY24" i="42"/>
  <c r="AS25" i="42"/>
  <c r="BC21" i="42"/>
  <c r="AY25" i="42"/>
  <c r="AY17" i="42"/>
  <c r="AU20" i="42"/>
  <c r="AQ20" i="42"/>
  <c r="AU21" i="42"/>
  <c r="AQ15" i="42"/>
  <c r="AQ24" i="42"/>
  <c r="AQ21" i="42"/>
  <c r="AU22" i="42"/>
  <c r="AV18" i="41"/>
  <c r="AZ20" i="41"/>
  <c r="BB20" i="41"/>
  <c r="BC13" i="41"/>
  <c r="AQ9" i="41"/>
  <c r="BC7" i="41"/>
  <c r="BC18" i="41"/>
  <c r="AQ12" i="41"/>
  <c r="AZ18" i="41"/>
  <c r="AR18" i="41"/>
  <c r="AQ20" i="41"/>
  <c r="BC20" i="41"/>
  <c r="AQ6" i="41"/>
  <c r="AB17" i="34"/>
  <c r="T17" i="34"/>
  <c r="AQ5" i="41"/>
  <c r="AU8" i="42"/>
  <c r="AU12" i="42"/>
  <c r="AW9" i="43"/>
  <c r="AV7" i="43"/>
  <c r="AB25" i="34"/>
  <c r="D20" i="34"/>
  <c r="L17" i="34"/>
  <c r="AX11" i="43"/>
  <c r="BB6" i="43"/>
  <c r="AT8" i="43"/>
  <c r="BB24" i="43"/>
  <c r="AV44" i="43"/>
  <c r="AL9" i="10"/>
  <c r="AL24" i="10"/>
  <c r="AL26" i="10"/>
  <c r="BA54" i="45"/>
  <c r="BC27" i="45"/>
  <c r="AQ47" i="45"/>
  <c r="AL31" i="10"/>
  <c r="L31" i="34"/>
  <c r="BC32" i="45"/>
  <c r="J33" i="34"/>
  <c r="AZ34" i="47"/>
  <c r="AZ54" i="47"/>
  <c r="AZ46" i="47"/>
  <c r="BC35" i="47"/>
  <c r="BC48" i="47"/>
  <c r="BC44" i="47"/>
  <c r="AQ44" i="47"/>
  <c r="AZ57" i="47"/>
  <c r="AQ47" i="47"/>
  <c r="AQ53" i="47"/>
  <c r="AQ51" i="47"/>
  <c r="AV34" i="47"/>
  <c r="AN12" i="10"/>
  <c r="R32" i="34"/>
  <c r="AN24" i="10"/>
  <c r="AJ32" i="10"/>
  <c r="N32" i="34"/>
  <c r="N24" i="34"/>
  <c r="N20" i="34"/>
  <c r="AZ47" i="49"/>
  <c r="F21" i="34"/>
  <c r="AN30" i="10"/>
  <c r="N34" i="34"/>
  <c r="AN34" i="10"/>
  <c r="F34" i="34"/>
  <c r="V34" i="34"/>
  <c r="AQ28" i="51"/>
  <c r="BB20" i="51"/>
  <c r="BB35" i="51"/>
  <c r="BB32" i="51"/>
  <c r="N21" i="34"/>
  <c r="P34" i="34"/>
  <c r="AX25" i="51"/>
  <c r="F30" i="34"/>
  <c r="N30" i="34"/>
  <c r="V30" i="34"/>
  <c r="AN33" i="10"/>
  <c r="AN13" i="10"/>
  <c r="AV29" i="51"/>
  <c r="AZ11" i="53"/>
  <c r="AJ34" i="10"/>
  <c r="Z34" i="34"/>
  <c r="AQ14" i="53"/>
  <c r="R34" i="34"/>
  <c r="J34" i="34"/>
  <c r="AF34" i="34"/>
  <c r="AP34" i="10"/>
  <c r="AQ17" i="53"/>
  <c r="H34" i="34"/>
  <c r="X34" i="34"/>
  <c r="AH34" i="10"/>
  <c r="AD21" i="34"/>
  <c r="AD32" i="34"/>
  <c r="Z32" i="34"/>
  <c r="AD33" i="34"/>
  <c r="N33" i="34"/>
  <c r="F32" i="34"/>
  <c r="AZ22" i="52"/>
  <c r="F33" i="34"/>
  <c r="AD30" i="34"/>
  <c r="L30" i="34"/>
  <c r="AL12" i="10"/>
  <c r="L25" i="34"/>
  <c r="L26" i="34"/>
  <c r="AB31" i="34"/>
  <c r="L24" i="34"/>
  <c r="AB24" i="34"/>
  <c r="V32" i="34"/>
  <c r="V33" i="34"/>
  <c r="L32" i="34"/>
  <c r="AL32" i="10"/>
  <c r="AB32" i="34"/>
  <c r="AB26" i="34"/>
  <c r="AF32" i="34"/>
  <c r="AP32" i="10"/>
  <c r="X32" i="34"/>
  <c r="AH32" i="10"/>
  <c r="T26" i="34"/>
  <c r="P32" i="34"/>
  <c r="H32" i="34"/>
  <c r="D32" i="34"/>
  <c r="J32" i="34"/>
  <c r="T32" i="34"/>
  <c r="L20" i="34"/>
  <c r="P25" i="34"/>
  <c r="V24" i="34"/>
  <c r="AH24" i="10"/>
  <c r="X24" i="34"/>
  <c r="H24" i="34"/>
  <c r="AH31" i="10"/>
  <c r="R30" i="34"/>
  <c r="D31" i="34"/>
  <c r="J24" i="34"/>
  <c r="X30" i="34"/>
  <c r="AP30" i="10"/>
  <c r="X33" i="34"/>
  <c r="P24" i="34"/>
  <c r="Z30" i="34"/>
  <c r="T24" i="34"/>
  <c r="P33" i="34"/>
  <c r="D26" i="34"/>
  <c r="T31" i="34"/>
  <c r="P31" i="34"/>
  <c r="R33" i="34"/>
  <c r="Z33" i="34"/>
  <c r="R24" i="34"/>
  <c r="AJ24" i="10"/>
  <c r="Z24" i="34"/>
  <c r="H30" i="34"/>
  <c r="AP33" i="10"/>
  <c r="D24" i="34"/>
  <c r="BC22" i="46"/>
  <c r="BC8" i="46"/>
  <c r="AF24" i="34"/>
  <c r="AP24" i="10"/>
  <c r="AZ41" i="46"/>
  <c r="AZ27" i="46"/>
  <c r="J30" i="34"/>
  <c r="AL30" i="10"/>
  <c r="L33" i="34"/>
  <c r="AB20" i="34"/>
  <c r="T20" i="34"/>
  <c r="T25" i="34"/>
  <c r="D25" i="34"/>
  <c r="AL33" i="10"/>
  <c r="T30" i="34"/>
  <c r="BC50" i="44"/>
  <c r="AL25" i="10"/>
  <c r="D30" i="34"/>
  <c r="AF33" i="34"/>
  <c r="AH33" i="10"/>
  <c r="T33" i="34"/>
  <c r="AF30" i="34"/>
  <c r="H33" i="34"/>
  <c r="AH25" i="10"/>
  <c r="X25" i="34"/>
  <c r="AY24" i="37"/>
  <c r="N17" i="34"/>
  <c r="BC19" i="41"/>
  <c r="AF31" i="34"/>
  <c r="AP31" i="10"/>
  <c r="F20" i="34"/>
  <c r="AQ19" i="41"/>
  <c r="H31" i="34"/>
  <c r="AR19" i="41"/>
  <c r="J31" i="34"/>
  <c r="V20" i="34"/>
  <c r="R25" i="34"/>
  <c r="AP19" i="41"/>
  <c r="F31" i="34"/>
  <c r="Z25" i="34"/>
  <c r="AJ25" i="10"/>
  <c r="V25" i="34"/>
  <c r="AX19" i="41"/>
  <c r="V31" i="34"/>
  <c r="AD20" i="34"/>
  <c r="N25" i="34"/>
  <c r="AV19" i="41"/>
  <c r="R31" i="34"/>
  <c r="AT19" i="41"/>
  <c r="N31" i="34"/>
  <c r="F25" i="34"/>
  <c r="J25" i="34"/>
  <c r="AD25" i="34"/>
  <c r="AN25" i="10"/>
  <c r="BB19" i="41"/>
  <c r="AN31" i="10"/>
  <c r="AD31" i="34"/>
  <c r="AZ19" i="41"/>
  <c r="Z31" i="34"/>
  <c r="AJ31" i="10"/>
  <c r="BC11" i="41"/>
  <c r="AP25" i="10"/>
  <c r="AF25" i="34"/>
  <c r="H25" i="34"/>
  <c r="BA8" i="42"/>
  <c r="BA14" i="42"/>
  <c r="BC12" i="42"/>
  <c r="BA13" i="42"/>
  <c r="AT6" i="41"/>
  <c r="AI78" i="45"/>
  <c r="AJ78" i="45" s="1"/>
  <c r="BD65" i="37"/>
  <c r="BE65" i="37" s="1"/>
  <c r="BF65" i="37" s="1"/>
  <c r="BG65" i="37" s="1"/>
  <c r="BH65" i="37" s="1"/>
  <c r="BI65" i="37" s="1"/>
  <c r="BJ65" i="37" s="1"/>
  <c r="BK65" i="37" s="1"/>
  <c r="BL65" i="37" s="1"/>
  <c r="BM65" i="37" s="1"/>
  <c r="BN65" i="37" s="1"/>
  <c r="BO65" i="37" s="1"/>
  <c r="BP65" i="37" s="1"/>
  <c r="BQ65" i="37" s="1"/>
  <c r="BR65" i="37" s="1"/>
  <c r="AI99" i="45"/>
  <c r="AJ99" i="45" s="1"/>
  <c r="AY17" i="43"/>
  <c r="AY33" i="43"/>
  <c r="AY15" i="45"/>
  <c r="AY41" i="45"/>
  <c r="AY50" i="47"/>
  <c r="AY60" i="47"/>
  <c r="AY64" i="47"/>
  <c r="AY40" i="51"/>
  <c r="AY11" i="42"/>
  <c r="AY24" i="53"/>
  <c r="AX12" i="42"/>
  <c r="AX20" i="51"/>
  <c r="AX7" i="42"/>
  <c r="AX6" i="42"/>
  <c r="AX43" i="48"/>
  <c r="AX21" i="51"/>
  <c r="AX19" i="51"/>
  <c r="AW10" i="46"/>
  <c r="AW24" i="43"/>
  <c r="AW45" i="43"/>
  <c r="AW15" i="46"/>
  <c r="AW11" i="42"/>
  <c r="AW34" i="45"/>
  <c r="AV45" i="47"/>
  <c r="AU45" i="44"/>
  <c r="AU15" i="48"/>
  <c r="AU23" i="45"/>
  <c r="AU9" i="43"/>
  <c r="AU13" i="43"/>
  <c r="AU20" i="43"/>
  <c r="AU56" i="45"/>
  <c r="AU32" i="47"/>
  <c r="AU9" i="47"/>
  <c r="AU30" i="51"/>
  <c r="AU32" i="51"/>
  <c r="AU15" i="51"/>
  <c r="AU28" i="44"/>
  <c r="AU44" i="48"/>
  <c r="AU5" i="53"/>
  <c r="AU20" i="53"/>
  <c r="AU44" i="44"/>
  <c r="AI100" i="47"/>
  <c r="AJ100" i="47" s="1"/>
  <c r="AI134" i="47"/>
  <c r="AJ134" i="47" s="1"/>
  <c r="AI97" i="45"/>
  <c r="AJ97" i="45" s="1"/>
  <c r="AI85" i="45"/>
  <c r="AJ85" i="45" s="1"/>
  <c r="AI126" i="47"/>
  <c r="AJ126" i="47" s="1"/>
  <c r="BD47" i="37"/>
  <c r="BE47" i="37" s="1"/>
  <c r="BF47" i="37" s="1"/>
  <c r="BG47" i="37" s="1"/>
  <c r="BH47" i="37" s="1"/>
  <c r="BI47" i="37" s="1"/>
  <c r="BJ47" i="37" s="1"/>
  <c r="BK47" i="37" s="1"/>
  <c r="BL47" i="37" s="1"/>
  <c r="BM47" i="37" s="1"/>
  <c r="BN47" i="37" s="1"/>
  <c r="BO47" i="37" s="1"/>
  <c r="BP47" i="37" s="1"/>
  <c r="BQ47" i="37" s="1"/>
  <c r="BR47" i="37" s="1"/>
  <c r="AU24" i="44"/>
  <c r="AU47" i="48"/>
  <c r="AT23" i="43"/>
  <c r="AS17" i="45"/>
  <c r="AS18" i="43"/>
  <c r="AS10" i="48"/>
  <c r="AS34" i="48"/>
  <c r="AS33" i="48"/>
  <c r="AS39" i="43"/>
  <c r="AI88" i="45"/>
  <c r="AJ88" i="45" s="1"/>
  <c r="AQ34" i="51"/>
  <c r="AQ14" i="42"/>
  <c r="AS35" i="48"/>
  <c r="AR29" i="49"/>
  <c r="AR45" i="43"/>
  <c r="AR27" i="46"/>
  <c r="AR41" i="48"/>
  <c r="AR17" i="52"/>
  <c r="AI83" i="45"/>
  <c r="AJ83" i="45" s="1"/>
  <c r="AI81" i="45"/>
  <c r="AJ81" i="45" s="1"/>
  <c r="AQ19" i="43"/>
  <c r="AP35" i="49"/>
  <c r="AX8" i="42"/>
  <c r="BC22" i="43"/>
  <c r="AQ42" i="45"/>
  <c r="BA6" i="45"/>
  <c r="BA56" i="45"/>
  <c r="BA69" i="45"/>
  <c r="AV56" i="47"/>
  <c r="AY65" i="47"/>
  <c r="AR44" i="48"/>
  <c r="AQ34" i="48"/>
  <c r="AX31" i="51"/>
  <c r="BC33" i="51"/>
  <c r="BC35" i="51"/>
  <c r="AV18" i="52"/>
  <c r="AX26" i="52"/>
  <c r="AZ18" i="52"/>
  <c r="BB18" i="52"/>
  <c r="AZ24" i="53"/>
  <c r="AV9" i="53"/>
  <c r="AS23" i="43"/>
  <c r="BC42" i="43"/>
  <c r="AY36" i="45"/>
  <c r="AU17" i="45"/>
  <c r="BC37" i="45"/>
  <c r="AZ6" i="47"/>
  <c r="BC49" i="47"/>
  <c r="AU51" i="47"/>
  <c r="AU60" i="47"/>
  <c r="AQ46" i="48"/>
  <c r="BC18" i="48"/>
  <c r="AZ28" i="49"/>
  <c r="AZ56" i="49"/>
  <c r="BB22" i="49"/>
  <c r="BC18" i="50"/>
  <c r="BB7" i="41"/>
  <c r="BC44" i="43"/>
  <c r="AZ35" i="47"/>
  <c r="BA6" i="48"/>
  <c r="BC34" i="51"/>
  <c r="BB29" i="51"/>
  <c r="AZ7" i="53"/>
  <c r="AY25" i="53"/>
  <c r="AU27" i="44"/>
  <c r="AW18" i="46"/>
  <c r="AQ16" i="42"/>
  <c r="AR11" i="51"/>
  <c r="AR40" i="51"/>
  <c r="AT29" i="43"/>
  <c r="AT9" i="43"/>
  <c r="AI102" i="47"/>
  <c r="AJ102" i="47" s="1"/>
  <c r="AI10" i="45"/>
  <c r="AI42" i="45"/>
  <c r="AQ50" i="44"/>
  <c r="AT25" i="43"/>
  <c r="AU5" i="44"/>
  <c r="BC53" i="44"/>
  <c r="AU12" i="53"/>
  <c r="AU38" i="44"/>
  <c r="AU44" i="47"/>
  <c r="AQ23" i="43"/>
  <c r="BC10" i="51"/>
  <c r="AY9" i="53"/>
  <c r="AU30" i="44"/>
  <c r="AU41" i="44"/>
  <c r="AV25" i="51"/>
  <c r="BB50" i="49"/>
  <c r="AT19" i="51"/>
  <c r="BB40" i="51"/>
  <c r="AX23" i="52"/>
  <c r="AV12" i="53"/>
  <c r="AO42" i="46"/>
  <c r="AP45" i="43"/>
  <c r="AS7" i="42"/>
  <c r="AS10" i="42"/>
  <c r="AS36" i="43"/>
  <c r="AY40" i="46"/>
  <c r="AV32" i="46"/>
  <c r="AR9" i="46"/>
  <c r="AZ44" i="46"/>
  <c r="AQ37" i="46"/>
  <c r="AR25" i="47"/>
  <c r="AZ56" i="47"/>
  <c r="BC27" i="47"/>
  <c r="AQ64" i="47"/>
  <c r="AV49" i="47"/>
  <c r="AX14" i="52"/>
  <c r="BC6" i="42"/>
  <c r="AZ32" i="43"/>
  <c r="AU29" i="46"/>
  <c r="AU13" i="46"/>
  <c r="BC56" i="47"/>
  <c r="AR18" i="48"/>
  <c r="AQ16" i="48"/>
  <c r="BC32" i="48"/>
  <c r="BC15" i="51"/>
  <c r="AP26" i="52"/>
  <c r="AV22" i="52"/>
  <c r="AQ43" i="43"/>
  <c r="AV17" i="43"/>
  <c r="AZ16" i="46"/>
  <c r="AU21" i="46"/>
  <c r="AU10" i="47"/>
  <c r="AU64" i="47"/>
  <c r="AX12" i="48"/>
  <c r="AX7" i="48"/>
  <c r="AP40" i="51"/>
  <c r="AP12" i="41"/>
  <c r="AZ7" i="41"/>
  <c r="BA42" i="43"/>
  <c r="BA27" i="45"/>
  <c r="BA47" i="45"/>
  <c r="BC24" i="45"/>
  <c r="BC40" i="45"/>
  <c r="BC18" i="45"/>
  <c r="BC58" i="45"/>
  <c r="BC66" i="45"/>
  <c r="AZ52" i="47"/>
  <c r="AY5" i="42"/>
  <c r="BB17" i="41"/>
  <c r="BA17" i="42"/>
  <c r="AS29" i="43"/>
  <c r="AS13" i="43"/>
  <c r="BA40" i="43"/>
  <c r="BC39" i="43"/>
  <c r="AQ22" i="43"/>
  <c r="AR43" i="43"/>
  <c r="AW23" i="43"/>
  <c r="AW43" i="43"/>
  <c r="AU38" i="43"/>
  <c r="AV5" i="43"/>
  <c r="AY14" i="43"/>
  <c r="AZ14" i="43"/>
  <c r="AY23" i="45"/>
  <c r="AY69" i="45"/>
  <c r="AU27" i="45"/>
  <c r="BA38" i="45"/>
  <c r="BA68" i="45"/>
  <c r="BC34" i="45"/>
  <c r="BC33" i="45"/>
  <c r="AY8" i="46"/>
  <c r="AR30" i="46"/>
  <c r="AR17" i="46"/>
  <c r="BC26" i="46"/>
  <c r="AQ16" i="46"/>
  <c r="AU38" i="46"/>
  <c r="AR7" i="47"/>
  <c r="AQ14" i="47"/>
  <c r="AU35" i="47"/>
  <c r="AU14" i="47"/>
  <c r="AY36" i="47"/>
  <c r="AR22" i="48"/>
  <c r="AR19" i="48"/>
  <c r="BA22" i="48"/>
  <c r="AZ16" i="41"/>
  <c r="AV15" i="41"/>
  <c r="AZ15" i="41"/>
  <c r="AS16" i="42"/>
  <c r="BC17" i="42"/>
  <c r="AW17" i="42"/>
  <c r="BA9" i="43"/>
  <c r="BA7" i="43"/>
  <c r="BC8" i="43"/>
  <c r="BC20" i="43"/>
  <c r="AQ30" i="43"/>
  <c r="AQ21" i="43"/>
  <c r="AW45" i="45"/>
  <c r="AW42" i="45"/>
  <c r="AW12" i="45"/>
  <c r="AS32" i="45"/>
  <c r="AS27" i="45"/>
  <c r="AS69" i="45"/>
  <c r="AY55" i="45"/>
  <c r="AY72" i="45"/>
  <c r="AU52" i="45"/>
  <c r="AU66" i="45"/>
  <c r="BA39" i="45"/>
  <c r="BC22" i="45"/>
  <c r="BC12" i="45"/>
  <c r="BC62" i="45"/>
  <c r="AY23" i="46"/>
  <c r="AV12" i="46"/>
  <c r="AR14" i="46"/>
  <c r="AR13" i="46"/>
  <c r="BC28" i="46"/>
  <c r="BC43" i="46"/>
  <c r="AZ14" i="46"/>
  <c r="AQ19" i="46"/>
  <c r="AU27" i="46"/>
  <c r="AU42" i="46"/>
  <c r="AR10" i="47"/>
  <c r="AR47" i="47"/>
  <c r="AR48" i="47"/>
  <c r="AR23" i="47"/>
  <c r="AR20" i="47"/>
  <c r="AR16" i="47"/>
  <c r="AZ27" i="47"/>
  <c r="AZ24" i="47"/>
  <c r="AZ47" i="47"/>
  <c r="AZ49" i="47"/>
  <c r="AZ66" i="47"/>
  <c r="AZ19" i="47"/>
  <c r="BC51" i="47"/>
  <c r="BC31" i="47"/>
  <c r="BC25" i="47"/>
  <c r="BC58" i="47"/>
  <c r="BC15" i="47"/>
  <c r="AQ6" i="47"/>
  <c r="AQ35" i="47"/>
  <c r="AQ63" i="47"/>
  <c r="AQ56" i="47"/>
  <c r="AV6" i="47"/>
  <c r="AV48" i="47"/>
  <c r="AU6" i="47"/>
  <c r="AU37" i="47"/>
  <c r="AY10" i="47"/>
  <c r="AY44" i="47"/>
  <c r="AY16" i="47"/>
  <c r="AR12" i="48"/>
  <c r="AR26" i="48"/>
  <c r="AS22" i="48"/>
  <c r="AS11" i="48"/>
  <c r="BA27" i="48"/>
  <c r="BA11" i="48"/>
  <c r="BA48" i="48"/>
  <c r="AX48" i="48"/>
  <c r="BC17" i="48"/>
  <c r="BC47" i="48"/>
  <c r="AW14" i="48"/>
  <c r="AW6" i="48"/>
  <c r="AW18" i="48"/>
  <c r="AW44" i="48"/>
  <c r="AY38" i="48"/>
  <c r="AY47" i="48"/>
  <c r="AQ23" i="50"/>
  <c r="BA13" i="50"/>
  <c r="AY13" i="50"/>
  <c r="AW17" i="50"/>
  <c r="BC13" i="50"/>
  <c r="BA15" i="48"/>
  <c r="BC19" i="48"/>
  <c r="BB24" i="52"/>
  <c r="BA41" i="48"/>
  <c r="AX14" i="48"/>
  <c r="AX36" i="48"/>
  <c r="AQ14" i="48"/>
  <c r="AQ20" i="48"/>
  <c r="BC11" i="48"/>
  <c r="AU11" i="51"/>
  <c r="AX32" i="51"/>
  <c r="AX33" i="51"/>
  <c r="BC19" i="51"/>
  <c r="BC11" i="51"/>
  <c r="AY32" i="51"/>
  <c r="AT28" i="51"/>
  <c r="BB8" i="51"/>
  <c r="AP24" i="52"/>
  <c r="AT26" i="52"/>
  <c r="AR23" i="52"/>
  <c r="AZ24" i="52"/>
  <c r="AX6" i="41"/>
  <c r="BA12" i="42"/>
  <c r="BC5" i="42"/>
  <c r="AW7" i="42"/>
  <c r="AW13" i="42"/>
  <c r="AS24" i="43"/>
  <c r="AS32" i="43"/>
  <c r="AS10" i="43"/>
  <c r="BA18" i="43"/>
  <c r="BA28" i="43"/>
  <c r="BA30" i="43"/>
  <c r="BC26" i="43"/>
  <c r="BC24" i="43"/>
  <c r="BC29" i="43"/>
  <c r="AQ9" i="43"/>
  <c r="AQ38" i="43"/>
  <c r="AQ31" i="43"/>
  <c r="AR32" i="43"/>
  <c r="AR17" i="43"/>
  <c r="AR6" i="43"/>
  <c r="AR12" i="43"/>
  <c r="AW32" i="43"/>
  <c r="AW6" i="43"/>
  <c r="AU30" i="43"/>
  <c r="AU14" i="43"/>
  <c r="AS23" i="45"/>
  <c r="AS60" i="45"/>
  <c r="AQ65" i="45"/>
  <c r="AU33" i="45"/>
  <c r="BC57" i="45"/>
  <c r="AR42" i="47"/>
  <c r="AQ52" i="47"/>
  <c r="AV58" i="47"/>
  <c r="AV15" i="47"/>
  <c r="AY40" i="47"/>
  <c r="AR11" i="48"/>
  <c r="AR23" i="48"/>
  <c r="AR40" i="48"/>
  <c r="AS13" i="48"/>
  <c r="AS36" i="48"/>
  <c r="AS45" i="48"/>
  <c r="BA26" i="48"/>
  <c r="BA16" i="48"/>
  <c r="BA36" i="48"/>
  <c r="BA45" i="48"/>
  <c r="AX11" i="48"/>
  <c r="AQ24" i="48"/>
  <c r="BC38" i="48"/>
  <c r="BC10" i="48"/>
  <c r="AX15" i="51"/>
  <c r="AY10" i="51"/>
  <c r="BC11" i="52"/>
  <c r="AY32" i="44"/>
  <c r="AU32" i="48"/>
  <c r="AW32" i="46"/>
  <c r="BC5" i="44"/>
  <c r="AQ46" i="44"/>
  <c r="AT21" i="43"/>
  <c r="AU46" i="44"/>
  <c r="AX7" i="43"/>
  <c r="AX39" i="43"/>
  <c r="AI130" i="47"/>
  <c r="AJ130" i="47" s="1"/>
  <c r="AI116" i="47"/>
  <c r="AJ116" i="47" s="1"/>
  <c r="AI123" i="47"/>
  <c r="AJ123" i="47" s="1"/>
  <c r="AI94" i="45"/>
  <c r="AJ94" i="45" s="1"/>
  <c r="AP9" i="51"/>
  <c r="AQ13" i="51"/>
  <c r="BC25" i="51"/>
  <c r="BC30" i="51"/>
  <c r="BC39" i="51"/>
  <c r="AT22" i="51"/>
  <c r="BB9" i="51"/>
  <c r="AP17" i="52"/>
  <c r="BD17" i="52" s="1"/>
  <c r="BE17" i="52" s="1"/>
  <c r="BF17" i="52" s="1"/>
  <c r="BG17" i="52" s="1"/>
  <c r="BH17" i="52" s="1"/>
  <c r="BI17" i="52" s="1"/>
  <c r="AV25" i="52"/>
  <c r="AZ19" i="52"/>
  <c r="AV20" i="53"/>
  <c r="AR20" i="53"/>
  <c r="BC25" i="37"/>
  <c r="AQ26" i="37"/>
  <c r="AU10" i="53"/>
  <c r="AY5" i="37"/>
  <c r="AU22" i="44"/>
  <c r="AW13" i="46"/>
  <c r="AY28" i="44"/>
  <c r="BC19" i="44"/>
  <c r="AQ23" i="52"/>
  <c r="AI112" i="47"/>
  <c r="AJ112" i="47" s="1"/>
  <c r="AI96" i="47"/>
  <c r="AJ96" i="47" s="1"/>
  <c r="AI107" i="47"/>
  <c r="AJ107" i="47" s="1"/>
  <c r="AI108" i="47"/>
  <c r="AJ108" i="47" s="1"/>
  <c r="AI87" i="45"/>
  <c r="AJ87" i="45" s="1"/>
  <c r="AW11" i="46"/>
  <c r="BC17" i="44"/>
  <c r="AU33" i="44"/>
  <c r="AI122" i="47"/>
  <c r="AJ122" i="47" s="1"/>
  <c r="AI129" i="47"/>
  <c r="AJ129" i="47" s="1"/>
  <c r="AI91" i="45"/>
  <c r="AJ91" i="45" s="1"/>
  <c r="BC26" i="44"/>
  <c r="BA8" i="43"/>
  <c r="BC13" i="43"/>
  <c r="BB41" i="49"/>
  <c r="AY36" i="44"/>
  <c r="AU15" i="42"/>
  <c r="AU54" i="44"/>
  <c r="AW14" i="46"/>
  <c r="AU9" i="42"/>
  <c r="AI101" i="45"/>
  <c r="AJ101" i="45" s="1"/>
  <c r="AI82" i="45"/>
  <c r="AJ82" i="45" s="1"/>
  <c r="AP7" i="43"/>
  <c r="BB16" i="43"/>
  <c r="AW22" i="46"/>
  <c r="BB33" i="43"/>
  <c r="AU18" i="42"/>
  <c r="AQ32" i="44"/>
  <c r="AI96" i="45"/>
  <c r="AJ96" i="45" s="1"/>
  <c r="AR6" i="53"/>
  <c r="BC23" i="52"/>
  <c r="BC25" i="52"/>
  <c r="AR19" i="51"/>
  <c r="BC15" i="53"/>
  <c r="AI137" i="47"/>
  <c r="AJ137" i="47" s="1"/>
  <c r="AV5" i="53"/>
  <c r="AR21" i="53"/>
  <c r="AR12" i="53"/>
  <c r="AY19" i="53"/>
  <c r="AV6" i="53"/>
  <c r="AV16" i="53"/>
  <c r="AZ20" i="53"/>
  <c r="AR11" i="53"/>
  <c r="AR16" i="53"/>
  <c r="AU34" i="51"/>
  <c r="AS7" i="50"/>
  <c r="AQ30" i="50"/>
  <c r="AS15" i="50"/>
  <c r="BA18" i="50"/>
  <c r="BC33" i="50"/>
  <c r="BA21" i="50"/>
  <c r="BC9" i="50"/>
  <c r="BC21" i="50"/>
  <c r="BB54" i="49"/>
  <c r="AV49" i="49"/>
  <c r="AR30" i="49"/>
  <c r="AZ32" i="49"/>
  <c r="AZ60" i="49"/>
  <c r="AT7" i="49"/>
  <c r="AX18" i="49"/>
  <c r="AX44" i="49"/>
  <c r="AV17" i="49"/>
  <c r="AV62" i="49"/>
  <c r="AR11" i="49"/>
  <c r="AZ24" i="49"/>
  <c r="AZ27" i="49"/>
  <c r="AZ50" i="49"/>
  <c r="AT31" i="49"/>
  <c r="AT58" i="49"/>
  <c r="AT11" i="49"/>
  <c r="AT6" i="49"/>
  <c r="AV32" i="49"/>
  <c r="AV33" i="49"/>
  <c r="AV37" i="49"/>
  <c r="AV9" i="49"/>
  <c r="BB26" i="49"/>
  <c r="BB16" i="49"/>
  <c r="BB46" i="49"/>
  <c r="BB47" i="49"/>
  <c r="BB55" i="49"/>
  <c r="AP48" i="49"/>
  <c r="AP27" i="49"/>
  <c r="AZ11" i="49"/>
  <c r="AZ62" i="49"/>
  <c r="BB25" i="49"/>
  <c r="BB29" i="49"/>
  <c r="BB21" i="49"/>
  <c r="BB15" i="49"/>
  <c r="BC44" i="48"/>
  <c r="AR27" i="48"/>
  <c r="BA10" i="48"/>
  <c r="AX20" i="48"/>
  <c r="AQ30" i="48"/>
  <c r="BC36" i="48"/>
  <c r="AQ28" i="48"/>
  <c r="BC41" i="48"/>
  <c r="AY18" i="48"/>
  <c r="AY36" i="48"/>
  <c r="BA13" i="48"/>
  <c r="AR52" i="47"/>
  <c r="AR13" i="47"/>
  <c r="BC63" i="47"/>
  <c r="AQ11" i="47"/>
  <c r="AV24" i="47"/>
  <c r="AV46" i="47"/>
  <c r="AU5" i="47"/>
  <c r="AU27" i="47"/>
  <c r="AI104" i="47"/>
  <c r="AJ104" i="47" s="1"/>
  <c r="AI114" i="47"/>
  <c r="AJ114" i="47" s="1"/>
  <c r="AI113" i="47"/>
  <c r="AJ113" i="47" s="1"/>
  <c r="AI135" i="47"/>
  <c r="AJ135" i="47" s="1"/>
  <c r="AI101" i="47"/>
  <c r="AJ101" i="47" s="1"/>
  <c r="AI109" i="47"/>
  <c r="AJ109" i="47" s="1"/>
  <c r="AZ44" i="47"/>
  <c r="AZ5" i="47"/>
  <c r="BC40" i="47"/>
  <c r="AQ21" i="47"/>
  <c r="AQ13" i="47"/>
  <c r="AQ16" i="47"/>
  <c r="AU22" i="47"/>
  <c r="AY5" i="47"/>
  <c r="AY37" i="47"/>
  <c r="AI98" i="47"/>
  <c r="AJ98" i="47" s="1"/>
  <c r="AI138" i="47"/>
  <c r="AJ138" i="47" s="1"/>
  <c r="AI128" i="47"/>
  <c r="AJ128" i="47" s="1"/>
  <c r="AI132" i="47"/>
  <c r="AJ132" i="47" s="1"/>
  <c r="AI133" i="47"/>
  <c r="AJ133" i="47" s="1"/>
  <c r="AR6" i="47"/>
  <c r="AR62" i="47"/>
  <c r="AR11" i="47"/>
  <c r="AZ26" i="47"/>
  <c r="AZ40" i="47"/>
  <c r="AZ63" i="47"/>
  <c r="BC21" i="47"/>
  <c r="AQ24" i="47"/>
  <c r="AQ66" i="47"/>
  <c r="AV26" i="47"/>
  <c r="AY31" i="47"/>
  <c r="AI99" i="47"/>
  <c r="AJ99" i="47" s="1"/>
  <c r="AI125" i="47"/>
  <c r="AJ125" i="47" s="1"/>
  <c r="AI127" i="47"/>
  <c r="AJ127" i="47" s="1"/>
  <c r="AI95" i="47"/>
  <c r="AJ95" i="47" s="1"/>
  <c r="AI92" i="47"/>
  <c r="AJ92" i="47" s="1"/>
  <c r="AO26" i="46"/>
  <c r="AW28" i="46"/>
  <c r="AI141" i="46"/>
  <c r="AJ141" i="46" s="1"/>
  <c r="AY6" i="46"/>
  <c r="AV11" i="46"/>
  <c r="AI128" i="46"/>
  <c r="AJ128" i="46" s="1"/>
  <c r="AI132" i="46"/>
  <c r="AJ132" i="46" s="1"/>
  <c r="AR37" i="46"/>
  <c r="BC19" i="46"/>
  <c r="AY33" i="46"/>
  <c r="AV17" i="46"/>
  <c r="AV10" i="46"/>
  <c r="AR40" i="46"/>
  <c r="BC12" i="46"/>
  <c r="AZ18" i="46"/>
  <c r="AQ45" i="46"/>
  <c r="AQ40" i="46"/>
  <c r="AU34" i="46"/>
  <c r="AZ43" i="46"/>
  <c r="AY32" i="46"/>
  <c r="AV22" i="46"/>
  <c r="AR23" i="46"/>
  <c r="AW25" i="46"/>
  <c r="AI115" i="46"/>
  <c r="AJ115" i="46" s="1"/>
  <c r="AI108" i="46"/>
  <c r="AJ108" i="46" s="1"/>
  <c r="AV6" i="46"/>
  <c r="AV16" i="46"/>
  <c r="AR33" i="46"/>
  <c r="AQ39" i="46"/>
  <c r="AU36" i="46"/>
  <c r="AY11" i="46"/>
  <c r="AV8" i="46"/>
  <c r="AV21" i="46"/>
  <c r="AR20" i="46"/>
  <c r="AR34" i="46"/>
  <c r="BC15" i="46"/>
  <c r="BC31" i="46"/>
  <c r="AZ8" i="46"/>
  <c r="AZ13" i="46"/>
  <c r="AZ37" i="46"/>
  <c r="AZ9" i="46"/>
  <c r="AQ5" i="46"/>
  <c r="AU20" i="46"/>
  <c r="AU41" i="46"/>
  <c r="AU35" i="46"/>
  <c r="AU37" i="46"/>
  <c r="BC34" i="46"/>
  <c r="AZ6" i="46"/>
  <c r="AZ17" i="46"/>
  <c r="AI144" i="46"/>
  <c r="AJ144" i="46" s="1"/>
  <c r="AI73" i="46"/>
  <c r="AJ73" i="46" s="1"/>
  <c r="AY20" i="46"/>
  <c r="AI94" i="46"/>
  <c r="AJ94" i="46" s="1"/>
  <c r="AI129" i="46"/>
  <c r="AJ129" i="46" s="1"/>
  <c r="AI93" i="45"/>
  <c r="AJ93" i="45" s="1"/>
  <c r="AI98" i="45"/>
  <c r="AJ98" i="45" s="1"/>
  <c r="BA65" i="45"/>
  <c r="AS44" i="45"/>
  <c r="AS53" i="45"/>
  <c r="AQ56" i="45"/>
  <c r="AQ68" i="45"/>
  <c r="AY5" i="45"/>
  <c r="AU49" i="45"/>
  <c r="AU59" i="45"/>
  <c r="BA44" i="45"/>
  <c r="BC49" i="45"/>
  <c r="BC60" i="45"/>
  <c r="AI89" i="45"/>
  <c r="AJ89" i="45" s="1"/>
  <c r="AI84" i="45"/>
  <c r="AJ84" i="45" s="1"/>
  <c r="AS22" i="45"/>
  <c r="AY6" i="45"/>
  <c r="AS10" i="45"/>
  <c r="AS72" i="45"/>
  <c r="AQ36" i="45"/>
  <c r="AQ51" i="45"/>
  <c r="AY39" i="45"/>
  <c r="AY45" i="45"/>
  <c r="AY63" i="45"/>
  <c r="AU54" i="45"/>
  <c r="AU60" i="45"/>
  <c r="AU65" i="45"/>
  <c r="BA23" i="45"/>
  <c r="BA10" i="45"/>
  <c r="BA64" i="45"/>
  <c r="BC35" i="45"/>
  <c r="BC52" i="45"/>
  <c r="BC59" i="45"/>
  <c r="BC65" i="45"/>
  <c r="AI79" i="45"/>
  <c r="AJ79" i="45" s="1"/>
  <c r="AI92" i="45"/>
  <c r="AJ92" i="45" s="1"/>
  <c r="AI43" i="45"/>
  <c r="AI86" i="45"/>
  <c r="AJ86" i="45" s="1"/>
  <c r="AI80" i="45"/>
  <c r="AJ80" i="45" s="1"/>
  <c r="BC52" i="44"/>
  <c r="BC13" i="44"/>
  <c r="AQ31" i="44"/>
  <c r="AQ45" i="44"/>
  <c r="AQ25" i="44"/>
  <c r="AY12" i="44"/>
  <c r="AS30" i="44"/>
  <c r="AS25" i="44"/>
  <c r="AW39" i="44"/>
  <c r="AT27" i="43"/>
  <c r="AX41" i="43"/>
  <c r="AT37" i="43"/>
  <c r="AZ5" i="43"/>
  <c r="AX43" i="43"/>
  <c r="AX32" i="43"/>
  <c r="AX9" i="43"/>
  <c r="AS45" i="43"/>
  <c r="BC16" i="43"/>
  <c r="AS15" i="43"/>
  <c r="BA44" i="43"/>
  <c r="BC41" i="43"/>
  <c r="BA10" i="43"/>
  <c r="BA22" i="43"/>
  <c r="BC21" i="43"/>
  <c r="BC33" i="43"/>
  <c r="AQ10" i="43"/>
  <c r="AR36" i="43"/>
  <c r="AQ22" i="37"/>
  <c r="BC22" i="37"/>
  <c r="BC6" i="45"/>
  <c r="BC27" i="46"/>
  <c r="BA51" i="45"/>
  <c r="BC38" i="45"/>
  <c r="AZ5" i="46"/>
  <c r="BA18" i="42"/>
  <c r="BC8" i="42"/>
  <c r="AY9" i="42"/>
  <c r="AW13" i="43"/>
  <c r="AV38" i="43"/>
  <c r="AY38" i="43"/>
  <c r="AZ24" i="43"/>
  <c r="AZ6" i="43"/>
  <c r="BA29" i="44"/>
  <c r="BA10" i="44"/>
  <c r="AS59" i="45"/>
  <c r="AQ15" i="45"/>
  <c r="AQ49" i="45"/>
  <c r="AQ26" i="45"/>
  <c r="AY18" i="45"/>
  <c r="AY58" i="45"/>
  <c r="AU5" i="45"/>
  <c r="AU46" i="45"/>
  <c r="AU64" i="45"/>
  <c r="BA40" i="45"/>
  <c r="BA61" i="45"/>
  <c r="AY17" i="46"/>
  <c r="BC17" i="46"/>
  <c r="BC9" i="46"/>
  <c r="AQ34" i="46"/>
  <c r="AQ8" i="46"/>
  <c r="AU14" i="46"/>
  <c r="AR53" i="47"/>
  <c r="AR65" i="47"/>
  <c r="BC14" i="47"/>
  <c r="AV41" i="47"/>
  <c r="AV40" i="47"/>
  <c r="AV14" i="47"/>
  <c r="AU16" i="47"/>
  <c r="AQ21" i="48"/>
  <c r="AQ10" i="48"/>
  <c r="BC8" i="48"/>
  <c r="AR45" i="49"/>
  <c r="AZ12" i="49"/>
  <c r="AT13" i="49"/>
  <c r="AT48" i="49"/>
  <c r="AR11" i="52"/>
  <c r="AV26" i="53"/>
  <c r="AZ16" i="53"/>
  <c r="AR23" i="53"/>
  <c r="AW33" i="46"/>
  <c r="AU35" i="48"/>
  <c r="BA23" i="48"/>
  <c r="BC42" i="48"/>
  <c r="BA32" i="43"/>
  <c r="AZ23" i="46"/>
  <c r="AZ43" i="47"/>
  <c r="AZ62" i="47"/>
  <c r="BA11" i="44"/>
  <c r="BA32" i="45"/>
  <c r="BA29" i="45"/>
  <c r="BA55" i="45"/>
  <c r="BC13" i="46"/>
  <c r="AZ32" i="46"/>
  <c r="AZ13" i="47"/>
  <c r="AZ15" i="47"/>
  <c r="BC42" i="47"/>
  <c r="BA28" i="48"/>
  <c r="BA31" i="48"/>
  <c r="BA42" i="48"/>
  <c r="BC15" i="48"/>
  <c r="BC25" i="48"/>
  <c r="BC45" i="48"/>
  <c r="AZ30" i="49"/>
  <c r="AZ10" i="49"/>
  <c r="AS5" i="43"/>
  <c r="BA17" i="43"/>
  <c r="BC6" i="43"/>
  <c r="BC10" i="43"/>
  <c r="AQ15" i="43"/>
  <c r="AQ7" i="43"/>
  <c r="AQ20" i="43"/>
  <c r="AR33" i="43"/>
  <c r="AR22" i="43"/>
  <c r="AV14" i="43"/>
  <c r="AZ31" i="43"/>
  <c r="AZ43" i="43"/>
  <c r="AZ13" i="43"/>
  <c r="BA38" i="44"/>
  <c r="BA26" i="44"/>
  <c r="BA54" i="44"/>
  <c r="BC33" i="46"/>
  <c r="AR32" i="47"/>
  <c r="AR15" i="47"/>
  <c r="AZ37" i="47"/>
  <c r="AZ33" i="47"/>
  <c r="BC36" i="47"/>
  <c r="BC20" i="47"/>
  <c r="AQ5" i="47"/>
  <c r="AQ48" i="47"/>
  <c r="AQ55" i="47"/>
  <c r="AV35" i="47"/>
  <c r="AV28" i="47"/>
  <c r="AV36" i="47"/>
  <c r="AV9" i="47"/>
  <c r="AU21" i="47"/>
  <c r="AU62" i="47"/>
  <c r="AY25" i="47"/>
  <c r="AR34" i="48"/>
  <c r="BA46" i="48"/>
  <c r="BA18" i="48"/>
  <c r="BC22" i="48"/>
  <c r="BC24" i="48"/>
  <c r="BC21" i="48"/>
  <c r="BB38" i="49"/>
  <c r="BB56" i="49"/>
  <c r="BB6" i="49"/>
  <c r="BA9" i="50"/>
  <c r="BC34" i="50"/>
  <c r="BC6" i="50"/>
  <c r="AP14" i="52"/>
  <c r="AP19" i="52"/>
  <c r="AT14" i="52"/>
  <c r="AT19" i="52"/>
  <c r="AR25" i="52"/>
  <c r="AX19" i="52"/>
  <c r="AX22" i="52"/>
  <c r="AZ6" i="52"/>
  <c r="AZ26" i="52"/>
  <c r="BB6" i="52"/>
  <c r="BB25" i="52"/>
  <c r="AV25" i="53"/>
  <c r="AZ10" i="53"/>
  <c r="AZ19" i="53"/>
  <c r="AZ6" i="53"/>
  <c r="AZ12" i="53"/>
  <c r="AY17" i="44"/>
  <c r="AQ6" i="37"/>
  <c r="BD6" i="37" s="1"/>
  <c r="BE6" i="37" s="1"/>
  <c r="BF6" i="37" s="1"/>
  <c r="BG6" i="37" s="1"/>
  <c r="BH6" i="37" s="1"/>
  <c r="BI6" i="37" s="1"/>
  <c r="BJ6" i="37" s="1"/>
  <c r="BK6" i="37" s="1"/>
  <c r="BL6" i="37" s="1"/>
  <c r="BM6" i="37" s="1"/>
  <c r="BN6" i="37" s="1"/>
  <c r="BO6" i="37" s="1"/>
  <c r="BP6" i="37" s="1"/>
  <c r="BQ6" i="37" s="1"/>
  <c r="BR6" i="37" s="1"/>
  <c r="AQ15" i="37"/>
  <c r="BD15" i="37" s="1"/>
  <c r="BE15" i="37" s="1"/>
  <c r="BF15" i="37" s="1"/>
  <c r="BG15" i="37" s="1"/>
  <c r="BH15" i="37" s="1"/>
  <c r="BI15" i="37" s="1"/>
  <c r="BJ15" i="37" s="1"/>
  <c r="BK15" i="37" s="1"/>
  <c r="BL15" i="37" s="1"/>
  <c r="BM15" i="37" s="1"/>
  <c r="BN15" i="37" s="1"/>
  <c r="BO15" i="37" s="1"/>
  <c r="BP15" i="37" s="1"/>
  <c r="BQ15" i="37" s="1"/>
  <c r="BR15" i="37" s="1"/>
  <c r="AR42" i="51"/>
  <c r="AQ44" i="44"/>
  <c r="BC29" i="44"/>
  <c r="AU7" i="53"/>
  <c r="BC34" i="44"/>
  <c r="AI117" i="47"/>
  <c r="AJ117" i="47" s="1"/>
  <c r="AI118" i="47"/>
  <c r="AJ118" i="47" s="1"/>
  <c r="AI119" i="47"/>
  <c r="AJ119" i="47" s="1"/>
  <c r="AI118" i="46"/>
  <c r="AJ118" i="46" s="1"/>
  <c r="AI135" i="46"/>
  <c r="AJ135" i="46" s="1"/>
  <c r="AI85" i="46"/>
  <c r="AJ85" i="46" s="1"/>
  <c r="AI106" i="46"/>
  <c r="AJ106" i="46" s="1"/>
  <c r="AI123" i="46"/>
  <c r="AJ123" i="46" s="1"/>
  <c r="AI116" i="46"/>
  <c r="AJ116" i="46" s="1"/>
  <c r="AI115" i="47"/>
  <c r="AJ115" i="47" s="1"/>
  <c r="AI97" i="47"/>
  <c r="AJ97" i="47" s="1"/>
  <c r="AI9" i="45"/>
  <c r="AT38" i="43"/>
  <c r="AQ7" i="44"/>
  <c r="BC45" i="44"/>
  <c r="AI91" i="47"/>
  <c r="AJ91" i="47" s="1"/>
  <c r="AI95" i="45"/>
  <c r="AJ95" i="45" s="1"/>
  <c r="AV23" i="52"/>
  <c r="AX28" i="52"/>
  <c r="AV23" i="53"/>
  <c r="AW9" i="46"/>
  <c r="BC26" i="37"/>
  <c r="BC24" i="44"/>
  <c r="AI106" i="47"/>
  <c r="AJ106" i="47" s="1"/>
  <c r="AI136" i="46"/>
  <c r="AJ136" i="46" s="1"/>
  <c r="AI82" i="46"/>
  <c r="AJ82" i="46" s="1"/>
  <c r="AI93" i="47"/>
  <c r="AJ93" i="47" s="1"/>
  <c r="AI121" i="47"/>
  <c r="AJ121" i="47" s="1"/>
  <c r="AV12" i="41"/>
  <c r="BB16" i="41"/>
  <c r="AS6" i="42"/>
  <c r="AS18" i="42"/>
  <c r="AU17" i="43"/>
  <c r="AV34" i="43"/>
  <c r="AV8" i="43"/>
  <c r="AV20" i="43"/>
  <c r="AY29" i="43"/>
  <c r="AY16" i="43"/>
  <c r="AZ26" i="43"/>
  <c r="AZ34" i="43"/>
  <c r="AZ16" i="43"/>
  <c r="AZ45" i="43"/>
  <c r="BA30" i="44"/>
  <c r="BA5" i="44"/>
  <c r="BA17" i="44"/>
  <c r="BA40" i="44"/>
  <c r="BA12" i="44"/>
  <c r="AS13" i="45"/>
  <c r="AS43" i="45"/>
  <c r="AQ44" i="45"/>
  <c r="AQ46" i="45"/>
  <c r="AY26" i="45"/>
  <c r="BA36" i="45"/>
  <c r="BA31" i="45"/>
  <c r="BA33" i="45"/>
  <c r="BA58" i="45"/>
  <c r="BA70" i="45"/>
  <c r="BC36" i="45"/>
  <c r="BC23" i="45"/>
  <c r="BC63" i="45"/>
  <c r="AV18" i="46"/>
  <c r="AR38" i="46"/>
  <c r="AR41" i="46"/>
  <c r="AR46" i="46"/>
  <c r="BC14" i="46"/>
  <c r="BC16" i="46"/>
  <c r="BC6" i="46"/>
  <c r="AZ40" i="46"/>
  <c r="AU17" i="46"/>
  <c r="AR58" i="47"/>
  <c r="AR57" i="47"/>
  <c r="AZ38" i="47"/>
  <c r="AZ59" i="47"/>
  <c r="BC6" i="47"/>
  <c r="BC46" i="47"/>
  <c r="BC52" i="47"/>
  <c r="BC34" i="47"/>
  <c r="AQ34" i="47"/>
  <c r="AV22" i="47"/>
  <c r="AV23" i="47"/>
  <c r="AU29" i="47"/>
  <c r="AU23" i="47"/>
  <c r="AU61" i="47"/>
  <c r="AY7" i="47"/>
  <c r="AY58" i="47"/>
  <c r="AS21" i="48"/>
  <c r="BA12" i="48"/>
  <c r="BA35" i="48"/>
  <c r="AQ36" i="48"/>
  <c r="BB28" i="49"/>
  <c r="BB33" i="49"/>
  <c r="BB48" i="49"/>
  <c r="BB61" i="49"/>
  <c r="AS31" i="50"/>
  <c r="BA12" i="50"/>
  <c r="BB19" i="51"/>
  <c r="AZ17" i="53"/>
  <c r="AU27" i="48"/>
  <c r="AY52" i="44"/>
  <c r="AR12" i="51"/>
  <c r="AU8" i="44"/>
  <c r="AW16" i="46"/>
  <c r="BC11" i="44"/>
  <c r="BC17" i="53"/>
  <c r="AQ26" i="52"/>
  <c r="AQ38" i="44"/>
  <c r="AU36" i="44"/>
  <c r="AI136" i="47"/>
  <c r="AJ136" i="47" s="1"/>
  <c r="AI78" i="46"/>
  <c r="AJ78" i="46" s="1"/>
  <c r="AY15" i="43"/>
  <c r="AZ28" i="43"/>
  <c r="AZ19" i="43"/>
  <c r="AZ22" i="43"/>
  <c r="BA6" i="44"/>
  <c r="BA42" i="44"/>
  <c r="BA47" i="44"/>
  <c r="AS16" i="44"/>
  <c r="AS48" i="44"/>
  <c r="AW19" i="44"/>
  <c r="AW31" i="45"/>
  <c r="AW33" i="45"/>
  <c r="BA15" i="45"/>
  <c r="BA43" i="45"/>
  <c r="BA63" i="45"/>
  <c r="BC42" i="45"/>
  <c r="BC32" i="46"/>
  <c r="AW31" i="48"/>
  <c r="AW24" i="48"/>
  <c r="AY21" i="48"/>
  <c r="AR28" i="49"/>
  <c r="AR50" i="49"/>
  <c r="AR10" i="49"/>
  <c r="AR62" i="49"/>
  <c r="AZ33" i="49"/>
  <c r="AZ36" i="49"/>
  <c r="AZ39" i="49"/>
  <c r="AZ38" i="49"/>
  <c r="AZ52" i="49"/>
  <c r="AZ6" i="49"/>
  <c r="AT15" i="49"/>
  <c r="AT57" i="49"/>
  <c r="AX28" i="49"/>
  <c r="AX7" i="49"/>
  <c r="AV29" i="49"/>
  <c r="AV54" i="49"/>
  <c r="BB31" i="49"/>
  <c r="BB37" i="49"/>
  <c r="BB35" i="49"/>
  <c r="BB59" i="49"/>
  <c r="BB5" i="49"/>
  <c r="AP13" i="49"/>
  <c r="AP24" i="49"/>
  <c r="AP11" i="49"/>
  <c r="AU20" i="50"/>
  <c r="AQ22" i="50"/>
  <c r="AS13" i="50"/>
  <c r="AS21" i="50"/>
  <c r="AS25" i="50"/>
  <c r="BA16" i="50"/>
  <c r="BA33" i="50"/>
  <c r="AY23" i="50"/>
  <c r="AW33" i="50"/>
  <c r="BC11" i="50"/>
  <c r="BC16" i="50"/>
  <c r="BC23" i="50"/>
  <c r="AX6" i="52"/>
  <c r="AZ21" i="53"/>
  <c r="AR7" i="53"/>
  <c r="AU25" i="48"/>
  <c r="AV19" i="51"/>
  <c r="AQ48" i="44"/>
  <c r="AU41" i="48"/>
  <c r="AR8" i="51"/>
  <c r="AU21" i="44"/>
  <c r="BC25" i="53"/>
  <c r="AU14" i="42"/>
  <c r="BC26" i="53"/>
  <c r="AI131" i="47"/>
  <c r="AJ131" i="47" s="1"/>
  <c r="AI124" i="47"/>
  <c r="AJ124" i="47" s="1"/>
  <c r="AI94" i="47"/>
  <c r="AJ94" i="47" s="1"/>
  <c r="BA24" i="43"/>
  <c r="BA15" i="43"/>
  <c r="BA13" i="43"/>
  <c r="AQ40" i="43"/>
  <c r="AW39" i="43"/>
  <c r="AU32" i="43"/>
  <c r="AU7" i="43"/>
  <c r="AU12" i="43"/>
  <c r="AV23" i="43"/>
  <c r="AV40" i="43"/>
  <c r="AZ40" i="43"/>
  <c r="AZ12" i="43"/>
  <c r="BA39" i="44"/>
  <c r="BA37" i="44"/>
  <c r="BA51" i="44"/>
  <c r="AW43" i="44"/>
  <c r="AY29" i="48"/>
  <c r="AR27" i="49"/>
  <c r="AZ29" i="49"/>
  <c r="AZ19" i="49"/>
  <c r="AZ54" i="49"/>
  <c r="AZ7" i="49"/>
  <c r="AT29" i="49"/>
  <c r="AX62" i="49"/>
  <c r="BB34" i="49"/>
  <c r="BB49" i="49"/>
  <c r="BB45" i="49"/>
  <c r="BB52" i="49"/>
  <c r="BB12" i="49"/>
  <c r="BA34" i="50"/>
  <c r="BC8" i="50"/>
  <c r="AY6" i="44"/>
  <c r="AY50" i="44"/>
  <c r="AQ9" i="44"/>
  <c r="AQ34" i="44"/>
  <c r="AU49" i="44"/>
  <c r="AQ53" i="44"/>
  <c r="AU31" i="44"/>
  <c r="BC33" i="44"/>
  <c r="AI105" i="47"/>
  <c r="AJ105" i="47" s="1"/>
  <c r="AI103" i="47"/>
  <c r="AJ103" i="47" s="1"/>
  <c r="AI120" i="47"/>
  <c r="AJ120" i="47" s="1"/>
  <c r="AI110" i="47"/>
  <c r="AJ110" i="47" s="1"/>
  <c r="AP10" i="49"/>
  <c r="AP22" i="51"/>
  <c r="AP16" i="41"/>
  <c r="AP34" i="51"/>
  <c r="AP19" i="51"/>
  <c r="AP8" i="51"/>
  <c r="AP9" i="52"/>
  <c r="AP7" i="49"/>
  <c r="AP6" i="52"/>
  <c r="AP5" i="52"/>
  <c r="AO28" i="46"/>
  <c r="AQ12" i="37"/>
  <c r="AS11" i="44"/>
  <c r="AY22" i="48"/>
  <c r="AY47" i="44"/>
  <c r="AW20" i="44"/>
  <c r="AS43" i="43"/>
  <c r="AS17" i="44"/>
  <c r="AW53" i="45"/>
  <c r="AU13" i="45"/>
  <c r="AQ14" i="46"/>
  <c r="AQ44" i="46"/>
  <c r="AQ19" i="47"/>
  <c r="AV42" i="47"/>
  <c r="AS16" i="48"/>
  <c r="AR23" i="49"/>
  <c r="AX43" i="49"/>
  <c r="AX37" i="49"/>
  <c r="AX61" i="49"/>
  <c r="AP43" i="49"/>
  <c r="AP40" i="49"/>
  <c r="AP60" i="49"/>
  <c r="AP62" i="49"/>
  <c r="AU5" i="50"/>
  <c r="AU10" i="50"/>
  <c r="AQ11" i="50"/>
  <c r="AQ12" i="50"/>
  <c r="AS12" i="50"/>
  <c r="AS5" i="50"/>
  <c r="AY21" i="50"/>
  <c r="AY24" i="50"/>
  <c r="AW21" i="50"/>
  <c r="AW22" i="50"/>
  <c r="AU41" i="51"/>
  <c r="AX8" i="51"/>
  <c r="AX29" i="51"/>
  <c r="AX39" i="51"/>
  <c r="AQ39" i="51"/>
  <c r="AQ10" i="51"/>
  <c r="AY31" i="51"/>
  <c r="AY15" i="51"/>
  <c r="AT33" i="51"/>
  <c r="AY12" i="53"/>
  <c r="AW29" i="46"/>
  <c r="AY14" i="42"/>
  <c r="AR5" i="43"/>
  <c r="AW22" i="44"/>
  <c r="AY13" i="46"/>
  <c r="AR5" i="46"/>
  <c r="AX16" i="41"/>
  <c r="AS23" i="44"/>
  <c r="AR21" i="47"/>
  <c r="AV38" i="47"/>
  <c r="AY27" i="47"/>
  <c r="AY20" i="47"/>
  <c r="AS7" i="48"/>
  <c r="AS46" i="48"/>
  <c r="AX45" i="48"/>
  <c r="AY27" i="48"/>
  <c r="AR35" i="49"/>
  <c r="AW28" i="44"/>
  <c r="AW32" i="45"/>
  <c r="AW21" i="45"/>
  <c r="AS61" i="45"/>
  <c r="AY56" i="45"/>
  <c r="AU72" i="45"/>
  <c r="AV37" i="46"/>
  <c r="AQ20" i="46"/>
  <c r="AU19" i="46"/>
  <c r="AY20" i="48"/>
  <c r="AR47" i="49"/>
  <c r="AT39" i="49"/>
  <c r="AX42" i="49"/>
  <c r="AP56" i="49"/>
  <c r="AS10" i="50"/>
  <c r="AS39" i="45"/>
  <c r="AT12" i="41"/>
  <c r="AQ33" i="43"/>
  <c r="AS43" i="44"/>
  <c r="AW36" i="44"/>
  <c r="AW68" i="45"/>
  <c r="AY10" i="46"/>
  <c r="AV28" i="46"/>
  <c r="AQ57" i="47"/>
  <c r="AX28" i="48"/>
  <c r="AT18" i="49"/>
  <c r="AT44" i="49"/>
  <c r="AV22" i="49"/>
  <c r="AR16" i="41"/>
  <c r="AR7" i="41"/>
  <c r="AP15" i="41"/>
  <c r="AW38" i="43"/>
  <c r="AU45" i="43"/>
  <c r="AY45" i="43"/>
  <c r="AW44" i="44"/>
  <c r="AW14" i="44"/>
  <c r="AW27" i="45"/>
  <c r="AW61" i="45"/>
  <c r="AS29" i="45"/>
  <c r="AY31" i="45"/>
  <c r="AY52" i="45"/>
  <c r="AU22" i="45"/>
  <c r="AU15" i="46"/>
  <c r="AW13" i="48"/>
  <c r="AW33" i="48"/>
  <c r="AW34" i="48"/>
  <c r="AT47" i="49"/>
  <c r="AX9" i="49"/>
  <c r="AX12" i="49"/>
  <c r="AV50" i="49"/>
  <c r="AV59" i="49"/>
  <c r="AS16" i="43"/>
  <c r="AW5" i="43"/>
  <c r="AW17" i="43"/>
  <c r="AW36" i="43"/>
  <c r="AW21" i="43"/>
  <c r="AW41" i="43"/>
  <c r="AU11" i="43"/>
  <c r="AU31" i="43"/>
  <c r="AU22" i="43"/>
  <c r="AV28" i="43"/>
  <c r="AV10" i="43"/>
  <c r="AY6" i="43"/>
  <c r="AY12" i="43"/>
  <c r="AY22" i="43"/>
  <c r="AS29" i="44"/>
  <c r="AS24" i="44"/>
  <c r="AS41" i="44"/>
  <c r="AS52" i="44"/>
  <c r="AW27" i="44"/>
  <c r="AW54" i="44"/>
  <c r="AW34" i="44"/>
  <c r="AW45" i="44"/>
  <c r="AW48" i="44"/>
  <c r="AW50" i="44"/>
  <c r="AW36" i="45"/>
  <c r="AW43" i="45"/>
  <c r="AW47" i="45"/>
  <c r="AW55" i="45"/>
  <c r="AS37" i="45"/>
  <c r="AS7" i="45"/>
  <c r="AQ27" i="45"/>
  <c r="AQ59" i="45"/>
  <c r="AQ70" i="45"/>
  <c r="AY61" i="45"/>
  <c r="AU58" i="45"/>
  <c r="AU70" i="45"/>
  <c r="AY41" i="46"/>
  <c r="AQ41" i="46"/>
  <c r="AU23" i="46"/>
  <c r="AW16" i="48"/>
  <c r="AW27" i="48"/>
  <c r="AW36" i="48"/>
  <c r="AW37" i="48"/>
  <c r="AW41" i="48"/>
  <c r="AY6" i="48"/>
  <c r="AR32" i="49"/>
  <c r="AR18" i="49"/>
  <c r="AR37" i="49"/>
  <c r="AR51" i="49"/>
  <c r="AT17" i="49"/>
  <c r="AT26" i="49"/>
  <c r="AT33" i="49"/>
  <c r="AT41" i="49"/>
  <c r="AT53" i="49"/>
  <c r="AT8" i="49"/>
  <c r="AX24" i="49"/>
  <c r="AX38" i="49"/>
  <c r="AX46" i="49"/>
  <c r="AX56" i="49"/>
  <c r="AX6" i="49"/>
  <c r="AV31" i="49"/>
  <c r="AV47" i="49"/>
  <c r="AV55" i="49"/>
  <c r="AV12" i="49"/>
  <c r="AP49" i="49"/>
  <c r="AP14" i="49"/>
  <c r="AP12" i="49"/>
  <c r="AU7" i="50"/>
  <c r="AS35" i="50"/>
  <c r="AY11" i="50"/>
  <c r="AW34" i="50"/>
  <c r="AS5" i="42"/>
  <c r="AV29" i="46"/>
  <c r="AW14" i="42"/>
  <c r="AU44" i="45"/>
  <c r="AW70" i="45"/>
  <c r="AY5" i="46"/>
  <c r="AR7" i="46"/>
  <c r="AV21" i="47"/>
  <c r="AV62" i="47"/>
  <c r="AY43" i="47"/>
  <c r="AX26" i="48"/>
  <c r="AX41" i="48"/>
  <c r="AY11" i="48"/>
  <c r="AR42" i="49"/>
  <c r="AT24" i="49"/>
  <c r="AT15" i="41"/>
  <c r="AX12" i="41"/>
  <c r="AR17" i="41"/>
  <c r="AU28" i="43"/>
  <c r="AU43" i="43"/>
  <c r="AV26" i="43"/>
  <c r="AS37" i="44"/>
  <c r="AS51" i="44"/>
  <c r="AW5" i="44"/>
  <c r="AS41" i="45"/>
  <c r="AQ39" i="45"/>
  <c r="AY38" i="45"/>
  <c r="AU35" i="45"/>
  <c r="AY38" i="46"/>
  <c r="AV30" i="46"/>
  <c r="AQ38" i="46"/>
  <c r="AU30" i="46"/>
  <c r="AS34" i="43"/>
  <c r="AS33" i="43"/>
  <c r="AQ28" i="43"/>
  <c r="AQ17" i="43"/>
  <c r="AQ8" i="43"/>
  <c r="AQ41" i="43"/>
  <c r="AR9" i="43"/>
  <c r="AW29" i="43"/>
  <c r="AU15" i="43"/>
  <c r="AV9" i="43"/>
  <c r="AY7" i="43"/>
  <c r="AY31" i="43"/>
  <c r="AS42" i="44"/>
  <c r="AS20" i="44"/>
  <c r="AS54" i="44"/>
  <c r="AW31" i="44"/>
  <c r="AW25" i="44"/>
  <c r="AW52" i="44"/>
  <c r="AW16" i="45"/>
  <c r="AW7" i="45"/>
  <c r="AW57" i="45"/>
  <c r="AW66" i="45"/>
  <c r="AQ34" i="45"/>
  <c r="AQ7" i="37"/>
  <c r="AS12" i="48"/>
  <c r="AX16" i="42"/>
  <c r="AS21" i="43"/>
  <c r="AW10" i="43"/>
  <c r="AU36" i="43"/>
  <c r="AV15" i="43"/>
  <c r="AY19" i="43"/>
  <c r="AS39" i="44"/>
  <c r="AW42" i="44"/>
  <c r="AW38" i="45"/>
  <c r="AW37" i="45"/>
  <c r="AV31" i="46"/>
  <c r="AV41" i="46"/>
  <c r="AV34" i="46"/>
  <c r="AR31" i="46"/>
  <c r="AQ30" i="46"/>
  <c r="AQ13" i="46"/>
  <c r="AR27" i="47"/>
  <c r="AR28" i="47"/>
  <c r="AR61" i="47"/>
  <c r="AQ31" i="47"/>
  <c r="AQ27" i="47"/>
  <c r="AQ58" i="47"/>
  <c r="AV29" i="47"/>
  <c r="AU20" i="47"/>
  <c r="AU53" i="47"/>
  <c r="AU15" i="47"/>
  <c r="AY28" i="47"/>
  <c r="AY33" i="47"/>
  <c r="AR8" i="48"/>
  <c r="AS15" i="48"/>
  <c r="AS5" i="48"/>
  <c r="AS43" i="48"/>
  <c r="AX35" i="48"/>
  <c r="AX9" i="48"/>
  <c r="AQ19" i="48"/>
  <c r="AQ17" i="48"/>
  <c r="AQ9" i="48"/>
  <c r="AW29" i="48"/>
  <c r="AW47" i="48"/>
  <c r="AY41" i="48"/>
  <c r="AR34" i="49"/>
  <c r="AR57" i="49"/>
  <c r="AR6" i="49"/>
  <c r="AT59" i="49"/>
  <c r="AP41" i="49"/>
  <c r="AU27" i="50"/>
  <c r="AQ13" i="50"/>
  <c r="AY8" i="50"/>
  <c r="AY34" i="50"/>
  <c r="AW11" i="50"/>
  <c r="AP31" i="51"/>
  <c r="AX9" i="51"/>
  <c r="AY19" i="51"/>
  <c r="AT20" i="51"/>
  <c r="AR15" i="52"/>
  <c r="AR22" i="52"/>
  <c r="AV8" i="53"/>
  <c r="AY23" i="53"/>
  <c r="AU34" i="44"/>
  <c r="AI96" i="46"/>
  <c r="AJ96" i="46" s="1"/>
  <c r="AI89" i="46"/>
  <c r="AJ89" i="46" s="1"/>
  <c r="AU11" i="47"/>
  <c r="AY17" i="47"/>
  <c r="AR39" i="48"/>
  <c r="AS9" i="48"/>
  <c r="AX32" i="48"/>
  <c r="AX5" i="48"/>
  <c r="AW23" i="48"/>
  <c r="AW8" i="48"/>
  <c r="AY8" i="48"/>
  <c r="AY33" i="48"/>
  <c r="AY23" i="48"/>
  <c r="AR24" i="49"/>
  <c r="AR31" i="49"/>
  <c r="AR13" i="49"/>
  <c r="AT37" i="49"/>
  <c r="AT35" i="49"/>
  <c r="AT45" i="49"/>
  <c r="AT61" i="49"/>
  <c r="AX30" i="49"/>
  <c r="AX49" i="49"/>
  <c r="AX14" i="49"/>
  <c r="AX11" i="49"/>
  <c r="AV45" i="49"/>
  <c r="AV30" i="49"/>
  <c r="AV34" i="49"/>
  <c r="AV48" i="49"/>
  <c r="AV46" i="49"/>
  <c r="AV57" i="49"/>
  <c r="AV5" i="49"/>
  <c r="AP30" i="49"/>
  <c r="AP16" i="49"/>
  <c r="AP39" i="49"/>
  <c r="AP47" i="49"/>
  <c r="AP50" i="49"/>
  <c r="AP8" i="49"/>
  <c r="AP6" i="49"/>
  <c r="AU9" i="50"/>
  <c r="AU23" i="50"/>
  <c r="AS17" i="50"/>
  <c r="AY16" i="50"/>
  <c r="AY25" i="50"/>
  <c r="AW9" i="50"/>
  <c r="AW6" i="50"/>
  <c r="AP11" i="51"/>
  <c r="AY39" i="51"/>
  <c r="AW5" i="46"/>
  <c r="AU5" i="48"/>
  <c r="AI110" i="46"/>
  <c r="AJ110" i="46" s="1"/>
  <c r="AI127" i="46"/>
  <c r="AJ127" i="46" s="1"/>
  <c r="AI117" i="46"/>
  <c r="AJ117" i="46" s="1"/>
  <c r="AI88" i="46"/>
  <c r="AJ88" i="46" s="1"/>
  <c r="AI145" i="46"/>
  <c r="AJ145" i="46" s="1"/>
  <c r="AI81" i="46"/>
  <c r="AJ81" i="46" s="1"/>
  <c r="AI98" i="46"/>
  <c r="AJ98" i="46" s="1"/>
  <c r="AW43" i="46"/>
  <c r="AY23" i="44"/>
  <c r="AY7" i="53"/>
  <c r="AQ23" i="37"/>
  <c r="AI77" i="46"/>
  <c r="AJ77" i="46" s="1"/>
  <c r="AI102" i="46"/>
  <c r="AJ102" i="46" s="1"/>
  <c r="AI119" i="46"/>
  <c r="AJ119" i="46" s="1"/>
  <c r="AI80" i="46"/>
  <c r="AJ80" i="46" s="1"/>
  <c r="AI137" i="46"/>
  <c r="AJ137" i="46" s="1"/>
  <c r="AI90" i="46"/>
  <c r="AJ90" i="46" s="1"/>
  <c r="AI107" i="46"/>
  <c r="AJ107" i="46" s="1"/>
  <c r="AI100" i="46"/>
  <c r="AJ100" i="46" s="1"/>
  <c r="AY37" i="44"/>
  <c r="AQ11" i="52"/>
  <c r="AU11" i="52"/>
  <c r="AY14" i="37"/>
  <c r="AI148" i="46"/>
  <c r="AJ148" i="46" s="1"/>
  <c r="AI111" i="46"/>
  <c r="AJ111" i="46" s="1"/>
  <c r="AI140" i="46"/>
  <c r="AJ140" i="46" s="1"/>
  <c r="AI146" i="46"/>
  <c r="AJ146" i="46" s="1"/>
  <c r="AI99" i="46"/>
  <c r="AJ99" i="46" s="1"/>
  <c r="AI92" i="46"/>
  <c r="AJ92" i="46" s="1"/>
  <c r="AU43" i="48"/>
  <c r="AU25" i="44"/>
  <c r="AI125" i="46"/>
  <c r="AJ125" i="46" s="1"/>
  <c r="AI86" i="46"/>
  <c r="AJ86" i="46" s="1"/>
  <c r="AI103" i="46"/>
  <c r="AJ103" i="46" s="1"/>
  <c r="AI121" i="46"/>
  <c r="AJ121" i="46" s="1"/>
  <c r="AI138" i="46"/>
  <c r="AJ138" i="46" s="1"/>
  <c r="AI74" i="46"/>
  <c r="AJ74" i="46" s="1"/>
  <c r="AI91" i="46"/>
  <c r="AJ91" i="46" s="1"/>
  <c r="AI84" i="46"/>
  <c r="AJ84" i="46" s="1"/>
  <c r="AU7" i="42"/>
  <c r="AU17" i="42"/>
  <c r="AI142" i="46"/>
  <c r="AJ142" i="46" s="1"/>
  <c r="AI95" i="46"/>
  <c r="AJ95" i="46" s="1"/>
  <c r="AI120" i="46"/>
  <c r="AJ120" i="46" s="1"/>
  <c r="AI133" i="46"/>
  <c r="AJ133" i="46" s="1"/>
  <c r="AI113" i="46"/>
  <c r="AJ113" i="46" s="1"/>
  <c r="AI130" i="46"/>
  <c r="AJ130" i="46" s="1"/>
  <c r="AI147" i="46"/>
  <c r="AJ147" i="46" s="1"/>
  <c r="AI83" i="46"/>
  <c r="AJ83" i="46" s="1"/>
  <c r="AI76" i="46"/>
  <c r="AJ76" i="46" s="1"/>
  <c r="AS8" i="42"/>
  <c r="AS9" i="42"/>
  <c r="AY18" i="42"/>
  <c r="AS17" i="43"/>
  <c r="AS19" i="43"/>
  <c r="AR7" i="43"/>
  <c r="AV43" i="43"/>
  <c r="AV36" i="43"/>
  <c r="AS6" i="44"/>
  <c r="AS15" i="44"/>
  <c r="AS18" i="44"/>
  <c r="AS40" i="44"/>
  <c r="AS12" i="44"/>
  <c r="AS47" i="44"/>
  <c r="AW38" i="44"/>
  <c r="AW23" i="45"/>
  <c r="AW39" i="45"/>
  <c r="AW51" i="45"/>
  <c r="AW6" i="45"/>
  <c r="AW54" i="45"/>
  <c r="AW10" i="45"/>
  <c r="AW60" i="45"/>
  <c r="AS36" i="45"/>
  <c r="AS38" i="45"/>
  <c r="AS33" i="45"/>
  <c r="AS5" i="45"/>
  <c r="AS66" i="45"/>
  <c r="AQ35" i="45"/>
  <c r="AQ23" i="45"/>
  <c r="AQ45" i="45"/>
  <c r="AQ52" i="45"/>
  <c r="AQ62" i="45"/>
  <c r="AQ57" i="45"/>
  <c r="AQ72" i="45"/>
  <c r="AY27" i="45"/>
  <c r="AY29" i="45"/>
  <c r="AY7" i="45"/>
  <c r="AY9" i="45"/>
  <c r="AY10" i="45"/>
  <c r="AY64" i="45"/>
  <c r="AU38" i="45"/>
  <c r="AU34" i="45"/>
  <c r="AU37" i="45"/>
  <c r="AU6" i="45"/>
  <c r="AU21" i="45"/>
  <c r="AU61" i="45"/>
  <c r="AU68" i="45"/>
  <c r="AY30" i="46"/>
  <c r="AY45" i="46"/>
  <c r="AY34" i="46"/>
  <c r="AY31" i="46"/>
  <c r="AV5" i="46"/>
  <c r="AV45" i="46"/>
  <c r="AV36" i="46"/>
  <c r="AV42" i="46"/>
  <c r="AR32" i="46"/>
  <c r="AR6" i="46"/>
  <c r="AR39" i="46"/>
  <c r="AQ32" i="46"/>
  <c r="AQ31" i="46"/>
  <c r="BD31" i="46" s="1"/>
  <c r="BE31" i="46" s="1"/>
  <c r="BF31" i="46" s="1"/>
  <c r="BG31" i="46" s="1"/>
  <c r="BH31" i="46" s="1"/>
  <c r="BI31" i="46" s="1"/>
  <c r="AQ43" i="46"/>
  <c r="AU33" i="46"/>
  <c r="AU11" i="46"/>
  <c r="AU8" i="46"/>
  <c r="AU7" i="46"/>
  <c r="AU40" i="46"/>
  <c r="AR37" i="47"/>
  <c r="AR38" i="47"/>
  <c r="AR30" i="47"/>
  <c r="AR22" i="47"/>
  <c r="AR8" i="47"/>
  <c r="AR63" i="47"/>
  <c r="AQ38" i="47"/>
  <c r="AQ39" i="47"/>
  <c r="AQ12" i="47"/>
  <c r="AQ49" i="47"/>
  <c r="AV27" i="47"/>
  <c r="AV12" i="47"/>
  <c r="AV31" i="47"/>
  <c r="AV51" i="47"/>
  <c r="AV11" i="47"/>
  <c r="AU26" i="47"/>
  <c r="AU41" i="47"/>
  <c r="AU13" i="47"/>
  <c r="AU58" i="47"/>
  <c r="AU19" i="47"/>
  <c r="AY35" i="47"/>
  <c r="AY29" i="47"/>
  <c r="AY46" i="47"/>
  <c r="AY51" i="47"/>
  <c r="AY15" i="47"/>
  <c r="AR14" i="48"/>
  <c r="AR13" i="48"/>
  <c r="AR7" i="48"/>
  <c r="AR29" i="48"/>
  <c r="AR28" i="48"/>
  <c r="AS6" i="48"/>
  <c r="AS17" i="48"/>
  <c r="AS25" i="48"/>
  <c r="AX13" i="48"/>
  <c r="AX29" i="48"/>
  <c r="AQ12" i="48"/>
  <c r="AQ31" i="48"/>
  <c r="AQ5" i="48"/>
  <c r="AW12" i="48"/>
  <c r="AW30" i="48"/>
  <c r="AY14" i="48"/>
  <c r="AY44" i="48"/>
  <c r="AR39" i="49"/>
  <c r="AR22" i="49"/>
  <c r="AR44" i="49"/>
  <c r="AR5" i="49"/>
  <c r="AT27" i="49"/>
  <c r="AT34" i="49"/>
  <c r="AT16" i="49"/>
  <c r="AT46" i="49"/>
  <c r="AX32" i="49"/>
  <c r="AX48" i="49"/>
  <c r="AX5" i="49"/>
  <c r="AV23" i="49"/>
  <c r="AV35" i="49"/>
  <c r="AV13" i="49"/>
  <c r="AV61" i="49"/>
  <c r="AP34" i="49"/>
  <c r="AP42" i="49"/>
  <c r="AP9" i="49"/>
  <c r="AP5" i="49"/>
  <c r="AQ15" i="50"/>
  <c r="AW20" i="50"/>
  <c r="AW24" i="50"/>
  <c r="AU21" i="51"/>
  <c r="AU10" i="51"/>
  <c r="AP20" i="51"/>
  <c r="AP33" i="51"/>
  <c r="AX11" i="51"/>
  <c r="AQ20" i="51"/>
  <c r="AY11" i="51"/>
  <c r="AY8" i="51"/>
  <c r="AT13" i="51"/>
  <c r="AT25" i="51"/>
  <c r="AR8" i="52"/>
  <c r="AY11" i="53"/>
  <c r="AU31" i="48"/>
  <c r="AY29" i="44"/>
  <c r="AU14" i="53"/>
  <c r="AO38" i="46"/>
  <c r="AQ9" i="37"/>
  <c r="AU6" i="53"/>
  <c r="AY15" i="44"/>
  <c r="AU26" i="48"/>
  <c r="AW35" i="46"/>
  <c r="AI134" i="46"/>
  <c r="AJ134" i="46" s="1"/>
  <c r="AI109" i="46"/>
  <c r="AJ109" i="46" s="1"/>
  <c r="AI87" i="46"/>
  <c r="AJ87" i="46" s="1"/>
  <c r="AI112" i="46"/>
  <c r="AJ112" i="46" s="1"/>
  <c r="AI101" i="46"/>
  <c r="AJ101" i="46" s="1"/>
  <c r="AI105" i="46"/>
  <c r="AJ105" i="46" s="1"/>
  <c r="AI122" i="46"/>
  <c r="AJ122" i="46" s="1"/>
  <c r="AI139" i="46"/>
  <c r="AJ139" i="46" s="1"/>
  <c r="AI75" i="46"/>
  <c r="AJ75" i="46" s="1"/>
  <c r="AW42" i="46"/>
  <c r="AQ24" i="37"/>
  <c r="BD24" i="37" s="1"/>
  <c r="BE24" i="37" s="1"/>
  <c r="BF24" i="37" s="1"/>
  <c r="BG24" i="37" s="1"/>
  <c r="BH24" i="37" s="1"/>
  <c r="BI24" i="37" s="1"/>
  <c r="AQ5" i="44"/>
  <c r="AU50" i="44"/>
  <c r="AI126" i="46"/>
  <c r="AJ126" i="46" s="1"/>
  <c r="AI143" i="46"/>
  <c r="AJ143" i="46" s="1"/>
  <c r="AI79" i="46"/>
  <c r="AJ79" i="46" s="1"/>
  <c r="AI104" i="46"/>
  <c r="AJ104" i="46" s="1"/>
  <c r="AI93" i="46"/>
  <c r="AJ93" i="46" s="1"/>
  <c r="AI97" i="46"/>
  <c r="AJ97" i="46" s="1"/>
  <c r="AI114" i="46"/>
  <c r="AJ114" i="46" s="1"/>
  <c r="AI131" i="46"/>
  <c r="AJ131" i="46" s="1"/>
  <c r="AI124" i="46"/>
  <c r="AJ124" i="46" s="1"/>
  <c r="AP28" i="52"/>
  <c r="AV9" i="52"/>
  <c r="AR24" i="52"/>
  <c r="AZ25" i="52"/>
  <c r="BC10" i="52"/>
  <c r="AQ10" i="52"/>
  <c r="AY26" i="52"/>
  <c r="AT17" i="52"/>
  <c r="AT25" i="52"/>
  <c r="AP11" i="52"/>
  <c r="AV26" i="52"/>
  <c r="AT11" i="52"/>
  <c r="AR9" i="52"/>
  <c r="AX11" i="52"/>
  <c r="AX25" i="52"/>
  <c r="AZ28" i="52"/>
  <c r="BB17" i="52"/>
  <c r="AT23" i="52"/>
  <c r="AR28" i="52"/>
  <c r="BC22" i="52"/>
  <c r="AQ16" i="52"/>
  <c r="AQ24" i="52"/>
  <c r="AQ22" i="52"/>
  <c r="BC26" i="52"/>
  <c r="AQ18" i="52"/>
  <c r="AU10" i="52"/>
  <c r="AU19" i="52"/>
  <c r="AY24" i="52"/>
  <c r="BC28" i="52"/>
  <c r="AY10" i="52"/>
  <c r="BB11" i="52"/>
  <c r="AT28" i="52"/>
  <c r="BB15" i="52"/>
  <c r="AP21" i="52"/>
  <c r="AT8" i="52"/>
  <c r="AT13" i="52"/>
  <c r="AZ9" i="52"/>
  <c r="BB26" i="52"/>
  <c r="BC15" i="52"/>
  <c r="BC24" i="52"/>
  <c r="AU26" i="52"/>
  <c r="AR26" i="52"/>
  <c r="AX24" i="52"/>
  <c r="AZ15" i="52"/>
  <c r="AT21" i="52"/>
  <c r="AR19" i="52"/>
  <c r="AU27" i="52"/>
  <c r="AP8" i="52"/>
  <c r="BB21" i="52"/>
  <c r="AP23" i="52"/>
  <c r="AP25" i="52"/>
  <c r="AV24" i="52"/>
  <c r="AV28" i="52"/>
  <c r="AZ23" i="52"/>
  <c r="BB23" i="52"/>
  <c r="BB28" i="52"/>
  <c r="BC18" i="52"/>
  <c r="AQ25" i="52"/>
  <c r="AY27" i="52"/>
  <c r="BB8" i="52"/>
  <c r="AV20" i="52"/>
  <c r="AX9" i="52"/>
  <c r="BB9" i="52"/>
  <c r="BC5" i="52"/>
  <c r="AX21" i="52"/>
  <c r="BB19" i="52"/>
  <c r="AO25" i="46"/>
  <c r="AO31" i="46"/>
  <c r="AO20" i="46"/>
  <c r="AO22" i="46"/>
  <c r="AU26" i="50"/>
  <c r="AQ25" i="50"/>
  <c r="BA25" i="50"/>
  <c r="AY15" i="50"/>
  <c r="AW7" i="50"/>
  <c r="BC15" i="50"/>
  <c r="BC30" i="50"/>
  <c r="AU31" i="50"/>
  <c r="AQ5" i="50"/>
  <c r="AQ32" i="50"/>
  <c r="AY26" i="50"/>
  <c r="AQ19" i="50"/>
  <c r="AY20" i="50"/>
  <c r="AU33" i="50"/>
  <c r="BA32" i="50"/>
  <c r="AW32" i="50"/>
  <c r="BC26" i="50"/>
  <c r="AU15" i="50"/>
  <c r="BC24" i="50"/>
  <c r="BA20" i="50"/>
  <c r="AW23" i="50"/>
  <c r="BC20" i="50"/>
  <c r="BA23" i="50"/>
  <c r="BA30" i="50"/>
  <c r="AY12" i="50"/>
  <c r="AU22" i="50"/>
  <c r="AU32" i="50"/>
  <c r="BA14" i="50"/>
  <c r="BA15" i="50"/>
  <c r="BC14" i="50"/>
  <c r="BC27" i="50"/>
  <c r="AU24" i="50"/>
  <c r="AU13" i="50"/>
  <c r="AQ31" i="50"/>
  <c r="AQ6" i="50"/>
  <c r="AS27" i="50"/>
  <c r="AS6" i="50"/>
  <c r="BA17" i="50"/>
  <c r="AY5" i="50"/>
  <c r="AY27" i="50"/>
  <c r="AP13" i="52"/>
  <c r="AT16" i="52"/>
  <c r="AV14" i="52"/>
  <c r="AZ14" i="52"/>
  <c r="BB14" i="52"/>
  <c r="AR6" i="52"/>
  <c r="AP7" i="52"/>
  <c r="AP16" i="52"/>
  <c r="AT7" i="52"/>
  <c r="AT5" i="52"/>
  <c r="AR14" i="52"/>
  <c r="AX7" i="52"/>
  <c r="AX12" i="52"/>
  <c r="AZ17" i="52"/>
  <c r="AU12" i="52"/>
  <c r="AY16" i="52"/>
  <c r="AY15" i="52"/>
  <c r="AV13" i="52"/>
  <c r="AT12" i="52"/>
  <c r="AV16" i="52"/>
  <c r="AX16" i="52"/>
  <c r="AP18" i="52"/>
  <c r="AV10" i="52"/>
  <c r="AT18" i="52"/>
  <c r="AR20" i="52"/>
  <c r="AX18" i="52"/>
  <c r="AZ10" i="52"/>
  <c r="BB10" i="52"/>
  <c r="AU14" i="52"/>
  <c r="AR8" i="53"/>
  <c r="AU8" i="53"/>
  <c r="AY10" i="53"/>
  <c r="AU17" i="53"/>
  <c r="BC16" i="53"/>
  <c r="AU27" i="53"/>
  <c r="BC19" i="53"/>
  <c r="AU15" i="53"/>
  <c r="AQ20" i="53"/>
  <c r="AR14" i="53"/>
  <c r="AR25" i="53"/>
  <c r="BC6" i="53"/>
  <c r="AY14" i="53"/>
  <c r="AU13" i="53"/>
  <c r="BC9" i="53"/>
  <c r="AQ27" i="53"/>
  <c r="AU19" i="53"/>
  <c r="AU26" i="53"/>
  <c r="BC24" i="53"/>
  <c r="AV14" i="53"/>
  <c r="AV24" i="53"/>
  <c r="AZ27" i="53"/>
  <c r="AR24" i="53"/>
  <c r="AU11" i="53"/>
  <c r="AY8" i="53"/>
  <c r="AU9" i="53"/>
  <c r="BC14" i="53"/>
  <c r="BC18" i="53"/>
  <c r="BC7" i="53"/>
  <c r="AR27" i="53"/>
  <c r="AY26" i="53"/>
  <c r="AY17" i="53"/>
  <c r="BC23" i="53"/>
  <c r="AQ26" i="53"/>
  <c r="AV7" i="53"/>
  <c r="AZ9" i="53"/>
  <c r="AR19" i="53"/>
  <c r="AR5" i="53"/>
  <c r="AY21" i="53"/>
  <c r="AY16" i="53"/>
  <c r="AU21" i="53"/>
  <c r="AQ22" i="53"/>
  <c r="AV10" i="53"/>
  <c r="AV27" i="53"/>
  <c r="AZ23" i="53"/>
  <c r="AV19" i="53"/>
  <c r="AV11" i="53"/>
  <c r="AZ5" i="53"/>
  <c r="AV21" i="53"/>
  <c r="AV17" i="53"/>
  <c r="AZ26" i="53"/>
  <c r="AZ8" i="53"/>
  <c r="AR9" i="53"/>
  <c r="AR17" i="53"/>
  <c r="AR10" i="53"/>
  <c r="AU23" i="53"/>
  <c r="AY27" i="53"/>
  <c r="BC20" i="53"/>
  <c r="BC22" i="53"/>
  <c r="AQ21" i="53"/>
  <c r="BC8" i="53"/>
  <c r="AQ21" i="52"/>
  <c r="AY9" i="52"/>
  <c r="AZ7" i="52"/>
  <c r="AP20" i="52"/>
  <c r="BC8" i="52"/>
  <c r="BC6" i="52"/>
  <c r="BC9" i="52"/>
  <c r="AY17" i="52"/>
  <c r="AU7" i="52"/>
  <c r="AP12" i="52"/>
  <c r="AV8" i="52"/>
  <c r="AV17" i="52"/>
  <c r="AV21" i="52"/>
  <c r="AT9" i="52"/>
  <c r="AR10" i="52"/>
  <c r="AX13" i="52"/>
  <c r="AX17" i="52"/>
  <c r="AX8" i="52"/>
  <c r="AZ8" i="52"/>
  <c r="AZ13" i="52"/>
  <c r="AZ21" i="52"/>
  <c r="BC12" i="52"/>
  <c r="AQ5" i="52"/>
  <c r="AU15" i="52"/>
  <c r="AV7" i="52"/>
  <c r="AU5" i="52"/>
  <c r="AQ6" i="52"/>
  <c r="AY18" i="52"/>
  <c r="AU9" i="52"/>
  <c r="AV12" i="52"/>
  <c r="AT20" i="52"/>
  <c r="AR12" i="52"/>
  <c r="AT6" i="52"/>
  <c r="AT22" i="52"/>
  <c r="AZ16" i="52"/>
  <c r="AQ19" i="52"/>
  <c r="AU18" i="52"/>
  <c r="AQ17" i="52"/>
  <c r="AU13" i="52"/>
  <c r="AX20" i="52"/>
  <c r="AZ12" i="52"/>
  <c r="BB12" i="52"/>
  <c r="AR16" i="52"/>
  <c r="AR18" i="52"/>
  <c r="AZ20" i="52"/>
  <c r="BB13" i="52"/>
  <c r="BB16" i="52"/>
  <c r="AP15" i="52"/>
  <c r="AP22" i="52"/>
  <c r="AV15" i="52"/>
  <c r="AV5" i="52"/>
  <c r="AV19" i="52"/>
  <c r="AT10" i="52"/>
  <c r="AT15" i="52"/>
  <c r="AR7" i="52"/>
  <c r="AR5" i="52"/>
  <c r="AR13" i="52"/>
  <c r="AR21" i="52"/>
  <c r="AX10" i="52"/>
  <c r="AX15" i="52"/>
  <c r="AX5" i="52"/>
  <c r="AZ5" i="52"/>
  <c r="BB20" i="52"/>
  <c r="BB7" i="52"/>
  <c r="BB5" i="52"/>
  <c r="BC16" i="52"/>
  <c r="BC13" i="52"/>
  <c r="BC14" i="52"/>
  <c r="AQ13" i="52"/>
  <c r="AU6" i="52"/>
  <c r="AQ15" i="52"/>
  <c r="AU16" i="52"/>
  <c r="BC21" i="52"/>
  <c r="AQ7" i="52"/>
  <c r="AY13" i="52"/>
  <c r="AQ9" i="52"/>
  <c r="AU21" i="52"/>
  <c r="AY6" i="52"/>
  <c r="AX34" i="51"/>
  <c r="AY21" i="51"/>
  <c r="AR39" i="51"/>
  <c r="AQ31" i="51"/>
  <c r="BC40" i="51"/>
  <c r="AY35" i="51"/>
  <c r="AY28" i="51"/>
  <c r="AT15" i="51"/>
  <c r="AR26" i="51"/>
  <c r="AR10" i="51"/>
  <c r="AR25" i="51"/>
  <c r="AQ15" i="51"/>
  <c r="BC9" i="51"/>
  <c r="AY30" i="51"/>
  <c r="AT31" i="51"/>
  <c r="AT32" i="51"/>
  <c r="AT40" i="51"/>
  <c r="AT34" i="51"/>
  <c r="AT9" i="51"/>
  <c r="BB21" i="51"/>
  <c r="BB28" i="51"/>
  <c r="AU19" i="51"/>
  <c r="AU29" i="51"/>
  <c r="AU13" i="51"/>
  <c r="AU8" i="51"/>
  <c r="AP29" i="51"/>
  <c r="AP41" i="51"/>
  <c r="AX10" i="51"/>
  <c r="AQ22" i="51"/>
  <c r="AQ29" i="51"/>
  <c r="AQ11" i="51"/>
  <c r="BC13" i="51"/>
  <c r="BC41" i="51"/>
  <c r="AY22" i="51"/>
  <c r="AY29" i="51"/>
  <c r="AY34" i="51"/>
  <c r="AT35" i="51"/>
  <c r="AT41" i="51"/>
  <c r="AT8" i="51"/>
  <c r="BB13" i="51"/>
  <c r="BB30" i="51"/>
  <c r="AR17" i="51"/>
  <c r="AR38" i="51"/>
  <c r="AR22" i="51"/>
  <c r="AR29" i="51"/>
  <c r="AR32" i="51"/>
  <c r="AR28" i="51"/>
  <c r="AX35" i="51"/>
  <c r="AP25" i="51"/>
  <c r="AQ35" i="51"/>
  <c r="AQ9" i="51"/>
  <c r="AQ8" i="51"/>
  <c r="AY25" i="51"/>
  <c r="AU28" i="51"/>
  <c r="AU25" i="51"/>
  <c r="AU33" i="51"/>
  <c r="AU9" i="51"/>
  <c r="AP15" i="51"/>
  <c r="AP10" i="51"/>
  <c r="AX28" i="51"/>
  <c r="AQ30" i="51"/>
  <c r="AQ21" i="51"/>
  <c r="BC32" i="51"/>
  <c r="AY33" i="51"/>
  <c r="AY9" i="51"/>
  <c r="AT21" i="51"/>
  <c r="BB11" i="51"/>
  <c r="BB31" i="51"/>
  <c r="BB25" i="51"/>
  <c r="BB33" i="51"/>
  <c r="AR20" i="51"/>
  <c r="AR31" i="51"/>
  <c r="AX40" i="51"/>
  <c r="AX30" i="51"/>
  <c r="AR35" i="51"/>
  <c r="AU31" i="51"/>
  <c r="AU39" i="51"/>
  <c r="AX41" i="51"/>
  <c r="AQ19" i="51"/>
  <c r="AQ32" i="51"/>
  <c r="BC22" i="51"/>
  <c r="BC8" i="51"/>
  <c r="AY13" i="51"/>
  <c r="AY41" i="51"/>
  <c r="AT29" i="51"/>
  <c r="BB34" i="51"/>
  <c r="AQ40" i="51"/>
  <c r="BC21" i="51"/>
  <c r="AU35" i="51"/>
  <c r="AU40" i="51"/>
  <c r="AX13" i="51"/>
  <c r="AQ33" i="51"/>
  <c r="AQ41" i="51"/>
  <c r="BC20" i="51"/>
  <c r="BC29" i="51"/>
  <c r="BC28" i="51"/>
  <c r="BC31" i="51"/>
  <c r="AY20" i="51"/>
  <c r="AT11" i="51"/>
  <c r="AT30" i="51"/>
  <c r="AT10" i="51"/>
  <c r="BB22" i="51"/>
  <c r="BB10" i="51"/>
  <c r="BB39" i="51"/>
  <c r="AV26" i="51"/>
  <c r="AR15" i="51"/>
  <c r="AR9" i="51"/>
  <c r="AU35" i="50"/>
  <c r="BA19" i="50"/>
  <c r="BA35" i="50"/>
  <c r="AY29" i="50"/>
  <c r="AU14" i="50"/>
  <c r="AQ34" i="50"/>
  <c r="AS14" i="50"/>
  <c r="AS19" i="50"/>
  <c r="BA22" i="50"/>
  <c r="AY17" i="50"/>
  <c r="AY33" i="50"/>
  <c r="AW26" i="50"/>
  <c r="BC17" i="50"/>
  <c r="AU25" i="50"/>
  <c r="AU17" i="50"/>
  <c r="AU29" i="50"/>
  <c r="AQ21" i="50"/>
  <c r="AQ8" i="50"/>
  <c r="AS18" i="50"/>
  <c r="AS22" i="50"/>
  <c r="BA24" i="50"/>
  <c r="BA26" i="50"/>
  <c r="AY7" i="50"/>
  <c r="AY9" i="50"/>
  <c r="AW16" i="50"/>
  <c r="AW25" i="50"/>
  <c r="AW30" i="50"/>
  <c r="BC7" i="50"/>
  <c r="BC12" i="50"/>
  <c r="AU11" i="50"/>
  <c r="AQ14" i="50"/>
  <c r="AQ10" i="50"/>
  <c r="AS24" i="50"/>
  <c r="AS29" i="50"/>
  <c r="BA8" i="50"/>
  <c r="AY30" i="50"/>
  <c r="AW29" i="50"/>
  <c r="BC35" i="50"/>
  <c r="AU12" i="50"/>
  <c r="AQ24" i="50"/>
  <c r="AQ29" i="50"/>
  <c r="AS20" i="50"/>
  <c r="AS26" i="50"/>
  <c r="BA29" i="50"/>
  <c r="BA7" i="50"/>
  <c r="AY19" i="50"/>
  <c r="AW12" i="50"/>
  <c r="AW5" i="50"/>
  <c r="AW27" i="50"/>
  <c r="BC19" i="50"/>
  <c r="BC25" i="50"/>
  <c r="AU18" i="50"/>
  <c r="AU19" i="50"/>
  <c r="AU16" i="50"/>
  <c r="AU34" i="50"/>
  <c r="AU6" i="50"/>
  <c r="AQ17" i="50"/>
  <c r="AQ33" i="50"/>
  <c r="AS8" i="50"/>
  <c r="AS23" i="50"/>
  <c r="AS30" i="50"/>
  <c r="BA5" i="50"/>
  <c r="BA11" i="50"/>
  <c r="BA27" i="50"/>
  <c r="BA6" i="50"/>
  <c r="AY14" i="50"/>
  <c r="AY22" i="50"/>
  <c r="AY35" i="50"/>
  <c r="AY32" i="50"/>
  <c r="AY6" i="50"/>
  <c r="AW10" i="50"/>
  <c r="AW14" i="50"/>
  <c r="AW15" i="50"/>
  <c r="AW31" i="50"/>
  <c r="BC5" i="50"/>
  <c r="BC22" i="50"/>
  <c r="BC31" i="50"/>
  <c r="BC32" i="50"/>
  <c r="AU30" i="50"/>
  <c r="AQ18" i="50"/>
  <c r="AS32" i="50"/>
  <c r="AU21" i="50"/>
  <c r="AQ7" i="50"/>
  <c r="AQ9" i="50"/>
  <c r="AQ20" i="50"/>
  <c r="AQ26" i="50"/>
  <c r="AS9" i="50"/>
  <c r="AS33" i="50"/>
  <c r="AS11" i="50"/>
  <c r="AS34" i="50"/>
  <c r="BA10" i="50"/>
  <c r="BA31" i="50"/>
  <c r="AY18" i="50"/>
  <c r="AY31" i="50"/>
  <c r="AY10" i="50"/>
  <c r="AW13" i="50"/>
  <c r="AW18" i="50"/>
  <c r="AW19" i="50"/>
  <c r="AW35" i="50"/>
  <c r="BC10" i="50"/>
  <c r="BC29" i="50"/>
  <c r="AQ27" i="50"/>
  <c r="AR16" i="49"/>
  <c r="AR43" i="49"/>
  <c r="AR46" i="49"/>
  <c r="AZ45" i="49"/>
  <c r="AZ41" i="49"/>
  <c r="AZ42" i="49"/>
  <c r="AZ44" i="49"/>
  <c r="AZ5" i="49"/>
  <c r="AZ58" i="49"/>
  <c r="AT32" i="49"/>
  <c r="AT43" i="49"/>
  <c r="AT49" i="49"/>
  <c r="AT5" i="49"/>
  <c r="AX20" i="49"/>
  <c r="AX47" i="49"/>
  <c r="AX50" i="49"/>
  <c r="AX55" i="49"/>
  <c r="AV24" i="49"/>
  <c r="AV41" i="49"/>
  <c r="AV38" i="49"/>
  <c r="AV52" i="49"/>
  <c r="AV6" i="49"/>
  <c r="BB27" i="49"/>
  <c r="BB43" i="49"/>
  <c r="BB36" i="49"/>
  <c r="BB40" i="49"/>
  <c r="BB14" i="49"/>
  <c r="AP22" i="49"/>
  <c r="AP26" i="49"/>
  <c r="AP20" i="49"/>
  <c r="AP15" i="49"/>
  <c r="AP53" i="49"/>
  <c r="AP55" i="49"/>
  <c r="AR56" i="49"/>
  <c r="AR55" i="49"/>
  <c r="AR59" i="49"/>
  <c r="AZ35" i="49"/>
  <c r="AZ40" i="49"/>
  <c r="AT51" i="49"/>
  <c r="AX16" i="49"/>
  <c r="AR20" i="49"/>
  <c r="AR41" i="49"/>
  <c r="AR19" i="49"/>
  <c r="AR58" i="49"/>
  <c r="AZ43" i="49"/>
  <c r="AZ53" i="49"/>
  <c r="AX29" i="49"/>
  <c r="AX45" i="49"/>
  <c r="AX52" i="49"/>
  <c r="AX8" i="49"/>
  <c r="AV15" i="49"/>
  <c r="AV53" i="49"/>
  <c r="AV60" i="49"/>
  <c r="BB62" i="49"/>
  <c r="AP31" i="49"/>
  <c r="AP38" i="49"/>
  <c r="AZ16" i="49"/>
  <c r="AZ31" i="49"/>
  <c r="AZ46" i="49"/>
  <c r="AT52" i="49"/>
  <c r="AT14" i="49"/>
  <c r="AX40" i="49"/>
  <c r="BB20" i="49"/>
  <c r="BB53" i="49"/>
  <c r="BB57" i="49"/>
  <c r="AP17" i="49"/>
  <c r="AP19" i="49"/>
  <c r="AP54" i="49"/>
  <c r="AR26" i="49"/>
  <c r="AR48" i="49"/>
  <c r="AR12" i="49"/>
  <c r="AR61" i="49"/>
  <c r="AZ55" i="49"/>
  <c r="AT60" i="49"/>
  <c r="AX22" i="49"/>
  <c r="AX13" i="49"/>
  <c r="AX59" i="49"/>
  <c r="AV14" i="49"/>
  <c r="AV51" i="49"/>
  <c r="BB8" i="49"/>
  <c r="AR25" i="49"/>
  <c r="AR54" i="49"/>
  <c r="AR14" i="49"/>
  <c r="AR15" i="49"/>
  <c r="AR53" i="49"/>
  <c r="AZ20" i="49"/>
  <c r="AZ34" i="49"/>
  <c r="AZ8" i="49"/>
  <c r="AZ49" i="49"/>
  <c r="AZ57" i="49"/>
  <c r="AZ59" i="49"/>
  <c r="AT30" i="49"/>
  <c r="AT23" i="49"/>
  <c r="AT20" i="49"/>
  <c r="AT50" i="49"/>
  <c r="AT55" i="49"/>
  <c r="AX25" i="49"/>
  <c r="AX36" i="49"/>
  <c r="AX21" i="49"/>
  <c r="AX54" i="49"/>
  <c r="AV18" i="49"/>
  <c r="AV28" i="49"/>
  <c r="AV43" i="49"/>
  <c r="AV11" i="49"/>
  <c r="BB32" i="49"/>
  <c r="BB39" i="49"/>
  <c r="AP18" i="49"/>
  <c r="AP37" i="49"/>
  <c r="AP36" i="49"/>
  <c r="AP44" i="49"/>
  <c r="AP46" i="49"/>
  <c r="AP52" i="49"/>
  <c r="BB9" i="49"/>
  <c r="AR9" i="49"/>
  <c r="AR49" i="49"/>
  <c r="AR52" i="49"/>
  <c r="AR60" i="49"/>
  <c r="AZ23" i="49"/>
  <c r="AZ9" i="49"/>
  <c r="AZ22" i="49"/>
  <c r="AZ37" i="49"/>
  <c r="AZ48" i="49"/>
  <c r="AZ15" i="49"/>
  <c r="AZ61" i="49"/>
  <c r="AT25" i="49"/>
  <c r="AT38" i="49"/>
  <c r="AT40" i="49"/>
  <c r="AT54" i="49"/>
  <c r="AT62" i="49"/>
  <c r="AX27" i="49"/>
  <c r="AX23" i="49"/>
  <c r="AX33" i="49"/>
  <c r="AX39" i="49"/>
  <c r="AX15" i="49"/>
  <c r="AX58" i="49"/>
  <c r="AX57" i="49"/>
  <c r="AV16" i="49"/>
  <c r="AV36" i="49"/>
  <c r="AV40" i="49"/>
  <c r="AV19" i="49"/>
  <c r="AV21" i="49"/>
  <c r="AV7" i="49"/>
  <c r="AV8" i="49"/>
  <c r="BB30" i="49"/>
  <c r="BB58" i="49"/>
  <c r="BB19" i="49"/>
  <c r="BB42" i="49"/>
  <c r="BB11" i="49"/>
  <c r="AP29" i="49"/>
  <c r="AP33" i="49"/>
  <c r="AP45" i="49"/>
  <c r="AP51" i="49"/>
  <c r="AP57" i="49"/>
  <c r="AR33" i="49"/>
  <c r="AR36" i="49"/>
  <c r="AR40" i="49"/>
  <c r="AR38" i="49"/>
  <c r="AR21" i="49"/>
  <c r="AR7" i="49"/>
  <c r="AR8" i="49"/>
  <c r="AZ26" i="49"/>
  <c r="AZ18" i="49"/>
  <c r="AZ25" i="49"/>
  <c r="AZ13" i="49"/>
  <c r="AZ14" i="49"/>
  <c r="AZ51" i="49"/>
  <c r="AT28" i="49"/>
  <c r="AT36" i="49"/>
  <c r="AT19" i="49"/>
  <c r="AT42" i="49"/>
  <c r="AT9" i="49"/>
  <c r="AT56" i="49"/>
  <c r="AT12" i="49"/>
  <c r="AX17" i="49"/>
  <c r="AX26" i="49"/>
  <c r="AX35" i="49"/>
  <c r="AX41" i="49"/>
  <c r="AX51" i="49"/>
  <c r="AX53" i="49"/>
  <c r="AX60" i="49"/>
  <c r="AV20" i="49"/>
  <c r="AV39" i="49"/>
  <c r="AV42" i="49"/>
  <c r="AV44" i="49"/>
  <c r="AV56" i="49"/>
  <c r="AV58" i="49"/>
  <c r="BB18" i="49"/>
  <c r="BB23" i="49"/>
  <c r="BB24" i="49"/>
  <c r="BB44" i="49"/>
  <c r="BB60" i="49"/>
  <c r="BB7" i="49"/>
  <c r="BB51" i="49"/>
  <c r="AP32" i="49"/>
  <c r="AP21" i="49"/>
  <c r="AP58" i="49"/>
  <c r="AP59" i="49"/>
  <c r="AP61" i="49"/>
  <c r="AS39" i="48"/>
  <c r="BA5" i="48"/>
  <c r="AX15" i="48"/>
  <c r="AX6" i="48"/>
  <c r="AX46" i="48"/>
  <c r="AQ37" i="48"/>
  <c r="AQ48" i="48"/>
  <c r="BC46" i="48"/>
  <c r="AW7" i="48"/>
  <c r="AW5" i="48"/>
  <c r="AW11" i="48"/>
  <c r="AW42" i="48"/>
  <c r="AW45" i="48"/>
  <c r="AY13" i="48"/>
  <c r="AY37" i="48"/>
  <c r="AU39" i="48"/>
  <c r="AU23" i="48"/>
  <c r="AU9" i="48"/>
  <c r="AU34" i="48"/>
  <c r="AR32" i="48"/>
  <c r="AR17" i="48"/>
  <c r="AR10" i="48"/>
  <c r="AR43" i="48"/>
  <c r="AR36" i="48"/>
  <c r="AR35" i="48"/>
  <c r="AS26" i="48"/>
  <c r="AS28" i="48"/>
  <c r="AS24" i="48"/>
  <c r="AS29" i="48"/>
  <c r="BA14" i="48"/>
  <c r="BA20" i="48"/>
  <c r="BA38" i="48"/>
  <c r="BA40" i="48"/>
  <c r="AX27" i="48"/>
  <c r="AX18" i="48"/>
  <c r="AX42" i="48"/>
  <c r="AQ18" i="48"/>
  <c r="AQ22" i="48"/>
  <c r="AQ45" i="48"/>
  <c r="AQ29" i="48"/>
  <c r="BC14" i="48"/>
  <c r="BC26" i="48"/>
  <c r="BC5" i="48"/>
  <c r="AW15" i="48"/>
  <c r="AW26" i="48"/>
  <c r="AW38" i="48"/>
  <c r="AW10" i="48"/>
  <c r="AW46" i="48"/>
  <c r="AY12" i="48"/>
  <c r="AY28" i="48"/>
  <c r="AY9" i="48"/>
  <c r="AY39" i="48"/>
  <c r="AU28" i="48"/>
  <c r="AU30" i="48"/>
  <c r="AU42" i="48"/>
  <c r="AU40" i="48"/>
  <c r="AU7" i="48"/>
  <c r="AR24" i="48"/>
  <c r="AR16" i="48"/>
  <c r="AR6" i="48"/>
  <c r="AR9" i="48"/>
  <c r="AR5" i="48"/>
  <c r="AR31" i="48"/>
  <c r="AS19" i="48"/>
  <c r="AS23" i="48"/>
  <c r="AS27" i="48"/>
  <c r="AS44" i="48"/>
  <c r="AS48" i="48"/>
  <c r="BA7" i="48"/>
  <c r="BA44" i="48"/>
  <c r="BA9" i="48"/>
  <c r="BA47" i="48"/>
  <c r="AX22" i="48"/>
  <c r="AX17" i="48"/>
  <c r="AX37" i="48"/>
  <c r="AX38" i="48"/>
  <c r="AQ13" i="48"/>
  <c r="AQ7" i="48"/>
  <c r="AQ11" i="48"/>
  <c r="AQ40" i="48"/>
  <c r="BC27" i="48"/>
  <c r="BC31" i="48"/>
  <c r="BC23" i="48"/>
  <c r="BC6" i="48"/>
  <c r="AW28" i="48"/>
  <c r="AW19" i="48"/>
  <c r="AW32" i="48"/>
  <c r="AW40" i="48"/>
  <c r="AY25" i="48"/>
  <c r="AY5" i="48"/>
  <c r="AY26" i="48"/>
  <c r="AY42" i="48"/>
  <c r="AY32" i="48"/>
  <c r="AR21" i="48"/>
  <c r="AR38" i="48"/>
  <c r="AS32" i="48"/>
  <c r="AS31" i="48"/>
  <c r="AS8" i="48"/>
  <c r="AS30" i="48"/>
  <c r="BA29" i="48"/>
  <c r="BA32" i="48"/>
  <c r="BA39" i="48"/>
  <c r="BA30" i="48"/>
  <c r="AX31" i="48"/>
  <c r="AX25" i="48"/>
  <c r="AX47" i="48"/>
  <c r="AQ25" i="48"/>
  <c r="AQ27" i="48"/>
  <c r="AQ44" i="48"/>
  <c r="AQ32" i="48"/>
  <c r="BC16" i="48"/>
  <c r="BC7" i="48"/>
  <c r="BC28" i="48"/>
  <c r="BC29" i="48"/>
  <c r="AW17" i="48"/>
  <c r="AW35" i="48"/>
  <c r="AW39" i="48"/>
  <c r="AW48" i="48"/>
  <c r="AY7" i="48"/>
  <c r="AY31" i="48"/>
  <c r="AY35" i="48"/>
  <c r="AY10" i="48"/>
  <c r="AY43" i="48"/>
  <c r="AU46" i="48"/>
  <c r="AU45" i="48"/>
  <c r="AU36" i="48"/>
  <c r="AU38" i="48"/>
  <c r="AU48" i="48"/>
  <c r="BC40" i="48"/>
  <c r="AU21" i="48"/>
  <c r="AU14" i="48"/>
  <c r="AR45" i="48"/>
  <c r="AQ47" i="48"/>
  <c r="AY19" i="48"/>
  <c r="AR15" i="48"/>
  <c r="AR42" i="48"/>
  <c r="BA17" i="48"/>
  <c r="AX33" i="48"/>
  <c r="AQ35" i="48"/>
  <c r="AY40" i="48"/>
  <c r="AR20" i="48"/>
  <c r="AR33" i="48"/>
  <c r="AR37" i="48"/>
  <c r="AR46" i="48"/>
  <c r="AS20" i="48"/>
  <c r="AS38" i="48"/>
  <c r="AS37" i="48"/>
  <c r="AS41" i="48"/>
  <c r="BA19" i="48"/>
  <c r="BA21" i="48"/>
  <c r="BA33" i="48"/>
  <c r="BA37" i="48"/>
  <c r="AX19" i="48"/>
  <c r="AX30" i="48"/>
  <c r="AX21" i="48"/>
  <c r="AX10" i="48"/>
  <c r="AX40" i="48"/>
  <c r="AQ38" i="48"/>
  <c r="AQ39" i="48"/>
  <c r="BC30" i="48"/>
  <c r="BC37" i="48"/>
  <c r="BC35" i="48"/>
  <c r="BC9" i="48"/>
  <c r="BC39" i="48"/>
  <c r="AW9" i="48"/>
  <c r="AW43" i="48"/>
  <c r="AW22" i="48"/>
  <c r="AY34" i="48"/>
  <c r="AY17" i="48"/>
  <c r="AY45" i="48"/>
  <c r="AR30" i="48"/>
  <c r="AR25" i="48"/>
  <c r="AR48" i="48"/>
  <c r="AS14" i="48"/>
  <c r="AS42" i="48"/>
  <c r="AS18" i="48"/>
  <c r="AS40" i="48"/>
  <c r="BA24" i="48"/>
  <c r="BA25" i="48"/>
  <c r="BA43" i="48"/>
  <c r="AX16" i="48"/>
  <c r="AX23" i="48"/>
  <c r="AX34" i="48"/>
  <c r="AX39" i="48"/>
  <c r="AX44" i="48"/>
  <c r="AQ8" i="48"/>
  <c r="AQ26" i="48"/>
  <c r="AQ6" i="48"/>
  <c r="AQ41" i="48"/>
  <c r="AQ42" i="48"/>
  <c r="AQ43" i="48"/>
  <c r="BC13" i="48"/>
  <c r="BC48" i="48"/>
  <c r="BC43" i="48"/>
  <c r="AW20" i="48"/>
  <c r="AW21" i="48"/>
  <c r="AW25" i="48"/>
  <c r="AY16" i="48"/>
  <c r="AY24" i="48"/>
  <c r="AY48" i="48"/>
  <c r="AU29" i="48"/>
  <c r="AU18" i="48"/>
  <c r="AU13" i="48"/>
  <c r="AU12" i="48"/>
  <c r="AU11" i="48"/>
  <c r="AU24" i="48"/>
  <c r="AU33" i="48"/>
  <c r="AU10" i="48"/>
  <c r="AR9" i="47"/>
  <c r="AZ12" i="47"/>
  <c r="AZ9" i="47"/>
  <c r="BC53" i="47"/>
  <c r="BC61" i="47"/>
  <c r="AQ33" i="47"/>
  <c r="AQ25" i="47"/>
  <c r="AV54" i="47"/>
  <c r="AV8" i="47"/>
  <c r="AU33" i="47"/>
  <c r="AU55" i="47"/>
  <c r="AY22" i="47"/>
  <c r="AY19" i="47"/>
  <c r="AR44" i="47"/>
  <c r="AR45" i="47"/>
  <c r="AR35" i="47"/>
  <c r="AR33" i="47"/>
  <c r="AR66" i="47"/>
  <c r="AZ18" i="47"/>
  <c r="AZ41" i="47"/>
  <c r="AZ60" i="47"/>
  <c r="AZ50" i="47"/>
  <c r="AZ23" i="47"/>
  <c r="AZ17" i="47"/>
  <c r="BC50" i="47"/>
  <c r="BC59" i="47"/>
  <c r="BC17" i="47"/>
  <c r="AQ45" i="47"/>
  <c r="AQ26" i="47"/>
  <c r="AQ36" i="47"/>
  <c r="AQ54" i="47"/>
  <c r="AQ20" i="47"/>
  <c r="AQ61" i="47"/>
  <c r="AQ15" i="47"/>
  <c r="AV7" i="47"/>
  <c r="AV37" i="47"/>
  <c r="AV25" i="47"/>
  <c r="AV64" i="47"/>
  <c r="AU48" i="47"/>
  <c r="AU36" i="47"/>
  <c r="AU50" i="47"/>
  <c r="AY6" i="47"/>
  <c r="AY39" i="47"/>
  <c r="AY48" i="47"/>
  <c r="AY49" i="47"/>
  <c r="AY13" i="47"/>
  <c r="AQ30" i="47"/>
  <c r="AR51" i="47"/>
  <c r="AR46" i="47"/>
  <c r="AR41" i="47"/>
  <c r="AR36" i="47"/>
  <c r="AR60" i="47"/>
  <c r="AR64" i="47"/>
  <c r="AR14" i="47"/>
  <c r="AZ7" i="47"/>
  <c r="AZ45" i="47"/>
  <c r="AZ51" i="47"/>
  <c r="AZ64" i="47"/>
  <c r="AZ22" i="47"/>
  <c r="AZ8" i="47"/>
  <c r="AZ11" i="47"/>
  <c r="BC29" i="47"/>
  <c r="BC26" i="47"/>
  <c r="BC30" i="47"/>
  <c r="BC37" i="47"/>
  <c r="BC54" i="47"/>
  <c r="BC60" i="47"/>
  <c r="AQ42" i="47"/>
  <c r="AQ46" i="47"/>
  <c r="AQ32" i="47"/>
  <c r="AQ37" i="47"/>
  <c r="AQ65" i="47"/>
  <c r="AQ17" i="47"/>
  <c r="AV10" i="47"/>
  <c r="AV50" i="47"/>
  <c r="AV44" i="47"/>
  <c r="AV30" i="47"/>
  <c r="AV65" i="47"/>
  <c r="AV59" i="47"/>
  <c r="AV20" i="47"/>
  <c r="AV16" i="47"/>
  <c r="AU39" i="47"/>
  <c r="AU54" i="47"/>
  <c r="AU18" i="47"/>
  <c r="AU46" i="47"/>
  <c r="AU52" i="47"/>
  <c r="AU59" i="47"/>
  <c r="AU17" i="47"/>
  <c r="AY47" i="47"/>
  <c r="AY55" i="47"/>
  <c r="AY8" i="47"/>
  <c r="AY52" i="47"/>
  <c r="AY62" i="47"/>
  <c r="AY61" i="47"/>
  <c r="AR18" i="47"/>
  <c r="AR29" i="47"/>
  <c r="AR40" i="47"/>
  <c r="AR49" i="47"/>
  <c r="AR19" i="47"/>
  <c r="AZ28" i="47"/>
  <c r="AZ29" i="47"/>
  <c r="AZ30" i="47"/>
  <c r="AZ48" i="47"/>
  <c r="AZ53" i="47"/>
  <c r="AZ65" i="47"/>
  <c r="AZ14" i="47"/>
  <c r="BC55" i="47"/>
  <c r="BC7" i="47"/>
  <c r="BC18" i="47"/>
  <c r="BC33" i="47"/>
  <c r="BC41" i="47"/>
  <c r="BC23" i="47"/>
  <c r="BC64" i="47"/>
  <c r="BC11" i="47"/>
  <c r="AQ10" i="47"/>
  <c r="AQ60" i="47"/>
  <c r="AQ18" i="47"/>
  <c r="AQ43" i="47"/>
  <c r="AQ41" i="47"/>
  <c r="AQ50" i="47"/>
  <c r="AQ23" i="47"/>
  <c r="AV52" i="47"/>
  <c r="AV33" i="47"/>
  <c r="AV60" i="47"/>
  <c r="AV63" i="47"/>
  <c r="AU24" i="47"/>
  <c r="AU43" i="47"/>
  <c r="AU47" i="47"/>
  <c r="AU56" i="47"/>
  <c r="AU8" i="47"/>
  <c r="AY38" i="47"/>
  <c r="AY54" i="47"/>
  <c r="AY30" i="47"/>
  <c r="AY12" i="47"/>
  <c r="AY56" i="47"/>
  <c r="AY23" i="47"/>
  <c r="AR43" i="47"/>
  <c r="AR17" i="47"/>
  <c r="AZ55" i="47"/>
  <c r="BC9" i="47"/>
  <c r="AQ9" i="47"/>
  <c r="AV61" i="47"/>
  <c r="AY34" i="47"/>
  <c r="AR26" i="47"/>
  <c r="AR31" i="47"/>
  <c r="AR39" i="47"/>
  <c r="AR50" i="47"/>
  <c r="AZ39" i="47"/>
  <c r="AZ36" i="47"/>
  <c r="AZ25" i="47"/>
  <c r="AZ20" i="47"/>
  <c r="BC39" i="47"/>
  <c r="BC5" i="47"/>
  <c r="BC47" i="47"/>
  <c r="BC8" i="47"/>
  <c r="BC62" i="47"/>
  <c r="BC19" i="47"/>
  <c r="AQ29" i="47"/>
  <c r="AQ62" i="47"/>
  <c r="AV32" i="47"/>
  <c r="AV55" i="47"/>
  <c r="AV13" i="47"/>
  <c r="AV19" i="47"/>
  <c r="AU31" i="47"/>
  <c r="AU57" i="47"/>
  <c r="AU63" i="47"/>
  <c r="AY42" i="47"/>
  <c r="AY26" i="47"/>
  <c r="AY53" i="47"/>
  <c r="AY63" i="47"/>
  <c r="AY11" i="47"/>
  <c r="AR34" i="47"/>
  <c r="AU30" i="47"/>
  <c r="AU49" i="47"/>
  <c r="AY14" i="47"/>
  <c r="AR54" i="47"/>
  <c r="BC28" i="47"/>
  <c r="BC22" i="47"/>
  <c r="BC16" i="47"/>
  <c r="AR12" i="47"/>
  <c r="AR5" i="47"/>
  <c r="AR59" i="47"/>
  <c r="AR56" i="47"/>
  <c r="AZ21" i="47"/>
  <c r="AZ42" i="47"/>
  <c r="AZ61" i="47"/>
  <c r="AZ58" i="47"/>
  <c r="BC24" i="47"/>
  <c r="BC38" i="47"/>
  <c r="BC43" i="47"/>
  <c r="BC13" i="47"/>
  <c r="BC65" i="47"/>
  <c r="AQ28" i="47"/>
  <c r="AQ7" i="47"/>
  <c r="AQ59" i="47"/>
  <c r="AQ22" i="47"/>
  <c r="AV18" i="47"/>
  <c r="AV43" i="47"/>
  <c r="AV53" i="47"/>
  <c r="AV17" i="47"/>
  <c r="AU28" i="47"/>
  <c r="AU42" i="47"/>
  <c r="AU34" i="47"/>
  <c r="AU25" i="47"/>
  <c r="AU65" i="47"/>
  <c r="AY21" i="47"/>
  <c r="AY18" i="47"/>
  <c r="AY41" i="47"/>
  <c r="AY59" i="47"/>
  <c r="AY66" i="47"/>
  <c r="AY9" i="47"/>
  <c r="AR24" i="47"/>
  <c r="BC12" i="47"/>
  <c r="BC57" i="47"/>
  <c r="AQ8" i="47"/>
  <c r="AV57" i="47"/>
  <c r="AW41" i="46"/>
  <c r="AO32" i="46"/>
  <c r="AO6" i="46"/>
  <c r="AQ10" i="46"/>
  <c r="AV27" i="46"/>
  <c r="BC29" i="46"/>
  <c r="AY18" i="46"/>
  <c r="AY36" i="46"/>
  <c r="AY9" i="46"/>
  <c r="AV9" i="46"/>
  <c r="AV20" i="46"/>
  <c r="AV33" i="46"/>
  <c r="AV44" i="46"/>
  <c r="AV35" i="46"/>
  <c r="AR21" i="46"/>
  <c r="AR22" i="46"/>
  <c r="AR25" i="46"/>
  <c r="AR12" i="46"/>
  <c r="AR43" i="46"/>
  <c r="BC42" i="46"/>
  <c r="BC45" i="46"/>
  <c r="BC36" i="46"/>
  <c r="AZ31" i="46"/>
  <c r="AZ22" i="46"/>
  <c r="AZ34" i="46"/>
  <c r="AZ35" i="46"/>
  <c r="AZ46" i="46"/>
  <c r="AQ18" i="46"/>
  <c r="AQ28" i="46"/>
  <c r="AU12" i="46"/>
  <c r="AU5" i="46"/>
  <c r="AU10" i="46"/>
  <c r="AU44" i="46"/>
  <c r="AU9" i="46"/>
  <c r="AY21" i="46"/>
  <c r="AY29" i="46"/>
  <c r="AY37" i="46"/>
  <c r="AV14" i="46"/>
  <c r="AV19" i="46"/>
  <c r="AV26" i="46"/>
  <c r="AV38" i="46"/>
  <c r="AV7" i="46"/>
  <c r="AR26" i="46"/>
  <c r="AR29" i="46"/>
  <c r="AR11" i="46"/>
  <c r="AR28" i="46"/>
  <c r="AR42" i="46"/>
  <c r="BC20" i="46"/>
  <c r="BC18" i="46"/>
  <c r="BC38" i="46"/>
  <c r="BC46" i="46"/>
  <c r="BC35" i="46"/>
  <c r="BC37" i="46"/>
  <c r="AZ36" i="46"/>
  <c r="AZ11" i="46"/>
  <c r="AZ15" i="46"/>
  <c r="AZ7" i="46"/>
  <c r="AQ11" i="46"/>
  <c r="BD11" i="46" s="1"/>
  <c r="BE11" i="46" s="1"/>
  <c r="BF11" i="46" s="1"/>
  <c r="BG11" i="46" s="1"/>
  <c r="BH11" i="46" s="1"/>
  <c r="BI11" i="46" s="1"/>
  <c r="AQ27" i="46"/>
  <c r="AQ36" i="46"/>
  <c r="AU22" i="46"/>
  <c r="AU25" i="46"/>
  <c r="AU31" i="46"/>
  <c r="AU43" i="46"/>
  <c r="AU46" i="46"/>
  <c r="AO33" i="46"/>
  <c r="AW8" i="46"/>
  <c r="AO35" i="46"/>
  <c r="AO5" i="46"/>
  <c r="AO46" i="46"/>
  <c r="AO10" i="46"/>
  <c r="AO9" i="46"/>
  <c r="AW38" i="46"/>
  <c r="AW37" i="46"/>
  <c r="AW17" i="46"/>
  <c r="AY25" i="46"/>
  <c r="AY43" i="46"/>
  <c r="AR36" i="46"/>
  <c r="AR15" i="46"/>
  <c r="AY27" i="46"/>
  <c r="AY35" i="46"/>
  <c r="AV39" i="46"/>
  <c r="AV46" i="46"/>
  <c r="AR18" i="46"/>
  <c r="BC7" i="46"/>
  <c r="BC40" i="46"/>
  <c r="AZ39" i="46"/>
  <c r="AQ33" i="46"/>
  <c r="AQ35" i="46"/>
  <c r="AO29" i="46"/>
  <c r="AW46" i="46"/>
  <c r="AO27" i="46"/>
  <c r="AW26" i="46"/>
  <c r="AO37" i="46"/>
  <c r="AY14" i="46"/>
  <c r="AY7" i="46"/>
  <c r="AV13" i="46"/>
  <c r="AV15" i="46"/>
  <c r="AR19" i="46"/>
  <c r="BC11" i="46"/>
  <c r="BC23" i="46"/>
  <c r="BC39" i="46"/>
  <c r="AZ30" i="46"/>
  <c r="AZ25" i="46"/>
  <c r="AZ12" i="46"/>
  <c r="AZ10" i="46"/>
  <c r="AQ7" i="46"/>
  <c r="AU6" i="46"/>
  <c r="AW27" i="46"/>
  <c r="AO24" i="46"/>
  <c r="AO16" i="46"/>
  <c r="AO15" i="46"/>
  <c r="AO30" i="46"/>
  <c r="AY16" i="46"/>
  <c r="AY19" i="46"/>
  <c r="AY26" i="46"/>
  <c r="AY39" i="46"/>
  <c r="AY44" i="46"/>
  <c r="AV25" i="46"/>
  <c r="AV43" i="46"/>
  <c r="AR8" i="46"/>
  <c r="AR35" i="46"/>
  <c r="BC21" i="46"/>
  <c r="BC30" i="46"/>
  <c r="BC5" i="46"/>
  <c r="BC10" i="46"/>
  <c r="BC44" i="46"/>
  <c r="AZ20" i="46"/>
  <c r="AZ21" i="46"/>
  <c r="AZ33" i="46"/>
  <c r="AZ28" i="46"/>
  <c r="AZ42" i="46"/>
  <c r="AQ22" i="46"/>
  <c r="AQ42" i="46"/>
  <c r="AQ46" i="46"/>
  <c r="AQ26" i="46"/>
  <c r="AQ17" i="46"/>
  <c r="AQ9" i="46"/>
  <c r="AU18" i="46"/>
  <c r="AU32" i="46"/>
  <c r="AU16" i="46"/>
  <c r="AU45" i="46"/>
  <c r="AW44" i="46"/>
  <c r="AO39" i="46"/>
  <c r="AO13" i="46"/>
  <c r="AO19" i="46"/>
  <c r="AW36" i="46"/>
  <c r="AW12" i="46"/>
  <c r="AO43" i="46"/>
  <c r="AW23" i="46"/>
  <c r="AW39" i="46"/>
  <c r="AW20" i="46"/>
  <c r="AY42" i="46"/>
  <c r="AY22" i="46"/>
  <c r="AY28" i="46"/>
  <c r="AY46" i="46"/>
  <c r="AV40" i="46"/>
  <c r="AR44" i="46"/>
  <c r="AR45" i="46"/>
  <c r="AR16" i="46"/>
  <c r="AR10" i="46"/>
  <c r="BC41" i="46"/>
  <c r="AZ26" i="46"/>
  <c r="AZ38" i="46"/>
  <c r="AZ45" i="46"/>
  <c r="AQ6" i="46"/>
  <c r="AQ25" i="46"/>
  <c r="AU26" i="46"/>
  <c r="AU39" i="46"/>
  <c r="AO41" i="46"/>
  <c r="AO7" i="46"/>
  <c r="AO40" i="46"/>
  <c r="AW45" i="46"/>
  <c r="AW19" i="46"/>
  <c r="AW7" i="46"/>
  <c r="AS63" i="45"/>
  <c r="AY33" i="45"/>
  <c r="AW13" i="45"/>
  <c r="AQ61" i="45"/>
  <c r="AY66" i="45"/>
  <c r="AS52" i="45"/>
  <c r="AQ48" i="45"/>
  <c r="AQ69" i="45"/>
  <c r="AY12" i="45"/>
  <c r="AS26" i="45"/>
  <c r="AQ40" i="45"/>
  <c r="AQ21" i="45"/>
  <c r="AU24" i="45"/>
  <c r="AU29" i="45"/>
  <c r="BA12" i="45"/>
  <c r="AS46" i="45"/>
  <c r="AQ37" i="45"/>
  <c r="AW65" i="45"/>
  <c r="AS57" i="45"/>
  <c r="AS68" i="45"/>
  <c r="BA48" i="45"/>
  <c r="BC17" i="45"/>
  <c r="BC61" i="45"/>
  <c r="AW26" i="45"/>
  <c r="AW58" i="45"/>
  <c r="AS45" i="45"/>
  <c r="AS31" i="45"/>
  <c r="AS54" i="45"/>
  <c r="AS58" i="45"/>
  <c r="AQ9" i="45"/>
  <c r="AU62" i="45"/>
  <c r="AU69" i="45"/>
  <c r="BA5" i="45"/>
  <c r="BC45" i="45"/>
  <c r="BC46" i="45"/>
  <c r="BC21" i="45"/>
  <c r="BC70" i="45"/>
  <c r="AW46" i="45"/>
  <c r="AW52" i="45"/>
  <c r="AW63" i="45"/>
  <c r="AS70" i="45"/>
  <c r="AQ29" i="45"/>
  <c r="AQ43" i="45"/>
  <c r="AQ58" i="45"/>
  <c r="AY40" i="45"/>
  <c r="AY53" i="45"/>
  <c r="AY59" i="45"/>
  <c r="AY68" i="45"/>
  <c r="AU15" i="45"/>
  <c r="AU42" i="45"/>
  <c r="AU48" i="45"/>
  <c r="AU28" i="45"/>
  <c r="AU55" i="45"/>
  <c r="BA16" i="45"/>
  <c r="BA13" i="45"/>
  <c r="BA52" i="45"/>
  <c r="BA26" i="45"/>
  <c r="BA62" i="45"/>
  <c r="BC15" i="45"/>
  <c r="BC47" i="45"/>
  <c r="BC43" i="45"/>
  <c r="BC48" i="45"/>
  <c r="BC53" i="45"/>
  <c r="BC55" i="45"/>
  <c r="BC68" i="45"/>
  <c r="BC67" i="45"/>
  <c r="AW40" i="45"/>
  <c r="AW22" i="45"/>
  <c r="AW24" i="45"/>
  <c r="AW49" i="45"/>
  <c r="AW48" i="45"/>
  <c r="AW17" i="45"/>
  <c r="AW59" i="45"/>
  <c r="AW67" i="45"/>
  <c r="AS16" i="45"/>
  <c r="AS24" i="45"/>
  <c r="AS51" i="45"/>
  <c r="AS48" i="45"/>
  <c r="AS28" i="45"/>
  <c r="AS62" i="45"/>
  <c r="AS67" i="45"/>
  <c r="AQ33" i="45"/>
  <c r="AQ31" i="45"/>
  <c r="AQ7" i="45"/>
  <c r="AQ53" i="45"/>
  <c r="AQ12" i="45"/>
  <c r="AQ55" i="45"/>
  <c r="AQ63" i="45"/>
  <c r="AQ71" i="45"/>
  <c r="AY42" i="45"/>
  <c r="AY37" i="45"/>
  <c r="AY28" i="45"/>
  <c r="AY49" i="45"/>
  <c r="AY62" i="45"/>
  <c r="AY60" i="45"/>
  <c r="AY65" i="45"/>
  <c r="AU45" i="45"/>
  <c r="AU43" i="45"/>
  <c r="AU9" i="45"/>
  <c r="AU10" i="45"/>
  <c r="AU63" i="45"/>
  <c r="AU71" i="45"/>
  <c r="BA37" i="45"/>
  <c r="BA7" i="45"/>
  <c r="BA53" i="45"/>
  <c r="BA17" i="45"/>
  <c r="BA59" i="45"/>
  <c r="BA67" i="45"/>
  <c r="BC44" i="45"/>
  <c r="BC29" i="45"/>
  <c r="BC7" i="45"/>
  <c r="BC9" i="45"/>
  <c r="BC10" i="45"/>
  <c r="BC64" i="45"/>
  <c r="BC71" i="45"/>
  <c r="AW15" i="45"/>
  <c r="AW44" i="45"/>
  <c r="AW41" i="45"/>
  <c r="AW18" i="45"/>
  <c r="AW9" i="45"/>
  <c r="AW28" i="45"/>
  <c r="AW64" i="45"/>
  <c r="AW71" i="45"/>
  <c r="AS15" i="45"/>
  <c r="AS40" i="45"/>
  <c r="AS21" i="45"/>
  <c r="AS9" i="45"/>
  <c r="AS12" i="45"/>
  <c r="AS64" i="45"/>
  <c r="AS71" i="45"/>
  <c r="AQ16" i="45"/>
  <c r="AQ17" i="45"/>
  <c r="AQ10" i="45"/>
  <c r="AQ64" i="45"/>
  <c r="AY32" i="45"/>
  <c r="AY24" i="45"/>
  <c r="AY22" i="45"/>
  <c r="AY51" i="45"/>
  <c r="AY54" i="45"/>
  <c r="AY57" i="45"/>
  <c r="AY67" i="45"/>
  <c r="AU39" i="45"/>
  <c r="AU36" i="45"/>
  <c r="AU47" i="45"/>
  <c r="AU7" i="45"/>
  <c r="AU53" i="45"/>
  <c r="AU26" i="45"/>
  <c r="AU67" i="45"/>
  <c r="BA34" i="45"/>
  <c r="BA22" i="45"/>
  <c r="BA24" i="45"/>
  <c r="BA21" i="45"/>
  <c r="BA28" i="45"/>
  <c r="BA60" i="45"/>
  <c r="BA71" i="45"/>
  <c r="BC39" i="45"/>
  <c r="BC31" i="45"/>
  <c r="BC28" i="45"/>
  <c r="BC56" i="45"/>
  <c r="BC26" i="45"/>
  <c r="BC72" i="45"/>
  <c r="AW72" i="45"/>
  <c r="AS42" i="45"/>
  <c r="AS6" i="45"/>
  <c r="AQ24" i="45"/>
  <c r="AQ22" i="45"/>
  <c r="AQ41" i="45"/>
  <c r="AQ60" i="45"/>
  <c r="AY35" i="45"/>
  <c r="AY46" i="45"/>
  <c r="AY47" i="45"/>
  <c r="AY21" i="45"/>
  <c r="AY70" i="45"/>
  <c r="AU31" i="45"/>
  <c r="AU12" i="45"/>
  <c r="AU51" i="45"/>
  <c r="BA42" i="45"/>
  <c r="BA46" i="45"/>
  <c r="BA9" i="45"/>
  <c r="BA72" i="45"/>
  <c r="BC13" i="45"/>
  <c r="BC51" i="45"/>
  <c r="AW29" i="45"/>
  <c r="AW5" i="45"/>
  <c r="AW56" i="45"/>
  <c r="AW62" i="45"/>
  <c r="AW69" i="45"/>
  <c r="AS34" i="45"/>
  <c r="AS49" i="45"/>
  <c r="AS47" i="45"/>
  <c r="AS55" i="45"/>
  <c r="AS56" i="45"/>
  <c r="AS65" i="45"/>
  <c r="AQ5" i="45"/>
  <c r="AQ6" i="45"/>
  <c r="AQ28" i="45"/>
  <c r="AQ54" i="45"/>
  <c r="AQ66" i="45"/>
  <c r="AQ67" i="45"/>
  <c r="AY44" i="45"/>
  <c r="AY43" i="45"/>
  <c r="AY48" i="45"/>
  <c r="AY17" i="45"/>
  <c r="AY71" i="45"/>
  <c r="AU16" i="45"/>
  <c r="AU41" i="45"/>
  <c r="AU18" i="45"/>
  <c r="AU57" i="45"/>
  <c r="BA45" i="45"/>
  <c r="BA49" i="45"/>
  <c r="BA18" i="45"/>
  <c r="BA57" i="45"/>
  <c r="BA66" i="45"/>
  <c r="BC5" i="45"/>
  <c r="BC41" i="45"/>
  <c r="BC54" i="45"/>
  <c r="BC69" i="45"/>
  <c r="AY38" i="44"/>
  <c r="BC39" i="44"/>
  <c r="BC38" i="44"/>
  <c r="AY33" i="44"/>
  <c r="BC12" i="44"/>
  <c r="AY39" i="44"/>
  <c r="AQ43" i="44"/>
  <c r="AQ27" i="44"/>
  <c r="AU23" i="44"/>
  <c r="AU12" i="44"/>
  <c r="AU43" i="44"/>
  <c r="AY22" i="44"/>
  <c r="BC7" i="44"/>
  <c r="BC27" i="44"/>
  <c r="BC9" i="44"/>
  <c r="AQ37" i="44"/>
  <c r="BC43" i="44"/>
  <c r="AS49" i="44"/>
  <c r="BA35" i="44"/>
  <c r="BA45" i="44"/>
  <c r="BA9" i="44"/>
  <c r="BA46" i="44"/>
  <c r="BA50" i="44"/>
  <c r="AS38" i="44"/>
  <c r="AS53" i="44"/>
  <c r="AS19" i="44"/>
  <c r="AS46" i="44"/>
  <c r="AW33" i="44"/>
  <c r="AW29" i="44"/>
  <c r="AW18" i="44"/>
  <c r="AW10" i="44"/>
  <c r="AW26" i="44"/>
  <c r="AW51" i="44"/>
  <c r="AY53" i="44"/>
  <c r="AY25" i="44"/>
  <c r="AY24" i="44"/>
  <c r="BC47" i="44"/>
  <c r="AQ54" i="44"/>
  <c r="AQ24" i="44"/>
  <c r="AU11" i="44"/>
  <c r="AU35" i="44"/>
  <c r="AY40" i="44"/>
  <c r="AU52" i="44"/>
  <c r="AU6" i="44"/>
  <c r="BA20" i="44"/>
  <c r="BA49" i="44"/>
  <c r="AS31" i="44"/>
  <c r="AS33" i="44"/>
  <c r="AS26" i="44"/>
  <c r="AW16" i="44"/>
  <c r="AW32" i="44"/>
  <c r="BA31" i="44"/>
  <c r="BA33" i="44"/>
  <c r="BA28" i="44"/>
  <c r="BA22" i="44"/>
  <c r="BA52" i="44"/>
  <c r="AS35" i="44"/>
  <c r="AS28" i="44"/>
  <c r="AS45" i="44"/>
  <c r="AS22" i="44"/>
  <c r="AS50" i="44"/>
  <c r="AW24" i="44"/>
  <c r="AW11" i="44"/>
  <c r="AW17" i="44"/>
  <c r="AW40" i="44"/>
  <c r="AW12" i="44"/>
  <c r="AW47" i="44"/>
  <c r="BA27" i="44"/>
  <c r="BA32" i="44"/>
  <c r="BA25" i="44"/>
  <c r="BA43" i="44"/>
  <c r="BA53" i="44"/>
  <c r="AS27" i="44"/>
  <c r="AS10" i="44"/>
  <c r="AS32" i="44"/>
  <c r="AS9" i="44"/>
  <c r="AW41" i="44"/>
  <c r="AW15" i="44"/>
  <c r="AW37" i="44"/>
  <c r="AW53" i="44"/>
  <c r="AQ30" i="44"/>
  <c r="AY49" i="44"/>
  <c r="AY27" i="44"/>
  <c r="BC41" i="44"/>
  <c r="AQ47" i="44"/>
  <c r="BC14" i="44"/>
  <c r="AQ49" i="44"/>
  <c r="AQ39" i="44"/>
  <c r="AU17" i="44"/>
  <c r="AU20" i="44"/>
  <c r="AU29" i="44"/>
  <c r="AY30" i="44"/>
  <c r="AU37" i="44"/>
  <c r="BC51" i="44"/>
  <c r="AQ26" i="44"/>
  <c r="AU48" i="44"/>
  <c r="AQ28" i="44"/>
  <c r="AQ11" i="44"/>
  <c r="AY48" i="44"/>
  <c r="AY16" i="44"/>
  <c r="BC35" i="44"/>
  <c r="BC30" i="44"/>
  <c r="AQ14" i="44"/>
  <c r="AU51" i="44"/>
  <c r="AQ52" i="44"/>
  <c r="BC6" i="44"/>
  <c r="BA34" i="44"/>
  <c r="BA15" i="44"/>
  <c r="BA18" i="44"/>
  <c r="BA14" i="44"/>
  <c r="AS34" i="44"/>
  <c r="AW23" i="44"/>
  <c r="AW8" i="44"/>
  <c r="AW9" i="44"/>
  <c r="AW46" i="44"/>
  <c r="AY46" i="44"/>
  <c r="AQ6" i="44"/>
  <c r="AQ51" i="44"/>
  <c r="AU39" i="44"/>
  <c r="AU18" i="44"/>
  <c r="AY9" i="44"/>
  <c r="AQ8" i="44"/>
  <c r="AW6" i="44"/>
  <c r="AW49" i="44"/>
  <c r="BA23" i="44"/>
  <c r="BA36" i="44"/>
  <c r="BA44" i="44"/>
  <c r="AS5" i="44"/>
  <c r="AS8" i="44"/>
  <c r="AS36" i="44"/>
  <c r="AS44" i="44"/>
  <c r="AS14" i="44"/>
  <c r="AY31" i="44"/>
  <c r="AQ33" i="44"/>
  <c r="AU7" i="44"/>
  <c r="AU9" i="44"/>
  <c r="BC15" i="44"/>
  <c r="AQ10" i="44"/>
  <c r="AQ35" i="44"/>
  <c r="BC20" i="44"/>
  <c r="AU15" i="44"/>
  <c r="AU14" i="44"/>
  <c r="AY18" i="44"/>
  <c r="AY54" i="44"/>
  <c r="AY26" i="44"/>
  <c r="AY41" i="44"/>
  <c r="AY5" i="44"/>
  <c r="AQ15" i="44"/>
  <c r="AQ41" i="44"/>
  <c r="AQ29" i="44"/>
  <c r="AU47" i="44"/>
  <c r="AU26" i="44"/>
  <c r="BC54" i="44"/>
  <c r="AR38" i="43"/>
  <c r="AS12" i="43"/>
  <c r="AS14" i="43"/>
  <c r="AS20" i="43"/>
  <c r="AS22" i="43"/>
  <c r="BA5" i="43"/>
  <c r="BA31" i="43"/>
  <c r="BA33" i="43"/>
  <c r="BC15" i="43"/>
  <c r="BC7" i="43"/>
  <c r="BC45" i="43"/>
  <c r="AQ34" i="43"/>
  <c r="AQ5" i="43"/>
  <c r="AQ36" i="43"/>
  <c r="AQ12" i="43"/>
  <c r="AR31" i="43"/>
  <c r="AR10" i="43"/>
  <c r="AR20" i="43"/>
  <c r="AW11" i="43"/>
  <c r="AW30" i="43"/>
  <c r="AW40" i="43"/>
  <c r="AU5" i="43"/>
  <c r="AU21" i="43"/>
  <c r="AU6" i="43"/>
  <c r="AV29" i="43"/>
  <c r="AV19" i="43"/>
  <c r="AV32" i="43"/>
  <c r="AV21" i="43"/>
  <c r="AV41" i="43"/>
  <c r="AY32" i="43"/>
  <c r="AY9" i="43"/>
  <c r="AY21" i="43"/>
  <c r="AY39" i="43"/>
  <c r="AZ7" i="43"/>
  <c r="AZ39" i="43"/>
  <c r="AZ23" i="43"/>
  <c r="AZ38" i="43"/>
  <c r="AZ44" i="43"/>
  <c r="AZ20" i="43"/>
  <c r="AT13" i="43"/>
  <c r="AT41" i="43"/>
  <c r="AP43" i="43"/>
  <c r="AP21" i="43"/>
  <c r="AS11" i="43"/>
  <c r="AS28" i="43"/>
  <c r="AS30" i="43"/>
  <c r="AS7" i="43"/>
  <c r="AS6" i="43"/>
  <c r="BA29" i="43"/>
  <c r="BA34" i="43"/>
  <c r="BA36" i="43"/>
  <c r="BA38" i="43"/>
  <c r="BA45" i="43"/>
  <c r="BC11" i="43"/>
  <c r="BC12" i="43"/>
  <c r="AQ24" i="43"/>
  <c r="AQ29" i="43"/>
  <c r="AQ18" i="43"/>
  <c r="AQ39" i="43"/>
  <c r="AQ13" i="43"/>
  <c r="AQ14" i="43"/>
  <c r="AR19" i="43"/>
  <c r="AR39" i="43"/>
  <c r="AW34" i="43"/>
  <c r="AW26" i="43"/>
  <c r="AW31" i="43"/>
  <c r="AW7" i="43"/>
  <c r="AW44" i="43"/>
  <c r="AW22" i="43"/>
  <c r="AU24" i="43"/>
  <c r="AU29" i="43"/>
  <c r="AU18" i="43"/>
  <c r="AU41" i="43"/>
  <c r="AV39" i="43"/>
  <c r="AV30" i="43"/>
  <c r="AV33" i="43"/>
  <c r="AV18" i="43"/>
  <c r="AV42" i="43"/>
  <c r="AY34" i="43"/>
  <c r="AY44" i="43"/>
  <c r="AY41" i="43"/>
  <c r="AY10" i="43"/>
  <c r="AZ36" i="43"/>
  <c r="AZ29" i="43"/>
  <c r="AZ17" i="43"/>
  <c r="AZ21" i="43"/>
  <c r="AZ41" i="43"/>
  <c r="AX30" i="43"/>
  <c r="AT5" i="43"/>
  <c r="AS8" i="43"/>
  <c r="AS9" i="43"/>
  <c r="AS44" i="43"/>
  <c r="BA16" i="43"/>
  <c r="BA39" i="43"/>
  <c r="BA21" i="43"/>
  <c r="BA14" i="43"/>
  <c r="BC19" i="43"/>
  <c r="BC40" i="43"/>
  <c r="BC38" i="43"/>
  <c r="BC31" i="43"/>
  <c r="BC14" i="43"/>
  <c r="AQ26" i="43"/>
  <c r="AQ32" i="43"/>
  <c r="AQ16" i="43"/>
  <c r="AQ44" i="43"/>
  <c r="AR28" i="43"/>
  <c r="AR30" i="43"/>
  <c r="AR34" i="43"/>
  <c r="AR18" i="43"/>
  <c r="AR41" i="43"/>
  <c r="AW16" i="43"/>
  <c r="AW28" i="43"/>
  <c r="AW18" i="43"/>
  <c r="AW14" i="43"/>
  <c r="AW20" i="43"/>
  <c r="AU26" i="43"/>
  <c r="AU34" i="43"/>
  <c r="AU16" i="43"/>
  <c r="AU42" i="43"/>
  <c r="AU10" i="43"/>
  <c r="AV31" i="43"/>
  <c r="AV16" i="43"/>
  <c r="AV45" i="43"/>
  <c r="AY28" i="43"/>
  <c r="AY40" i="43"/>
  <c r="AY18" i="43"/>
  <c r="AY42" i="43"/>
  <c r="AY43" i="43"/>
  <c r="AZ10" i="43"/>
  <c r="AZ15" i="43"/>
  <c r="AZ11" i="43"/>
  <c r="AZ18" i="43"/>
  <c r="AZ42" i="43"/>
  <c r="AT33" i="43"/>
  <c r="AT31" i="43"/>
  <c r="AX38" i="43"/>
  <c r="AS38" i="43"/>
  <c r="BC30" i="43"/>
  <c r="AR16" i="43"/>
  <c r="AR42" i="43"/>
  <c r="AW33" i="43"/>
  <c r="AY26" i="43"/>
  <c r="AX14" i="43"/>
  <c r="AP11" i="43"/>
  <c r="AX36" i="43"/>
  <c r="AS41" i="43"/>
  <c r="BC36" i="43"/>
  <c r="AQ11" i="43"/>
  <c r="AQ42" i="43"/>
  <c r="AR24" i="43"/>
  <c r="AR40" i="43"/>
  <c r="AU40" i="43"/>
  <c r="AU44" i="43"/>
  <c r="AV24" i="43"/>
  <c r="AV12" i="43"/>
  <c r="AV22" i="43"/>
  <c r="AY24" i="43"/>
  <c r="AY8" i="43"/>
  <c r="AY20" i="43"/>
  <c r="AZ8" i="43"/>
  <c r="AT35" i="43"/>
  <c r="AT44" i="43"/>
  <c r="AX22" i="43"/>
  <c r="AX13" i="43"/>
  <c r="AP31" i="43"/>
  <c r="AT42" i="43"/>
  <c r="AS31" i="43"/>
  <c r="AS42" i="43"/>
  <c r="BA11" i="43"/>
  <c r="BA19" i="43"/>
  <c r="BA6" i="43"/>
  <c r="BA20" i="43"/>
  <c r="BC32" i="43"/>
  <c r="BC18" i="43"/>
  <c r="BC43" i="43"/>
  <c r="AQ45" i="43"/>
  <c r="AR29" i="43"/>
  <c r="AR23" i="43"/>
  <c r="AW15" i="43"/>
  <c r="AW12" i="43"/>
  <c r="AW42" i="43"/>
  <c r="AU33" i="43"/>
  <c r="AV6" i="43"/>
  <c r="AV13" i="43"/>
  <c r="AY23" i="43"/>
  <c r="AY13" i="43"/>
  <c r="AZ9" i="43"/>
  <c r="AZ30" i="43"/>
  <c r="AX45" i="43"/>
  <c r="AX6" i="43"/>
  <c r="AX28" i="43"/>
  <c r="AT19" i="43"/>
  <c r="AT28" i="43"/>
  <c r="AX5" i="43"/>
  <c r="AX12" i="43"/>
  <c r="AT10" i="43"/>
  <c r="AX15" i="43"/>
  <c r="AS40" i="43"/>
  <c r="BA41" i="43"/>
  <c r="BC28" i="43"/>
  <c r="BC23" i="43"/>
  <c r="BC34" i="43"/>
  <c r="AR15" i="43"/>
  <c r="AR11" i="43"/>
  <c r="AR44" i="43"/>
  <c r="AR13" i="43"/>
  <c r="AR14" i="43"/>
  <c r="AW19" i="43"/>
  <c r="AU19" i="43"/>
  <c r="AU39" i="43"/>
  <c r="AV11" i="43"/>
  <c r="AY30" i="43"/>
  <c r="AY11" i="43"/>
  <c r="AY36" i="43"/>
  <c r="AZ33" i="43"/>
  <c r="AT20" i="43"/>
  <c r="AX37" i="43"/>
  <c r="AP19" i="43"/>
  <c r="AX19" i="43"/>
  <c r="AX17" i="43"/>
  <c r="AT24" i="43"/>
  <c r="BC16" i="37"/>
  <c r="AQ20" i="37"/>
  <c r="BD20" i="37" s="1"/>
  <c r="BE20" i="37" s="1"/>
  <c r="BF20" i="37" s="1"/>
  <c r="BG20" i="37" s="1"/>
  <c r="BH20" i="37" s="1"/>
  <c r="BI20" i="37" s="1"/>
  <c r="BC9" i="37"/>
  <c r="AY26" i="37"/>
  <c r="BC7" i="37"/>
  <c r="BC20" i="37"/>
  <c r="AY11" i="37"/>
  <c r="BC10" i="37"/>
  <c r="AQ13" i="37"/>
  <c r="BC8" i="37"/>
  <c r="AY18" i="37"/>
  <c r="AQ10" i="37"/>
  <c r="AQ14" i="37"/>
  <c r="BD14" i="37" s="1"/>
  <c r="BE14" i="37" s="1"/>
  <c r="BF14" i="37" s="1"/>
  <c r="BG14" i="37" s="1"/>
  <c r="BH14" i="37" s="1"/>
  <c r="BI14" i="37" s="1"/>
  <c r="BJ14" i="37" s="1"/>
  <c r="BK14" i="37" s="1"/>
  <c r="BL14" i="37" s="1"/>
  <c r="BM14" i="37" s="1"/>
  <c r="BN14" i="37" s="1"/>
  <c r="BO14" i="37" s="1"/>
  <c r="BP14" i="37" s="1"/>
  <c r="BQ14" i="37" s="1"/>
  <c r="BR14" i="37" s="1"/>
  <c r="AQ11" i="37"/>
  <c r="AQ25" i="37"/>
  <c r="BC13" i="37"/>
  <c r="AY6" i="37"/>
  <c r="AQ16" i="37"/>
  <c r="BD16" i="37" s="1"/>
  <c r="BE16" i="37" s="1"/>
  <c r="BF16" i="37" s="1"/>
  <c r="BG16" i="37" s="1"/>
  <c r="BH16" i="37" s="1"/>
  <c r="BI16" i="37" s="1"/>
  <c r="BJ16" i="37" s="1"/>
  <c r="BK16" i="37" s="1"/>
  <c r="BL16" i="37" s="1"/>
  <c r="BM16" i="37" s="1"/>
  <c r="BN16" i="37" s="1"/>
  <c r="BO16" i="37" s="1"/>
  <c r="BP16" i="37" s="1"/>
  <c r="BQ16" i="37" s="1"/>
  <c r="BR16" i="37" s="1"/>
  <c r="AQ19" i="37"/>
  <c r="AY19" i="37"/>
  <c r="AY12" i="37"/>
  <c r="BC24" i="37"/>
  <c r="AU8" i="37"/>
  <c r="AW18" i="42"/>
  <c r="AU10" i="42"/>
  <c r="AQ13" i="42"/>
  <c r="AQ5" i="42"/>
  <c r="BA10" i="42"/>
  <c r="BA9" i="42"/>
  <c r="AX9" i="42"/>
  <c r="AX18" i="42"/>
  <c r="AX5" i="42"/>
  <c r="AX14" i="42"/>
  <c r="AS12" i="42"/>
  <c r="AS14" i="42"/>
  <c r="AY12" i="42"/>
  <c r="AY16" i="42"/>
  <c r="AW10" i="42"/>
  <c r="AW16" i="42"/>
  <c r="AQ12" i="42"/>
  <c r="AQ8" i="42"/>
  <c r="AX11" i="42"/>
  <c r="AS11" i="42"/>
  <c r="BC11" i="42"/>
  <c r="BC14" i="42"/>
  <c r="AY10" i="42"/>
  <c r="AY13" i="42"/>
  <c r="AW5" i="42"/>
  <c r="BA5" i="42"/>
  <c r="BA11" i="42"/>
  <c r="AX13" i="42"/>
  <c r="AX17" i="42"/>
  <c r="AS17" i="42"/>
  <c r="BC9" i="42"/>
  <c r="BC10" i="42"/>
  <c r="BC13" i="42"/>
  <c r="AY8" i="42"/>
  <c r="AW8" i="42"/>
  <c r="AU6" i="42"/>
  <c r="AQ11" i="42"/>
  <c r="AU16" i="42"/>
  <c r="AU11" i="42"/>
  <c r="BC18" i="42"/>
  <c r="BC16" i="42"/>
  <c r="BA7" i="42"/>
  <c r="AS13" i="42"/>
  <c r="AW6" i="42"/>
  <c r="AW9" i="42"/>
  <c r="AX10" i="42"/>
  <c r="BC7" i="42"/>
  <c r="AY6" i="42"/>
  <c r="AY7" i="42"/>
  <c r="AW12" i="42"/>
  <c r="AQ9" i="42"/>
  <c r="AQ18" i="42"/>
  <c r="AU5" i="42"/>
  <c r="AU13" i="42"/>
  <c r="AV17" i="41"/>
  <c r="AT17" i="41"/>
  <c r="BB12" i="41"/>
  <c r="BC17" i="41"/>
  <c r="BC6" i="41"/>
  <c r="AV6" i="41"/>
  <c r="AP6" i="41"/>
  <c r="AZ6" i="41"/>
  <c r="AX17" i="41"/>
  <c r="BB6" i="41"/>
  <c r="AX15" i="41"/>
  <c r="BB15" i="41"/>
  <c r="AV7" i="41"/>
  <c r="AV16" i="41"/>
  <c r="AZ12" i="41"/>
  <c r="BC16" i="41"/>
  <c r="AP7" i="41"/>
  <c r="AZ17" i="41"/>
  <c r="AT7" i="41"/>
  <c r="AR6" i="41"/>
  <c r="AR12" i="41"/>
  <c r="AP17" i="41"/>
  <c r="AT16" i="41"/>
  <c r="AX7" i="41"/>
  <c r="AR15" i="41"/>
  <c r="BD39" i="37"/>
  <c r="BE39" i="37" s="1"/>
  <c r="BF39" i="37" s="1"/>
  <c r="BG39" i="37" s="1"/>
  <c r="BH39" i="37" s="1"/>
  <c r="BI39" i="37" s="1"/>
  <c r="BJ39" i="37" s="1"/>
  <c r="BK39" i="37" s="1"/>
  <c r="BL39" i="37" s="1"/>
  <c r="BM39" i="37" s="1"/>
  <c r="BN39" i="37" s="1"/>
  <c r="BO39" i="37" s="1"/>
  <c r="BP39" i="37" s="1"/>
  <c r="BQ39" i="37" s="1"/>
  <c r="BR39" i="37" s="1"/>
  <c r="AI52" i="37"/>
  <c r="AJ52" i="37" s="1"/>
  <c r="AI50" i="37"/>
  <c r="AJ50" i="37" s="1"/>
  <c r="BD50" i="37"/>
  <c r="BE50" i="37" s="1"/>
  <c r="BF50" i="37" s="1"/>
  <c r="BG50" i="37" s="1"/>
  <c r="BH50" i="37" s="1"/>
  <c r="BI50" i="37" s="1"/>
  <c r="BJ50" i="37" s="1"/>
  <c r="BK50" i="37" s="1"/>
  <c r="BL50" i="37" s="1"/>
  <c r="BM50" i="37" s="1"/>
  <c r="BN50" i="37" s="1"/>
  <c r="BO50" i="37" s="1"/>
  <c r="BP50" i="37" s="1"/>
  <c r="BQ50" i="37" s="1"/>
  <c r="BR50" i="37" s="1"/>
  <c r="AI34" i="37"/>
  <c r="N19" i="34"/>
  <c r="BD41" i="37"/>
  <c r="BE41" i="37" s="1"/>
  <c r="BF41" i="37" s="1"/>
  <c r="BG41" i="37" s="1"/>
  <c r="BH41" i="37" s="1"/>
  <c r="BI41" i="37" s="1"/>
  <c r="BJ41" i="37" s="1"/>
  <c r="BK41" i="37" s="1"/>
  <c r="BL41" i="37" s="1"/>
  <c r="BM41" i="37" s="1"/>
  <c r="BN41" i="37" s="1"/>
  <c r="BO41" i="37" s="1"/>
  <c r="BP41" i="37" s="1"/>
  <c r="BQ41" i="37" s="1"/>
  <c r="BR41" i="37" s="1"/>
  <c r="BD57" i="37"/>
  <c r="BE57" i="37" s="1"/>
  <c r="BF57" i="37" s="1"/>
  <c r="BG57" i="37" s="1"/>
  <c r="BH57" i="37" s="1"/>
  <c r="BI57" i="37" s="1"/>
  <c r="AL57" i="37" s="1"/>
  <c r="AM57" i="37" s="1"/>
  <c r="F19" i="34"/>
  <c r="J19" i="34"/>
  <c r="AD19" i="34"/>
  <c r="P19" i="34"/>
  <c r="D22" i="34"/>
  <c r="V27" i="34"/>
  <c r="AD27" i="34"/>
  <c r="AN27" i="10"/>
  <c r="H19" i="34"/>
  <c r="L19" i="34"/>
  <c r="H27" i="34"/>
  <c r="T22" i="34"/>
  <c r="AP11" i="10"/>
  <c r="AB19" i="34"/>
  <c r="AL16" i="10"/>
  <c r="L22" i="34"/>
  <c r="V19" i="34"/>
  <c r="J27" i="34"/>
  <c r="R19" i="34"/>
  <c r="AL11" i="10"/>
  <c r="D19" i="34"/>
  <c r="X22" i="34"/>
  <c r="F27" i="34"/>
  <c r="AF27" i="34"/>
  <c r="AP27" i="10"/>
  <c r="AH11" i="10"/>
  <c r="AB22" i="34"/>
  <c r="R27" i="34"/>
  <c r="N27" i="34"/>
  <c r="Z19" i="34"/>
  <c r="T19" i="34"/>
  <c r="AH16" i="10"/>
  <c r="Z27" i="34"/>
  <c r="AJ27" i="10"/>
  <c r="X19" i="34"/>
  <c r="P22" i="34"/>
  <c r="D13" i="34"/>
  <c r="T13" i="34"/>
  <c r="L13" i="34"/>
  <c r="AB13" i="34"/>
  <c r="AB14" i="34"/>
  <c r="D14" i="34"/>
  <c r="T14" i="34"/>
  <c r="Z14" i="34"/>
  <c r="AL4" i="10"/>
  <c r="L14" i="34"/>
  <c r="R14" i="34"/>
  <c r="AJ4" i="10"/>
  <c r="Z26" i="34"/>
  <c r="AJ26" i="10"/>
  <c r="R26" i="34"/>
  <c r="V7" i="34"/>
  <c r="BD9" i="37"/>
  <c r="BE9" i="37" s="1"/>
  <c r="BF9" i="37" s="1"/>
  <c r="BG9" i="37" s="1"/>
  <c r="BH9" i="37" s="1"/>
  <c r="BI9" i="37" s="1"/>
  <c r="BJ9" i="37" s="1"/>
  <c r="BK9" i="37" s="1"/>
  <c r="BL9" i="37" s="1"/>
  <c r="BM9" i="37" s="1"/>
  <c r="BN9" i="37" s="1"/>
  <c r="BO9" i="37" s="1"/>
  <c r="BP9" i="37" s="1"/>
  <c r="BQ9" i="37" s="1"/>
  <c r="BR9" i="37" s="1"/>
  <c r="BC27" i="52"/>
  <c r="AP16" i="10"/>
  <c r="AF22" i="34"/>
  <c r="AQ27" i="52"/>
  <c r="H22" i="34"/>
  <c r="AP27" i="52"/>
  <c r="F22" i="34"/>
  <c r="AV27" i="52"/>
  <c r="R22" i="34"/>
  <c r="AZ27" i="52"/>
  <c r="AJ16" i="10"/>
  <c r="Z22" i="34"/>
  <c r="AR27" i="52"/>
  <c r="J22" i="34"/>
  <c r="AT27" i="52"/>
  <c r="N22" i="34"/>
  <c r="AX27" i="52"/>
  <c r="V22" i="34"/>
  <c r="BB27" i="52"/>
  <c r="AD22" i="34"/>
  <c r="AN16" i="10"/>
  <c r="AD18" i="34"/>
  <c r="N6" i="34"/>
  <c r="AI9" i="37"/>
  <c r="N5" i="34"/>
  <c r="AI59" i="37"/>
  <c r="AJ59" i="37" s="1"/>
  <c r="AI33" i="37"/>
  <c r="AI44" i="37"/>
  <c r="AJ44" i="37" s="1"/>
  <c r="J14" i="34"/>
  <c r="V18" i="34"/>
  <c r="H14" i="34"/>
  <c r="AY6" i="51"/>
  <c r="X26" i="34"/>
  <c r="AH26" i="10"/>
  <c r="BB6" i="51"/>
  <c r="AD26" i="34"/>
  <c r="AN26" i="10"/>
  <c r="F29" i="34"/>
  <c r="N29" i="34"/>
  <c r="V14" i="34"/>
  <c r="AQ6" i="51"/>
  <c r="H26" i="34"/>
  <c r="AD29" i="34"/>
  <c r="F26" i="34"/>
  <c r="N14" i="34"/>
  <c r="AT6" i="51"/>
  <c r="N26" i="34"/>
  <c r="X14" i="34"/>
  <c r="AH4" i="10"/>
  <c r="N18" i="34"/>
  <c r="F14" i="34"/>
  <c r="AX6" i="51"/>
  <c r="V26" i="34"/>
  <c r="BC6" i="51"/>
  <c r="AP26" i="10"/>
  <c r="AF26" i="34"/>
  <c r="AN29" i="10"/>
  <c r="AR6" i="51"/>
  <c r="J26" i="34"/>
  <c r="P14" i="34"/>
  <c r="AU6" i="51"/>
  <c r="P26" i="34"/>
  <c r="AP4" i="10"/>
  <c r="AF14" i="34"/>
  <c r="AN4" i="10"/>
  <c r="AD14" i="34"/>
  <c r="F7" i="34"/>
  <c r="AD7" i="34"/>
  <c r="N11" i="34"/>
  <c r="F6" i="34"/>
  <c r="N9" i="34"/>
  <c r="AD3" i="34"/>
  <c r="F9" i="34"/>
  <c r="AD5" i="34"/>
  <c r="AD6" i="34"/>
  <c r="AD9" i="34"/>
  <c r="AD11" i="34"/>
  <c r="V9" i="34"/>
  <c r="V29" i="34"/>
  <c r="J29" i="34"/>
  <c r="V21" i="34"/>
  <c r="R20" i="34"/>
  <c r="Z20" i="34"/>
  <c r="J20" i="34"/>
  <c r="X20" i="34"/>
  <c r="AI33" i="47"/>
  <c r="AF20" i="34"/>
  <c r="AP12" i="10"/>
  <c r="H20" i="34"/>
  <c r="Z6" i="34"/>
  <c r="AB11" i="34"/>
  <c r="T21" i="34"/>
  <c r="L21" i="34"/>
  <c r="R21" i="34"/>
  <c r="AB21" i="34"/>
  <c r="Z21" i="34"/>
  <c r="R4" i="34"/>
  <c r="F11" i="34"/>
  <c r="V11" i="34"/>
  <c r="F4" i="34"/>
  <c r="Z11" i="34"/>
  <c r="Z4" i="34"/>
  <c r="AF16" i="34"/>
  <c r="V5" i="34"/>
  <c r="BD36" i="37"/>
  <c r="BE36" i="37" s="1"/>
  <c r="BF36" i="37" s="1"/>
  <c r="BG36" i="37" s="1"/>
  <c r="BH36" i="37" s="1"/>
  <c r="BI36" i="37" s="1"/>
  <c r="BJ36" i="37" s="1"/>
  <c r="BK36" i="37" s="1"/>
  <c r="BL36" i="37" s="1"/>
  <c r="BM36" i="37" s="1"/>
  <c r="BN36" i="37" s="1"/>
  <c r="BO36" i="37" s="1"/>
  <c r="BP36" i="37" s="1"/>
  <c r="BQ36" i="37" s="1"/>
  <c r="BR36" i="37" s="1"/>
  <c r="BD48" i="37"/>
  <c r="BE48" i="37" s="1"/>
  <c r="BF48" i="37" s="1"/>
  <c r="BG48" i="37" s="1"/>
  <c r="BH48" i="37" s="1"/>
  <c r="BI48" i="37" s="1"/>
  <c r="AL48" i="37" s="1"/>
  <c r="AM48" i="37" s="1"/>
  <c r="AI56" i="37"/>
  <c r="AJ56" i="37" s="1"/>
  <c r="AI19" i="37"/>
  <c r="BD59" i="37"/>
  <c r="BE59" i="37" s="1"/>
  <c r="BF59" i="37" s="1"/>
  <c r="BG59" i="37" s="1"/>
  <c r="BH59" i="37" s="1"/>
  <c r="BI59" i="37" s="1"/>
  <c r="BJ59" i="37" s="1"/>
  <c r="BK59" i="37" s="1"/>
  <c r="BL59" i="37" s="1"/>
  <c r="BM59" i="37" s="1"/>
  <c r="BN59" i="37" s="1"/>
  <c r="BO59" i="37" s="1"/>
  <c r="BP59" i="37" s="1"/>
  <c r="BQ59" i="37" s="1"/>
  <c r="BR59" i="37" s="1"/>
  <c r="AI5" i="37"/>
  <c r="AI58" i="37"/>
  <c r="AJ58" i="37" s="1"/>
  <c r="AI13" i="37"/>
  <c r="BD28" i="37"/>
  <c r="BE28" i="37" s="1"/>
  <c r="BF28" i="37" s="1"/>
  <c r="BG28" i="37" s="1"/>
  <c r="BH28" i="37" s="1"/>
  <c r="BI28" i="37" s="1"/>
  <c r="BD22" i="37"/>
  <c r="BE22" i="37" s="1"/>
  <c r="BF22" i="37" s="1"/>
  <c r="BG22" i="37" s="1"/>
  <c r="BH22" i="37" s="1"/>
  <c r="BI22" i="37" s="1"/>
  <c r="BJ22" i="37" s="1"/>
  <c r="BK22" i="37" s="1"/>
  <c r="BL22" i="37" s="1"/>
  <c r="BM22" i="37" s="1"/>
  <c r="BN22" i="37" s="1"/>
  <c r="BO22" i="37" s="1"/>
  <c r="BP22" i="37" s="1"/>
  <c r="BQ22" i="37" s="1"/>
  <c r="BR22" i="37" s="1"/>
  <c r="X13" i="34"/>
  <c r="X10" i="34"/>
  <c r="V4" i="34"/>
  <c r="T23" i="34"/>
  <c r="T11" i="34"/>
  <c r="T7" i="34"/>
  <c r="T8" i="34"/>
  <c r="R10" i="34"/>
  <c r="P8" i="34"/>
  <c r="P10" i="34"/>
  <c r="L10" i="34"/>
  <c r="L29" i="34"/>
  <c r="L16" i="34"/>
  <c r="J11" i="34"/>
  <c r="J21" i="34"/>
  <c r="J5" i="34"/>
  <c r="AI6" i="37"/>
  <c r="AI16" i="37"/>
  <c r="AI36" i="37"/>
  <c r="AI85" i="47"/>
  <c r="AJ85" i="47" s="1"/>
  <c r="AI40" i="37"/>
  <c r="BD52" i="37"/>
  <c r="BE52" i="37" s="1"/>
  <c r="BF52" i="37" s="1"/>
  <c r="BG52" i="37" s="1"/>
  <c r="BH52" i="37" s="1"/>
  <c r="BI52" i="37" s="1"/>
  <c r="BJ52" i="37" s="1"/>
  <c r="BK52" i="37" s="1"/>
  <c r="BL52" i="37" s="1"/>
  <c r="BM52" i="37" s="1"/>
  <c r="BN52" i="37" s="1"/>
  <c r="BO52" i="37" s="1"/>
  <c r="BP52" i="37" s="1"/>
  <c r="BQ52" i="37" s="1"/>
  <c r="BR52" i="37" s="1"/>
  <c r="BD23" i="37"/>
  <c r="BE23" i="37" s="1"/>
  <c r="BF23" i="37" s="1"/>
  <c r="BG23" i="37" s="1"/>
  <c r="BH23" i="37" s="1"/>
  <c r="BI23" i="37" s="1"/>
  <c r="BJ23" i="37" s="1"/>
  <c r="BK23" i="37" s="1"/>
  <c r="BL23" i="37" s="1"/>
  <c r="BM23" i="37" s="1"/>
  <c r="BN23" i="37" s="1"/>
  <c r="BO23" i="37" s="1"/>
  <c r="BP23" i="37" s="1"/>
  <c r="BQ23" i="37" s="1"/>
  <c r="BR23" i="37" s="1"/>
  <c r="BD46" i="37"/>
  <c r="BE46" i="37" s="1"/>
  <c r="BF46" i="37" s="1"/>
  <c r="BG46" i="37" s="1"/>
  <c r="BH46" i="37" s="1"/>
  <c r="BI46" i="37" s="1"/>
  <c r="BJ46" i="37" s="1"/>
  <c r="BK46" i="37" s="1"/>
  <c r="BL46" i="37" s="1"/>
  <c r="BM46" i="37" s="1"/>
  <c r="BN46" i="37" s="1"/>
  <c r="BO46" i="37" s="1"/>
  <c r="BP46" i="37" s="1"/>
  <c r="BQ46" i="37" s="1"/>
  <c r="BR46" i="37" s="1"/>
  <c r="H13" i="34"/>
  <c r="AI68" i="37"/>
  <c r="AJ68" i="37" s="1"/>
  <c r="AI46" i="37"/>
  <c r="AJ46" i="37" s="1"/>
  <c r="H15" i="34"/>
  <c r="AI24" i="37"/>
  <c r="AI49" i="37"/>
  <c r="AJ49" i="37" s="1"/>
  <c r="BD68" i="37"/>
  <c r="BE68" i="37" s="1"/>
  <c r="BF68" i="37" s="1"/>
  <c r="BG68" i="37" s="1"/>
  <c r="BH68" i="37" s="1"/>
  <c r="BI68" i="37" s="1"/>
  <c r="AL68" i="37" s="1"/>
  <c r="AM68" i="37" s="1"/>
  <c r="AI67" i="37"/>
  <c r="AJ67" i="37" s="1"/>
  <c r="AI22" i="37"/>
  <c r="BD58" i="37"/>
  <c r="BE58" i="37" s="1"/>
  <c r="BF58" i="37" s="1"/>
  <c r="BG58" i="37" s="1"/>
  <c r="BH58" i="37" s="1"/>
  <c r="BI58" i="37" s="1"/>
  <c r="BJ58" i="37" s="1"/>
  <c r="BK58" i="37" s="1"/>
  <c r="BL58" i="37" s="1"/>
  <c r="BM58" i="37" s="1"/>
  <c r="BN58" i="37" s="1"/>
  <c r="BO58" i="37" s="1"/>
  <c r="BP58" i="37" s="1"/>
  <c r="BQ58" i="37" s="1"/>
  <c r="BR58" i="37" s="1"/>
  <c r="AI42" i="37"/>
  <c r="AJ42" i="37" s="1"/>
  <c r="AI57" i="37"/>
  <c r="AJ57" i="37" s="1"/>
  <c r="F5" i="34"/>
  <c r="F18" i="34"/>
  <c r="D4" i="34"/>
  <c r="D21" i="34"/>
  <c r="D10" i="34"/>
  <c r="D23" i="34"/>
  <c r="D3" i="34"/>
  <c r="D12" i="34"/>
  <c r="D16" i="34"/>
  <c r="D15" i="34"/>
  <c r="R16" i="34"/>
  <c r="L8" i="34"/>
  <c r="R8" i="34"/>
  <c r="Z10" i="34"/>
  <c r="D6" i="34"/>
  <c r="P15" i="34"/>
  <c r="P13" i="34"/>
  <c r="AD13" i="34"/>
  <c r="AD17" i="34"/>
  <c r="Z5" i="34"/>
  <c r="AB7" i="34"/>
  <c r="AB10" i="34"/>
  <c r="J8" i="34"/>
  <c r="D18" i="34"/>
  <c r="N4" i="34"/>
  <c r="V6" i="34"/>
  <c r="AD4" i="34"/>
  <c r="D2" i="34"/>
  <c r="T9" i="34"/>
  <c r="AF37" i="34"/>
  <c r="F8" i="34"/>
  <c r="F17" i="34"/>
  <c r="BD55" i="37"/>
  <c r="BE55" i="37" s="1"/>
  <c r="BF55" i="37" s="1"/>
  <c r="BG55" i="37" s="1"/>
  <c r="BH55" i="37" s="1"/>
  <c r="BI55" i="37" s="1"/>
  <c r="BJ55" i="37" s="1"/>
  <c r="BK55" i="37" s="1"/>
  <c r="BL55" i="37" s="1"/>
  <c r="BM55" i="37" s="1"/>
  <c r="BN55" i="37" s="1"/>
  <c r="BO55" i="37" s="1"/>
  <c r="BP55" i="37" s="1"/>
  <c r="BQ55" i="37" s="1"/>
  <c r="BR55" i="37" s="1"/>
  <c r="AI82" i="47"/>
  <c r="AJ82" i="47" s="1"/>
  <c r="AI89" i="47"/>
  <c r="AJ89" i="47" s="1"/>
  <c r="D8" i="34"/>
  <c r="D29" i="34"/>
  <c r="T10" i="34"/>
  <c r="H37" i="34"/>
  <c r="AB23" i="34"/>
  <c r="J15" i="34"/>
  <c r="V13" i="34"/>
  <c r="BD60" i="37"/>
  <c r="BE60" i="37" s="1"/>
  <c r="BF60" i="37" s="1"/>
  <c r="BG60" i="37" s="1"/>
  <c r="BH60" i="37" s="1"/>
  <c r="BI60" i="37" s="1"/>
  <c r="AL60" i="37" s="1"/>
  <c r="AM60" i="37" s="1"/>
  <c r="F2" i="34"/>
  <c r="Z8" i="34"/>
  <c r="N7" i="34"/>
  <c r="J18" i="34"/>
  <c r="AF21" i="34"/>
  <c r="BD66" i="37"/>
  <c r="BE66" i="37" s="1"/>
  <c r="BF66" i="37" s="1"/>
  <c r="BG66" i="37" s="1"/>
  <c r="BH66" i="37" s="1"/>
  <c r="BI66" i="37" s="1"/>
  <c r="AL66" i="37" s="1"/>
  <c r="AM66" i="37" s="1"/>
  <c r="AB8" i="34"/>
  <c r="D5" i="34"/>
  <c r="J10" i="34"/>
  <c r="X8" i="34"/>
  <c r="AI87" i="47"/>
  <c r="AJ87" i="47" s="1"/>
  <c r="BA13" i="44"/>
  <c r="AB37" i="34"/>
  <c r="X9" i="34"/>
  <c r="AI86" i="47"/>
  <c r="AJ86" i="47" s="1"/>
  <c r="AK31" i="34"/>
  <c r="Z16" i="34"/>
  <c r="AB4" i="34"/>
  <c r="R11" i="34"/>
  <c r="H9" i="34"/>
  <c r="Z7" i="34"/>
  <c r="Z9" i="34"/>
  <c r="J23" i="34"/>
  <c r="AU22" i="53"/>
  <c r="P35" i="34"/>
  <c r="AH35" i="34" s="1"/>
  <c r="P36" i="34"/>
  <c r="H18" i="34"/>
  <c r="Z17" i="34"/>
  <c r="AW24" i="46"/>
  <c r="T15" i="34"/>
  <c r="AF18" i="34"/>
  <c r="AD15" i="34"/>
  <c r="Z37" i="34"/>
  <c r="H11" i="34"/>
  <c r="F23" i="34"/>
  <c r="T3" i="34"/>
  <c r="T4" i="34"/>
  <c r="R6" i="34"/>
  <c r="AZ8" i="41"/>
  <c r="Z2" i="34"/>
  <c r="AX8" i="41"/>
  <c r="V2" i="34"/>
  <c r="H21" i="34"/>
  <c r="T29" i="34"/>
  <c r="P21" i="34"/>
  <c r="D9" i="34"/>
  <c r="T16" i="34"/>
  <c r="P23" i="34"/>
  <c r="P16" i="34"/>
  <c r="AB16" i="34"/>
  <c r="AF23" i="34"/>
  <c r="F13" i="34"/>
  <c r="X17" i="34"/>
  <c r="R36" i="34"/>
  <c r="AI80" i="47"/>
  <c r="AG39" i="34"/>
  <c r="X3" i="34"/>
  <c r="AD12" i="34"/>
  <c r="AD16" i="34"/>
  <c r="P3" i="34"/>
  <c r="L5" i="34"/>
  <c r="N15" i="34"/>
  <c r="T6" i="34"/>
  <c r="X5" i="34"/>
  <c r="V23" i="34"/>
  <c r="J9" i="34"/>
  <c r="P18" i="34"/>
  <c r="L2" i="34"/>
  <c r="AF9" i="34"/>
  <c r="N23" i="34"/>
  <c r="BC10" i="41"/>
  <c r="AF4" i="34"/>
  <c r="X12" i="34"/>
  <c r="T12" i="34"/>
  <c r="V12" i="34"/>
  <c r="L4" i="34"/>
  <c r="P6" i="34"/>
  <c r="D11" i="34"/>
  <c r="N12" i="34"/>
  <c r="X4" i="34"/>
  <c r="BC30" i="52"/>
  <c r="AF19" i="34"/>
  <c r="Z3" i="34"/>
  <c r="Z18" i="34"/>
  <c r="J4" i="34"/>
  <c r="AR8" i="41"/>
  <c r="J2" i="34"/>
  <c r="BB8" i="41"/>
  <c r="AD2" i="34"/>
  <c r="AF7" i="34"/>
  <c r="X21" i="34"/>
  <c r="L23" i="34"/>
  <c r="AF15" i="34"/>
  <c r="BC21" i="37"/>
  <c r="AF10" i="34"/>
  <c r="F12" i="34"/>
  <c r="F16" i="34"/>
  <c r="AU37" i="53"/>
  <c r="P20" i="34"/>
  <c r="BC14" i="41"/>
  <c r="AF5" i="34"/>
  <c r="Z12" i="34"/>
  <c r="T18" i="34"/>
  <c r="N16" i="34"/>
  <c r="P4" i="34"/>
  <c r="L18" i="34"/>
  <c r="AB5" i="34"/>
  <c r="AB15" i="34"/>
  <c r="L6" i="34"/>
  <c r="P9" i="34"/>
  <c r="V8" i="34"/>
  <c r="AD10" i="34"/>
  <c r="L3" i="34"/>
  <c r="V15" i="34"/>
  <c r="J17" i="34"/>
  <c r="AS13" i="44"/>
  <c r="L37" i="34"/>
  <c r="AY13" i="44"/>
  <c r="X37" i="34"/>
  <c r="BC5" i="37"/>
  <c r="AF8" i="34"/>
  <c r="AQ21" i="37"/>
  <c r="H10" i="34"/>
  <c r="AD23" i="34"/>
  <c r="AD37" i="34"/>
  <c r="P7" i="34"/>
  <c r="P5" i="34"/>
  <c r="AB12" i="34"/>
  <c r="J13" i="34"/>
  <c r="R13" i="34"/>
  <c r="P2" i="34"/>
  <c r="X11" i="34"/>
  <c r="L12" i="34"/>
  <c r="AB6" i="34"/>
  <c r="AU18" i="53"/>
  <c r="P30" i="34"/>
  <c r="V10" i="34"/>
  <c r="AU13" i="44"/>
  <c r="P37" i="34"/>
  <c r="R23" i="34"/>
  <c r="AF11" i="34"/>
  <c r="R12" i="34"/>
  <c r="R7" i="34"/>
  <c r="X18" i="34"/>
  <c r="R37" i="34"/>
  <c r="J12" i="34"/>
  <c r="R3" i="34"/>
  <c r="P29" i="34"/>
  <c r="X29" i="34"/>
  <c r="AB9" i="34"/>
  <c r="D37" i="34"/>
  <c r="L9" i="34"/>
  <c r="AW13" i="44"/>
  <c r="T37" i="34"/>
  <c r="H16" i="34"/>
  <c r="X23" i="34"/>
  <c r="X15" i="34"/>
  <c r="AF13" i="34"/>
  <c r="AF17" i="34"/>
  <c r="N13" i="34"/>
  <c r="AI81" i="47"/>
  <c r="AJ81" i="47" s="1"/>
  <c r="AI32" i="47"/>
  <c r="BC5" i="41"/>
  <c r="AF3" i="34"/>
  <c r="R17" i="34"/>
  <c r="J7" i="34"/>
  <c r="Z13" i="34"/>
  <c r="D7" i="34"/>
  <c r="AB29" i="34"/>
  <c r="AF29" i="34"/>
  <c r="Z29" i="34"/>
  <c r="H7" i="34"/>
  <c r="AD8" i="34"/>
  <c r="BC13" i="53"/>
  <c r="AF36" i="34"/>
  <c r="BC9" i="41"/>
  <c r="AF6" i="34"/>
  <c r="F37" i="34"/>
  <c r="L11" i="34"/>
  <c r="V37" i="34"/>
  <c r="N8" i="34"/>
  <c r="L15" i="34"/>
  <c r="J37" i="34"/>
  <c r="P12" i="34"/>
  <c r="F10" i="34"/>
  <c r="H5" i="34"/>
  <c r="Z23" i="34"/>
  <c r="H6" i="34"/>
  <c r="H4" i="34"/>
  <c r="X6" i="34"/>
  <c r="AB3" i="34"/>
  <c r="F15" i="34"/>
  <c r="J16" i="34"/>
  <c r="X2" i="34"/>
  <c r="H3" i="34"/>
  <c r="AB18" i="34"/>
  <c r="N3" i="34"/>
  <c r="AV8" i="41"/>
  <c r="R2" i="34"/>
  <c r="F3" i="34"/>
  <c r="AT8" i="41"/>
  <c r="N2" i="34"/>
  <c r="V3" i="34"/>
  <c r="J6" i="34"/>
  <c r="J3" i="34"/>
  <c r="X7" i="34"/>
  <c r="R29" i="34"/>
  <c r="AI15" i="37"/>
  <c r="R18" i="34"/>
  <c r="R5" i="34"/>
  <c r="L7" i="34"/>
  <c r="H29" i="34"/>
  <c r="H23" i="34"/>
  <c r="X16" i="34"/>
  <c r="R15" i="34"/>
  <c r="Z15" i="34"/>
  <c r="V17" i="34"/>
  <c r="Z36" i="34"/>
  <c r="BC18" i="37"/>
  <c r="AF12" i="34"/>
  <c r="BD42" i="37"/>
  <c r="BE42" i="37" s="1"/>
  <c r="BF42" i="37" s="1"/>
  <c r="BG42" i="37" s="1"/>
  <c r="BH42" i="37" s="1"/>
  <c r="BI42" i="37" s="1"/>
  <c r="BJ42" i="37" s="1"/>
  <c r="BK42" i="37" s="1"/>
  <c r="BL42" i="37" s="1"/>
  <c r="BM42" i="37" s="1"/>
  <c r="BN42" i="37" s="1"/>
  <c r="BO42" i="37" s="1"/>
  <c r="BP42" i="37" s="1"/>
  <c r="BQ42" i="37" s="1"/>
  <c r="BR42" i="37" s="1"/>
  <c r="AQ5" i="37"/>
  <c r="H8" i="34"/>
  <c r="AQ18" i="37"/>
  <c r="H12" i="34"/>
  <c r="BD45" i="37"/>
  <c r="BE45" i="37" s="1"/>
  <c r="BF45" i="37" s="1"/>
  <c r="BG45" i="37" s="1"/>
  <c r="BH45" i="37" s="1"/>
  <c r="BI45" i="37" s="1"/>
  <c r="T5" i="34"/>
  <c r="R9" i="34"/>
  <c r="BC8" i="41"/>
  <c r="AF2" i="34"/>
  <c r="N10" i="34"/>
  <c r="N37" i="34"/>
  <c r="P11" i="34"/>
  <c r="H2" i="34"/>
  <c r="AB2" i="34"/>
  <c r="V16" i="34"/>
  <c r="T2" i="34"/>
  <c r="AY15" i="53"/>
  <c r="AV15" i="53"/>
  <c r="AZ15" i="53"/>
  <c r="AR15" i="53"/>
  <c r="AU37" i="50"/>
  <c r="AU28" i="50"/>
  <c r="AS37" i="50"/>
  <c r="BA37" i="50"/>
  <c r="AY28" i="50"/>
  <c r="BC28" i="50"/>
  <c r="BC37" i="50"/>
  <c r="AS28" i="50"/>
  <c r="AW37" i="50"/>
  <c r="AY37" i="50"/>
  <c r="AQ28" i="50"/>
  <c r="AQ37" i="50"/>
  <c r="BA28" i="50"/>
  <c r="AW28" i="50"/>
  <c r="AU17" i="51"/>
  <c r="AU5" i="51"/>
  <c r="AP5" i="51"/>
  <c r="AX38" i="51"/>
  <c r="AQ7" i="51"/>
  <c r="AQ17" i="51"/>
  <c r="BC14" i="51"/>
  <c r="AR7" i="51"/>
  <c r="AU38" i="51"/>
  <c r="AU14" i="51"/>
  <c r="AU24" i="51"/>
  <c r="AU18" i="51"/>
  <c r="AU42" i="51"/>
  <c r="AU27" i="51"/>
  <c r="AX17" i="51"/>
  <c r="AX18" i="51"/>
  <c r="AX16" i="51"/>
  <c r="AQ16" i="51"/>
  <c r="AQ5" i="51"/>
  <c r="AQ24" i="51"/>
  <c r="AQ36" i="51"/>
  <c r="BC17" i="51"/>
  <c r="BC18" i="51"/>
  <c r="BC27" i="51"/>
  <c r="BC42" i="51"/>
  <c r="AY7" i="51"/>
  <c r="AY12" i="51"/>
  <c r="AY38" i="51"/>
  <c r="AT5" i="51"/>
  <c r="AT27" i="51"/>
  <c r="BB26" i="51"/>
  <c r="BB27" i="51"/>
  <c r="AU7" i="51"/>
  <c r="AU23" i="51"/>
  <c r="AU36" i="51"/>
  <c r="AP14" i="51"/>
  <c r="AP27" i="51"/>
  <c r="AP38" i="51"/>
  <c r="AP16" i="51"/>
  <c r="BB23" i="51"/>
  <c r="AU16" i="51"/>
  <c r="AU12" i="51"/>
  <c r="AU37" i="51"/>
  <c r="AU26" i="51"/>
  <c r="AP26" i="51"/>
  <c r="AP37" i="51"/>
  <c r="AX36" i="51"/>
  <c r="AX5" i="51"/>
  <c r="AX27" i="51"/>
  <c r="AX7" i="51"/>
  <c r="AQ14" i="51"/>
  <c r="AQ26" i="51"/>
  <c r="AQ12" i="51"/>
  <c r="BC16" i="51"/>
  <c r="BC23" i="51"/>
  <c r="BC38" i="51"/>
  <c r="BC24" i="51"/>
  <c r="AY14" i="51"/>
  <c r="AY24" i="51"/>
  <c r="AY26" i="51"/>
  <c r="AY36" i="51"/>
  <c r="AT12" i="51"/>
  <c r="AT23" i="51"/>
  <c r="AT42" i="51"/>
  <c r="BB5" i="51"/>
  <c r="BB14" i="51"/>
  <c r="BB17" i="51"/>
  <c r="BB36" i="51"/>
  <c r="BB42" i="51"/>
  <c r="AV5" i="51"/>
  <c r="AR37" i="51"/>
  <c r="AX14" i="51"/>
  <c r="AX12" i="51"/>
  <c r="AX26" i="51"/>
  <c r="AX24" i="51"/>
  <c r="AX37" i="51"/>
  <c r="AX42" i="51"/>
  <c r="AQ38" i="51"/>
  <c r="AQ23" i="51"/>
  <c r="AQ18" i="51"/>
  <c r="AQ37" i="51"/>
  <c r="AQ42" i="51"/>
  <c r="BC7" i="51"/>
  <c r="BC26" i="51"/>
  <c r="BC36" i="51"/>
  <c r="AY37" i="51"/>
  <c r="AY17" i="51"/>
  <c r="AY18" i="51"/>
  <c r="AY27" i="51"/>
  <c r="AY42" i="51"/>
  <c r="AT14" i="51"/>
  <c r="AT36" i="51"/>
  <c r="AT18" i="51"/>
  <c r="AT7" i="51"/>
  <c r="AT38" i="51"/>
  <c r="BB38" i="51"/>
  <c r="BB7" i="51"/>
  <c r="AP7" i="51"/>
  <c r="AX23" i="51"/>
  <c r="AQ27" i="51"/>
  <c r="BC37" i="51"/>
  <c r="BC5" i="51"/>
  <c r="BC12" i="51"/>
  <c r="AY16" i="51"/>
  <c r="AY23" i="51"/>
  <c r="AY5" i="51"/>
  <c r="AT17" i="51"/>
  <c r="AT26" i="51"/>
  <c r="AT16" i="51"/>
  <c r="AT24" i="51"/>
  <c r="AT37" i="51"/>
  <c r="BB12" i="51"/>
  <c r="BB18" i="51"/>
  <c r="BB16" i="51"/>
  <c r="BB24" i="51"/>
  <c r="BB37" i="51"/>
  <c r="AI55" i="47"/>
  <c r="AI90" i="47"/>
  <c r="AJ90" i="47" s="1"/>
  <c r="AI83" i="47"/>
  <c r="AJ83" i="47" s="1"/>
  <c r="AI56" i="47"/>
  <c r="AI41" i="47"/>
  <c r="AI84" i="47"/>
  <c r="AJ84" i="47" s="1"/>
  <c r="AI88" i="47"/>
  <c r="AJ88" i="47" s="1"/>
  <c r="AI58" i="47"/>
  <c r="AI18" i="47"/>
  <c r="AN37" i="10"/>
  <c r="AJ37" i="10"/>
  <c r="AJ38" i="10"/>
  <c r="AL38" i="10"/>
  <c r="AH38" i="10"/>
  <c r="AP38" i="10"/>
  <c r="AU11" i="45"/>
  <c r="BC11" i="45"/>
  <c r="AP37" i="10"/>
  <c r="AW11" i="45"/>
  <c r="BA11" i="45"/>
  <c r="AL37" i="10"/>
  <c r="AS11" i="45"/>
  <c r="AQ11" i="45"/>
  <c r="AY11" i="45"/>
  <c r="AH37" i="10"/>
  <c r="AI27" i="37"/>
  <c r="BD63" i="37"/>
  <c r="BE63" i="37" s="1"/>
  <c r="BF63" i="37" s="1"/>
  <c r="BG63" i="37" s="1"/>
  <c r="BH63" i="37" s="1"/>
  <c r="BI63" i="37" s="1"/>
  <c r="AL63" i="37" s="1"/>
  <c r="AM63" i="37" s="1"/>
  <c r="AI37" i="37"/>
  <c r="AI47" i="37"/>
  <c r="AJ47" i="37" s="1"/>
  <c r="AI10" i="37"/>
  <c r="AI60" i="37"/>
  <c r="AJ60" i="37" s="1"/>
  <c r="AI65" i="37"/>
  <c r="AJ65" i="37" s="1"/>
  <c r="BD44" i="37"/>
  <c r="BE44" i="37" s="1"/>
  <c r="BF44" i="37" s="1"/>
  <c r="BG44" i="37" s="1"/>
  <c r="BH44" i="37" s="1"/>
  <c r="BI44" i="37" s="1"/>
  <c r="AI63" i="37"/>
  <c r="AJ63" i="37" s="1"/>
  <c r="AI62" i="37"/>
  <c r="AJ62" i="37" s="1"/>
  <c r="AI55" i="37"/>
  <c r="AJ55" i="37" s="1"/>
  <c r="AI32" i="37"/>
  <c r="AI20" i="37"/>
  <c r="AI29" i="37"/>
  <c r="AI18" i="37"/>
  <c r="AI23" i="37"/>
  <c r="AI39" i="37"/>
  <c r="AI41" i="37"/>
  <c r="AJ41" i="37" s="1"/>
  <c r="AI48" i="37"/>
  <c r="AJ48" i="37" s="1"/>
  <c r="AI28" i="37"/>
  <c r="AI71" i="37"/>
  <c r="AJ71" i="37" s="1"/>
  <c r="AI66" i="37"/>
  <c r="AJ66" i="37" s="1"/>
  <c r="AI72" i="37"/>
  <c r="AJ72" i="37" s="1"/>
  <c r="AV13" i="53"/>
  <c r="AV18" i="53"/>
  <c r="AR13" i="53"/>
  <c r="AR37" i="53"/>
  <c r="AY18" i="53"/>
  <c r="AH30" i="10"/>
  <c r="AV22" i="53"/>
  <c r="AZ18" i="53"/>
  <c r="AJ30" i="10"/>
  <c r="AR18" i="53"/>
  <c r="AR22" i="53"/>
  <c r="AY22" i="53"/>
  <c r="AH35" i="10"/>
  <c r="AZ13" i="53"/>
  <c r="AJ36" i="10"/>
  <c r="AY13" i="53"/>
  <c r="AH36" i="10"/>
  <c r="AU43" i="53"/>
  <c r="BD43" i="53" s="1"/>
  <c r="BE43" i="53" s="1"/>
  <c r="BF43" i="53" s="1"/>
  <c r="BG43" i="53" s="1"/>
  <c r="BH43" i="53" s="1"/>
  <c r="BI43" i="53" s="1"/>
  <c r="AV37" i="53"/>
  <c r="AZ22" i="53"/>
  <c r="AJ35" i="10"/>
  <c r="AZ37" i="53"/>
  <c r="AJ12" i="10"/>
  <c r="AY37" i="53"/>
  <c r="AH12" i="10"/>
  <c r="AQ18" i="53"/>
  <c r="AN6" i="10"/>
  <c r="AJ9" i="10"/>
  <c r="AT30" i="52"/>
  <c r="AR30" i="52"/>
  <c r="AJ6" i="10"/>
  <c r="AV30" i="52"/>
  <c r="AP30" i="52"/>
  <c r="AZ30" i="52"/>
  <c r="AJ11" i="10"/>
  <c r="AU30" i="52"/>
  <c r="AX30" i="52"/>
  <c r="BB30" i="52"/>
  <c r="AN11" i="10"/>
  <c r="AQ30" i="52"/>
  <c r="AL5" i="10"/>
  <c r="AT45" i="51"/>
  <c r="BB45" i="51"/>
  <c r="AN9" i="10"/>
  <c r="AN23" i="10"/>
  <c r="AN15" i="10"/>
  <c r="AQ45" i="51"/>
  <c r="BC45" i="51"/>
  <c r="AP9" i="10"/>
  <c r="AY45" i="51"/>
  <c r="AH9" i="10"/>
  <c r="AU45" i="51"/>
  <c r="AX45" i="51"/>
  <c r="AN17" i="10"/>
  <c r="AN7" i="10"/>
  <c r="AN8" i="10"/>
  <c r="AN21" i="10"/>
  <c r="AN5" i="10"/>
  <c r="AQ24" i="46"/>
  <c r="AV24" i="46"/>
  <c r="AR24" i="46"/>
  <c r="BC24" i="46"/>
  <c r="AP5" i="10"/>
  <c r="AU24" i="46"/>
  <c r="AY24" i="46"/>
  <c r="AH5" i="10"/>
  <c r="AZ24" i="46"/>
  <c r="AJ5" i="10"/>
  <c r="BJ49" i="37"/>
  <c r="BK49" i="37" s="1"/>
  <c r="BL49" i="37" s="1"/>
  <c r="BM49" i="37" s="1"/>
  <c r="BN49" i="37" s="1"/>
  <c r="BO49" i="37" s="1"/>
  <c r="BP49" i="37" s="1"/>
  <c r="BQ49" i="37" s="1"/>
  <c r="BR49" i="37" s="1"/>
  <c r="AH2" i="10"/>
  <c r="AJ15" i="10"/>
  <c r="AJ21" i="10"/>
  <c r="BD56" i="37"/>
  <c r="BE56" i="37" s="1"/>
  <c r="BF56" i="37" s="1"/>
  <c r="BG56" i="37" s="1"/>
  <c r="BH56" i="37" s="1"/>
  <c r="BI56" i="37" s="1"/>
  <c r="AL56" i="37" s="1"/>
  <c r="AM56" i="37" s="1"/>
  <c r="BJ57" i="37"/>
  <c r="BK57" i="37" s="1"/>
  <c r="BL57" i="37" s="1"/>
  <c r="BM57" i="37" s="1"/>
  <c r="BN57" i="37" s="1"/>
  <c r="BO57" i="37" s="1"/>
  <c r="BP57" i="37" s="1"/>
  <c r="BQ57" i="37" s="1"/>
  <c r="BR57" i="37" s="1"/>
  <c r="AW30" i="45"/>
  <c r="AS50" i="45"/>
  <c r="BA30" i="45"/>
  <c r="AL21" i="10"/>
  <c r="BC50" i="45"/>
  <c r="AP6" i="10"/>
  <c r="AS30" i="45"/>
  <c r="AQ30" i="45"/>
  <c r="AY50" i="45"/>
  <c r="AH6" i="10"/>
  <c r="AW50" i="45"/>
  <c r="AQ50" i="45"/>
  <c r="AY30" i="45"/>
  <c r="AH21" i="10"/>
  <c r="AU30" i="45"/>
  <c r="AU50" i="45"/>
  <c r="BA50" i="45"/>
  <c r="AL6" i="10"/>
  <c r="BC30" i="45"/>
  <c r="AP21" i="10"/>
  <c r="AP15" i="10"/>
  <c r="BA21" i="44"/>
  <c r="AL15" i="10"/>
  <c r="AS21" i="44"/>
  <c r="AW21" i="44"/>
  <c r="AY21" i="44"/>
  <c r="AH15" i="10"/>
  <c r="AT13" i="37"/>
  <c r="AR13" i="37"/>
  <c r="AW13" i="37"/>
  <c r="AP2" i="10"/>
  <c r="AP13" i="37"/>
  <c r="AX13" i="37"/>
  <c r="BB13" i="37"/>
  <c r="AN2" i="10"/>
  <c r="AZ13" i="37"/>
  <c r="AJ2" i="10"/>
  <c r="BA13" i="37"/>
  <c r="AL2" i="10"/>
  <c r="AS27" i="43"/>
  <c r="BA25" i="43"/>
  <c r="AL13" i="10"/>
  <c r="AQ25" i="43"/>
  <c r="AS37" i="43"/>
  <c r="AS35" i="43"/>
  <c r="AR25" i="43"/>
  <c r="AW27" i="43"/>
  <c r="AW35" i="43"/>
  <c r="AU27" i="43"/>
  <c r="AU35" i="43"/>
  <c r="AV25" i="43"/>
  <c r="AV35" i="43"/>
  <c r="AY35" i="43"/>
  <c r="AH7" i="10"/>
  <c r="AH14" i="10"/>
  <c r="AH10" i="10"/>
  <c r="AS25" i="43"/>
  <c r="BC27" i="43"/>
  <c r="AP8" i="10"/>
  <c r="BC35" i="43"/>
  <c r="AP7" i="10"/>
  <c r="AQ27" i="43"/>
  <c r="AQ37" i="43"/>
  <c r="AQ35" i="43"/>
  <c r="AR35" i="43"/>
  <c r="AY27" i="43"/>
  <c r="AH8" i="10"/>
  <c r="AY25" i="43"/>
  <c r="AH13" i="10"/>
  <c r="AL10" i="10"/>
  <c r="AL14" i="10"/>
  <c r="BA27" i="43"/>
  <c r="AL8" i="10"/>
  <c r="BA37" i="43"/>
  <c r="AL29" i="10"/>
  <c r="BA35" i="43"/>
  <c r="AL7" i="10"/>
  <c r="BC37" i="43"/>
  <c r="AP29" i="10"/>
  <c r="BC25" i="43"/>
  <c r="AP13" i="10"/>
  <c r="AR27" i="43"/>
  <c r="AV37" i="43"/>
  <c r="AZ37" i="43"/>
  <c r="AJ29" i="10"/>
  <c r="AJ17" i="10"/>
  <c r="AP10" i="10"/>
  <c r="AP14" i="10"/>
  <c r="AR37" i="43"/>
  <c r="AW25" i="43"/>
  <c r="AW37" i="43"/>
  <c r="AU25" i="43"/>
  <c r="AU37" i="43"/>
  <c r="AV27" i="43"/>
  <c r="AY37" i="43"/>
  <c r="AH29" i="10"/>
  <c r="AZ25" i="43"/>
  <c r="AJ13" i="10"/>
  <c r="AZ27" i="43"/>
  <c r="AJ8" i="10"/>
  <c r="AZ35" i="43"/>
  <c r="AJ7" i="10"/>
  <c r="AP17" i="10"/>
  <c r="AJ23" i="10"/>
  <c r="BD53" i="37"/>
  <c r="BE53" i="37" s="1"/>
  <c r="BF53" i="37" s="1"/>
  <c r="BG53" i="37" s="1"/>
  <c r="BH53" i="37" s="1"/>
  <c r="BI53" i="37" s="1"/>
  <c r="AL53" i="37" s="1"/>
  <c r="AM53" i="37" s="1"/>
  <c r="BD40" i="37"/>
  <c r="BE40" i="37" s="1"/>
  <c r="BF40" i="37" s="1"/>
  <c r="BG40" i="37" s="1"/>
  <c r="BH40" i="37" s="1"/>
  <c r="BI40" i="37" s="1"/>
  <c r="BJ40" i="37" s="1"/>
  <c r="BK40" i="37" s="1"/>
  <c r="BL40" i="37" s="1"/>
  <c r="BM40" i="37" s="1"/>
  <c r="BN40" i="37" s="1"/>
  <c r="BO40" i="37" s="1"/>
  <c r="BP40" i="37" s="1"/>
  <c r="BQ40" i="37" s="1"/>
  <c r="BR40" i="37" s="1"/>
  <c r="BD62" i="37"/>
  <c r="BE62" i="37" s="1"/>
  <c r="BF62" i="37" s="1"/>
  <c r="BG62" i="37" s="1"/>
  <c r="BH62" i="37" s="1"/>
  <c r="BI62" i="37" s="1"/>
  <c r="AL62" i="37" s="1"/>
  <c r="AM62" i="37" s="1"/>
  <c r="BD43" i="37"/>
  <c r="BE43" i="37" s="1"/>
  <c r="BF43" i="37" s="1"/>
  <c r="BG43" i="37" s="1"/>
  <c r="BH43" i="37" s="1"/>
  <c r="BI43" i="37" s="1"/>
  <c r="BJ43" i="37" s="1"/>
  <c r="BK43" i="37" s="1"/>
  <c r="BL43" i="37" s="1"/>
  <c r="BM43" i="37" s="1"/>
  <c r="BN43" i="37" s="1"/>
  <c r="BO43" i="37" s="1"/>
  <c r="BP43" i="37" s="1"/>
  <c r="BQ43" i="37" s="1"/>
  <c r="BR43" i="37" s="1"/>
  <c r="BD25" i="37"/>
  <c r="BE25" i="37" s="1"/>
  <c r="BF25" i="37" s="1"/>
  <c r="BG25" i="37" s="1"/>
  <c r="BH25" i="37" s="1"/>
  <c r="BI25" i="37" s="1"/>
  <c r="BJ25" i="37" s="1"/>
  <c r="BK25" i="37" s="1"/>
  <c r="BL25" i="37" s="1"/>
  <c r="BM25" i="37" s="1"/>
  <c r="BN25" i="37" s="1"/>
  <c r="BO25" i="37" s="1"/>
  <c r="BP25" i="37" s="1"/>
  <c r="BQ25" i="37" s="1"/>
  <c r="BR25" i="37" s="1"/>
  <c r="BA15" i="42"/>
  <c r="AL23" i="10"/>
  <c r="AS15" i="42"/>
  <c r="BC15" i="42"/>
  <c r="AP23" i="10"/>
  <c r="AL20" i="10"/>
  <c r="AH20" i="10"/>
  <c r="AH19" i="10"/>
  <c r="AY15" i="42"/>
  <c r="AH23" i="10"/>
  <c r="AL18" i="10"/>
  <c r="AP20" i="10"/>
  <c r="AX15" i="42"/>
  <c r="AP19" i="10"/>
  <c r="AL22" i="10"/>
  <c r="AL19" i="10"/>
  <c r="AH18" i="10"/>
  <c r="AW15" i="42"/>
  <c r="AP18" i="10"/>
  <c r="AP22" i="10"/>
  <c r="AH22" i="10"/>
  <c r="AI64" i="37"/>
  <c r="AJ64" i="37" s="1"/>
  <c r="AI31" i="37"/>
  <c r="AI70" i="37"/>
  <c r="AJ70" i="37" s="1"/>
  <c r="AI25" i="37"/>
  <c r="AI54" i="37"/>
  <c r="AJ54" i="37" s="1"/>
  <c r="BD35" i="37"/>
  <c r="BE35" i="37" s="1"/>
  <c r="BF35" i="37" s="1"/>
  <c r="BG35" i="37" s="1"/>
  <c r="BH35" i="37" s="1"/>
  <c r="BI35" i="37" s="1"/>
  <c r="AI17" i="37"/>
  <c r="BD17" i="37"/>
  <c r="BE17" i="37" s="1"/>
  <c r="BF17" i="37" s="1"/>
  <c r="BG17" i="37" s="1"/>
  <c r="BH17" i="37" s="1"/>
  <c r="BI17" i="37" s="1"/>
  <c r="BJ17" i="37" s="1"/>
  <c r="BK17" i="37" s="1"/>
  <c r="BL17" i="37" s="1"/>
  <c r="BM17" i="37" s="1"/>
  <c r="BN17" i="37" s="1"/>
  <c r="BO17" i="37" s="1"/>
  <c r="BP17" i="37" s="1"/>
  <c r="BQ17" i="37" s="1"/>
  <c r="BR17" i="37" s="1"/>
  <c r="AI21" i="37"/>
  <c r="AI12" i="37"/>
  <c r="AI53" i="37"/>
  <c r="AJ53" i="37" s="1"/>
  <c r="AI61" i="37"/>
  <c r="AJ61" i="37" s="1"/>
  <c r="BD64" i="37"/>
  <c r="BE64" i="37" s="1"/>
  <c r="BF64" i="37" s="1"/>
  <c r="BG64" i="37" s="1"/>
  <c r="BH64" i="37" s="1"/>
  <c r="BI64" i="37" s="1"/>
  <c r="AL64" i="37" s="1"/>
  <c r="AM64" i="37" s="1"/>
  <c r="BD70" i="37"/>
  <c r="BE70" i="37" s="1"/>
  <c r="BF70" i="37" s="1"/>
  <c r="BG70" i="37" s="1"/>
  <c r="BH70" i="37" s="1"/>
  <c r="BI70" i="37" s="1"/>
  <c r="BJ70" i="37" s="1"/>
  <c r="BK70" i="37" s="1"/>
  <c r="BL70" i="37" s="1"/>
  <c r="BM70" i="37" s="1"/>
  <c r="BN70" i="37" s="1"/>
  <c r="BO70" i="37" s="1"/>
  <c r="BP70" i="37" s="1"/>
  <c r="BQ70" i="37" s="1"/>
  <c r="BR70" i="37" s="1"/>
  <c r="AI43" i="37"/>
  <c r="AJ43" i="37" s="1"/>
  <c r="AI14" i="37"/>
  <c r="BD54" i="37"/>
  <c r="BE54" i="37" s="1"/>
  <c r="BF54" i="37" s="1"/>
  <c r="BG54" i="37" s="1"/>
  <c r="BH54" i="37" s="1"/>
  <c r="BI54" i="37" s="1"/>
  <c r="AL54" i="37" s="1"/>
  <c r="AM54" i="37" s="1"/>
  <c r="AI11" i="37"/>
  <c r="AI45" i="37"/>
  <c r="AJ45" i="37" s="1"/>
  <c r="BD65" i="46"/>
  <c r="BE65" i="46" s="1"/>
  <c r="BF65" i="46" s="1"/>
  <c r="BG65" i="46" s="1"/>
  <c r="BH65" i="46" s="1"/>
  <c r="BI65" i="46" s="1"/>
  <c r="AI8" i="37"/>
  <c r="BD51" i="37"/>
  <c r="BE51" i="37" s="1"/>
  <c r="BF51" i="37" s="1"/>
  <c r="BG51" i="37" s="1"/>
  <c r="BH51" i="37" s="1"/>
  <c r="BI51" i="37" s="1"/>
  <c r="AL51" i="37" s="1"/>
  <c r="AM51" i="37" s="1"/>
  <c r="AI69" i="37"/>
  <c r="AJ69" i="37" s="1"/>
  <c r="AI26" i="37"/>
  <c r="AI35" i="37"/>
  <c r="AI51" i="37"/>
  <c r="AJ51" i="37" s="1"/>
  <c r="AP13" i="41"/>
  <c r="AV9" i="41"/>
  <c r="AZ10" i="41"/>
  <c r="AJ20" i="10"/>
  <c r="AT14" i="41"/>
  <c r="AT9" i="41"/>
  <c r="AT5" i="41"/>
  <c r="AX14" i="41"/>
  <c r="AR11" i="41"/>
  <c r="BB14" i="41"/>
  <c r="AN14" i="10"/>
  <c r="BB9" i="41"/>
  <c r="AN19" i="10"/>
  <c r="AV13" i="41"/>
  <c r="AV5" i="41"/>
  <c r="AP11" i="41"/>
  <c r="AP10" i="41"/>
  <c r="AP9" i="41"/>
  <c r="AT11" i="41"/>
  <c r="AT13" i="41"/>
  <c r="AX11" i="41"/>
  <c r="AX13" i="41"/>
  <c r="AX10" i="41"/>
  <c r="AR14" i="41"/>
  <c r="BB5" i="41"/>
  <c r="AN22" i="10"/>
  <c r="AV14" i="41"/>
  <c r="AZ5" i="41"/>
  <c r="AJ22" i="10"/>
  <c r="AZ13" i="41"/>
  <c r="AJ10" i="10"/>
  <c r="AT10" i="41"/>
  <c r="AX9" i="41"/>
  <c r="AR10" i="41"/>
  <c r="BB11" i="41"/>
  <c r="AN18" i="10"/>
  <c r="BB10" i="41"/>
  <c r="AN20" i="10"/>
  <c r="AV10" i="41"/>
  <c r="AV11" i="41"/>
  <c r="AP14" i="41"/>
  <c r="AP5" i="41"/>
  <c r="AZ9" i="41"/>
  <c r="AJ19" i="10"/>
  <c r="AZ11" i="41"/>
  <c r="AJ18" i="10"/>
  <c r="AZ14" i="41"/>
  <c r="AJ14" i="10"/>
  <c r="AX5" i="41"/>
  <c r="AR9" i="41"/>
  <c r="AR5" i="41"/>
  <c r="AR13" i="41"/>
  <c r="BB13" i="41"/>
  <c r="AN10" i="10"/>
  <c r="AL69" i="37"/>
  <c r="AM69" i="37" s="1"/>
  <c r="AL67" i="37"/>
  <c r="AM67" i="37" s="1"/>
  <c r="BD26" i="37"/>
  <c r="BE26" i="37" s="1"/>
  <c r="BF26" i="37" s="1"/>
  <c r="BG26" i="37" s="1"/>
  <c r="BH26" i="37" s="1"/>
  <c r="BI26" i="37" s="1"/>
  <c r="BD67" i="53"/>
  <c r="BE67" i="53" s="1"/>
  <c r="BF67" i="53" s="1"/>
  <c r="BG67" i="53" s="1"/>
  <c r="BH67" i="53" s="1"/>
  <c r="BI67" i="53" s="1"/>
  <c r="AI30" i="37"/>
  <c r="AL71" i="37"/>
  <c r="AM71" i="37" s="1"/>
  <c r="AI67" i="53"/>
  <c r="AJ67" i="53" s="1"/>
  <c r="BD5" i="53"/>
  <c r="BE5" i="53" s="1"/>
  <c r="BF5" i="53" s="1"/>
  <c r="BG5" i="53" s="1"/>
  <c r="BH5" i="53" s="1"/>
  <c r="BI5" i="53" s="1"/>
  <c r="AY7" i="44"/>
  <c r="AH17" i="10"/>
  <c r="AS7" i="44"/>
  <c r="AW7" i="44"/>
  <c r="BA7" i="44"/>
  <c r="AL17" i="10"/>
  <c r="AI14" i="46"/>
  <c r="AI38" i="37"/>
  <c r="AI50" i="41"/>
  <c r="AJ50" i="41" s="1"/>
  <c r="BD6" i="52"/>
  <c r="BE6" i="52" s="1"/>
  <c r="BF6" i="52" s="1"/>
  <c r="BG6" i="52" s="1"/>
  <c r="BH6" i="52" s="1"/>
  <c r="BI6" i="52" s="1"/>
  <c r="AI8" i="52"/>
  <c r="AI32" i="53"/>
  <c r="AJ32" i="53" s="1"/>
  <c r="BD5" i="47"/>
  <c r="BE5" i="47" s="1"/>
  <c r="BF5" i="47" s="1"/>
  <c r="BG5" i="47" s="1"/>
  <c r="BH5" i="47" s="1"/>
  <c r="BI5" i="47" s="1"/>
  <c r="BD16" i="52"/>
  <c r="BE16" i="52" s="1"/>
  <c r="BF16" i="52" s="1"/>
  <c r="BG16" i="52" s="1"/>
  <c r="BH16" i="52" s="1"/>
  <c r="BI16" i="52" s="1"/>
  <c r="BJ16" i="52" s="1"/>
  <c r="BK16" i="52" s="1"/>
  <c r="BL16" i="52" s="1"/>
  <c r="BM16" i="52" s="1"/>
  <c r="BN16" i="52" s="1"/>
  <c r="BO16" i="52" s="1"/>
  <c r="BP16" i="52" s="1"/>
  <c r="BQ16" i="52" s="1"/>
  <c r="BR16" i="52" s="1"/>
  <c r="AI9" i="46"/>
  <c r="BD63" i="46"/>
  <c r="BE63" i="46" s="1"/>
  <c r="BF63" i="46" s="1"/>
  <c r="BG63" i="46" s="1"/>
  <c r="BH63" i="46" s="1"/>
  <c r="BI63" i="46" s="1"/>
  <c r="BJ63" i="46" s="1"/>
  <c r="BK63" i="46" s="1"/>
  <c r="BL63" i="46" s="1"/>
  <c r="BM63" i="46" s="1"/>
  <c r="BN63" i="46" s="1"/>
  <c r="BO63" i="46" s="1"/>
  <c r="BP63" i="46" s="1"/>
  <c r="BQ63" i="46" s="1"/>
  <c r="BR63" i="46" s="1"/>
  <c r="AI21" i="46"/>
  <c r="BD10" i="46"/>
  <c r="BE10" i="46" s="1"/>
  <c r="BF10" i="46" s="1"/>
  <c r="BG10" i="46" s="1"/>
  <c r="BH10" i="46" s="1"/>
  <c r="BI10" i="46" s="1"/>
  <c r="AI63" i="46"/>
  <c r="AJ63" i="46" s="1"/>
  <c r="AI45" i="46"/>
  <c r="AJ45" i="46" s="1"/>
  <c r="AI48" i="47"/>
  <c r="BD9" i="47"/>
  <c r="BE9" i="47" s="1"/>
  <c r="BF9" i="47" s="1"/>
  <c r="BG9" i="47" s="1"/>
  <c r="BH9" i="47" s="1"/>
  <c r="BI9" i="47" s="1"/>
  <c r="AI44" i="53"/>
  <c r="AJ44" i="53" s="1"/>
  <c r="AI54" i="52"/>
  <c r="AJ54" i="52" s="1"/>
  <c r="AI47" i="51"/>
  <c r="AI59" i="52"/>
  <c r="AJ59" i="52" s="1"/>
  <c r="AI34" i="52"/>
  <c r="AJ34" i="52" s="1"/>
  <c r="AI62" i="52"/>
  <c r="AJ62" i="52" s="1"/>
  <c r="BD49" i="52"/>
  <c r="BE49" i="52" s="1"/>
  <c r="BF49" i="52" s="1"/>
  <c r="BG49" i="52" s="1"/>
  <c r="BH49" i="52" s="1"/>
  <c r="BI49" i="52" s="1"/>
  <c r="AI24" i="52"/>
  <c r="AJ24" i="52" s="1"/>
  <c r="BD30" i="53"/>
  <c r="BE30" i="53" s="1"/>
  <c r="BF30" i="53" s="1"/>
  <c r="BG30" i="53" s="1"/>
  <c r="BH30" i="53" s="1"/>
  <c r="BI30" i="53" s="1"/>
  <c r="BJ30" i="53" s="1"/>
  <c r="BK30" i="53" s="1"/>
  <c r="BL30" i="53" s="1"/>
  <c r="BM30" i="53" s="1"/>
  <c r="BN30" i="53" s="1"/>
  <c r="BO30" i="53" s="1"/>
  <c r="BP30" i="53" s="1"/>
  <c r="BQ30" i="53" s="1"/>
  <c r="BR30" i="53" s="1"/>
  <c r="AI62" i="53"/>
  <c r="AJ62" i="53" s="1"/>
  <c r="BD41" i="53"/>
  <c r="BE41" i="53" s="1"/>
  <c r="BF41" i="53" s="1"/>
  <c r="BG41" i="53" s="1"/>
  <c r="BH41" i="53" s="1"/>
  <c r="BI41" i="53" s="1"/>
  <c r="AI25" i="53"/>
  <c r="BD70" i="53"/>
  <c r="BE70" i="53" s="1"/>
  <c r="BF70" i="53" s="1"/>
  <c r="BG70" i="53" s="1"/>
  <c r="BH70" i="53" s="1"/>
  <c r="BI70" i="53" s="1"/>
  <c r="BJ70" i="53" s="1"/>
  <c r="BK70" i="53" s="1"/>
  <c r="BL70" i="53" s="1"/>
  <c r="BM70" i="53" s="1"/>
  <c r="BN70" i="53" s="1"/>
  <c r="BO70" i="53" s="1"/>
  <c r="BP70" i="53" s="1"/>
  <c r="BQ70" i="53" s="1"/>
  <c r="BR70" i="53" s="1"/>
  <c r="AI26" i="53"/>
  <c r="BD44" i="53"/>
  <c r="BE44" i="53" s="1"/>
  <c r="BF44" i="53" s="1"/>
  <c r="BG44" i="53" s="1"/>
  <c r="BH44" i="53" s="1"/>
  <c r="BI44" i="53" s="1"/>
  <c r="BJ44" i="53" s="1"/>
  <c r="BK44" i="53" s="1"/>
  <c r="BL44" i="53" s="1"/>
  <c r="BM44" i="53" s="1"/>
  <c r="BN44" i="53" s="1"/>
  <c r="BO44" i="53" s="1"/>
  <c r="BP44" i="53" s="1"/>
  <c r="BQ44" i="53" s="1"/>
  <c r="BR44" i="53" s="1"/>
  <c r="BD62" i="53"/>
  <c r="BE62" i="53" s="1"/>
  <c r="BF62" i="53" s="1"/>
  <c r="BG62" i="53" s="1"/>
  <c r="BH62" i="53" s="1"/>
  <c r="BI62" i="53" s="1"/>
  <c r="BJ62" i="53" s="1"/>
  <c r="BK62" i="53" s="1"/>
  <c r="BL62" i="53" s="1"/>
  <c r="BM62" i="53" s="1"/>
  <c r="BN62" i="53" s="1"/>
  <c r="BO62" i="53" s="1"/>
  <c r="BP62" i="53" s="1"/>
  <c r="BQ62" i="53" s="1"/>
  <c r="BR62" i="53" s="1"/>
  <c r="BD63" i="53"/>
  <c r="BE63" i="53" s="1"/>
  <c r="BF63" i="53" s="1"/>
  <c r="BG63" i="53" s="1"/>
  <c r="BH63" i="53" s="1"/>
  <c r="BI63" i="53" s="1"/>
  <c r="BJ63" i="53" s="1"/>
  <c r="BK63" i="53" s="1"/>
  <c r="BL63" i="53" s="1"/>
  <c r="BM63" i="53" s="1"/>
  <c r="BN63" i="53" s="1"/>
  <c r="BO63" i="53" s="1"/>
  <c r="BP63" i="53" s="1"/>
  <c r="BQ63" i="53" s="1"/>
  <c r="BR63" i="53" s="1"/>
  <c r="AI31" i="53"/>
  <c r="AJ31" i="53" s="1"/>
  <c r="AI52" i="53"/>
  <c r="AJ52" i="53" s="1"/>
  <c r="AI63" i="53"/>
  <c r="AJ63" i="53" s="1"/>
  <c r="BD59" i="53"/>
  <c r="BE59" i="53" s="1"/>
  <c r="BF59" i="53" s="1"/>
  <c r="BG59" i="53" s="1"/>
  <c r="BH59" i="53" s="1"/>
  <c r="BI59" i="53" s="1"/>
  <c r="AI11" i="53"/>
  <c r="AI38" i="53"/>
  <c r="AJ38" i="53" s="1"/>
  <c r="AI48" i="53"/>
  <c r="AJ48" i="53" s="1"/>
  <c r="BD57" i="53"/>
  <c r="BE57" i="53" s="1"/>
  <c r="BF57" i="53" s="1"/>
  <c r="BG57" i="53" s="1"/>
  <c r="BH57" i="53" s="1"/>
  <c r="BI57" i="53" s="1"/>
  <c r="AI16" i="53"/>
  <c r="AI35" i="53"/>
  <c r="AJ35" i="53" s="1"/>
  <c r="BD32" i="53"/>
  <c r="BE32" i="53" s="1"/>
  <c r="BF32" i="53" s="1"/>
  <c r="BG32" i="53" s="1"/>
  <c r="BH32" i="53" s="1"/>
  <c r="BI32" i="53" s="1"/>
  <c r="BJ32" i="53" s="1"/>
  <c r="BK32" i="53" s="1"/>
  <c r="BL32" i="53" s="1"/>
  <c r="BM32" i="53" s="1"/>
  <c r="BN32" i="53" s="1"/>
  <c r="BO32" i="53" s="1"/>
  <c r="BP32" i="53" s="1"/>
  <c r="BQ32" i="53" s="1"/>
  <c r="BR32" i="53" s="1"/>
  <c r="AI24" i="53"/>
  <c r="AI5" i="53"/>
  <c r="BD33" i="53"/>
  <c r="BE33" i="53" s="1"/>
  <c r="BF33" i="53" s="1"/>
  <c r="BG33" i="53" s="1"/>
  <c r="BH33" i="53" s="1"/>
  <c r="BI33" i="53" s="1"/>
  <c r="AI34" i="53"/>
  <c r="AJ34" i="53" s="1"/>
  <c r="BD48" i="53"/>
  <c r="BE48" i="53" s="1"/>
  <c r="BF48" i="53" s="1"/>
  <c r="BG48" i="53" s="1"/>
  <c r="BH48" i="53" s="1"/>
  <c r="BI48" i="53" s="1"/>
  <c r="AI59" i="53"/>
  <c r="AJ59" i="53" s="1"/>
  <c r="AI45" i="53"/>
  <c r="AJ45" i="53" s="1"/>
  <c r="AI55" i="53"/>
  <c r="AJ55" i="53" s="1"/>
  <c r="AI16" i="52"/>
  <c r="BD62" i="52"/>
  <c r="BE62" i="52" s="1"/>
  <c r="BF62" i="52" s="1"/>
  <c r="BG62" i="52" s="1"/>
  <c r="BH62" i="52" s="1"/>
  <c r="BI62" i="52" s="1"/>
  <c r="BD59" i="52"/>
  <c r="BE59" i="52" s="1"/>
  <c r="BF59" i="52" s="1"/>
  <c r="BG59" i="52" s="1"/>
  <c r="BH59" i="52" s="1"/>
  <c r="BI59" i="52" s="1"/>
  <c r="BJ59" i="52" s="1"/>
  <c r="BK59" i="52" s="1"/>
  <c r="BL59" i="52" s="1"/>
  <c r="BM59" i="52" s="1"/>
  <c r="BN59" i="52" s="1"/>
  <c r="BO59" i="52" s="1"/>
  <c r="BP59" i="52" s="1"/>
  <c r="BQ59" i="52" s="1"/>
  <c r="BR59" i="52" s="1"/>
  <c r="BD54" i="52"/>
  <c r="BE54" i="52" s="1"/>
  <c r="BF54" i="52" s="1"/>
  <c r="BG54" i="52" s="1"/>
  <c r="BH54" i="52" s="1"/>
  <c r="BI54" i="52" s="1"/>
  <c r="AI49" i="52"/>
  <c r="AJ49" i="52" s="1"/>
  <c r="BD34" i="52"/>
  <c r="BE34" i="52" s="1"/>
  <c r="BF34" i="52" s="1"/>
  <c r="BG34" i="52" s="1"/>
  <c r="BH34" i="52" s="1"/>
  <c r="BI34" i="52" s="1"/>
  <c r="BJ34" i="52" s="1"/>
  <c r="BK34" i="52" s="1"/>
  <c r="BL34" i="52" s="1"/>
  <c r="BM34" i="52" s="1"/>
  <c r="BN34" i="52" s="1"/>
  <c r="BO34" i="52" s="1"/>
  <c r="BP34" i="52" s="1"/>
  <c r="BQ34" i="52" s="1"/>
  <c r="BR34" i="52" s="1"/>
  <c r="AI68" i="52"/>
  <c r="AJ68" i="52" s="1"/>
  <c r="BD63" i="52"/>
  <c r="BE63" i="52" s="1"/>
  <c r="BF63" i="52" s="1"/>
  <c r="BG63" i="52" s="1"/>
  <c r="BH63" i="52" s="1"/>
  <c r="BI63" i="52" s="1"/>
  <c r="AI55" i="52"/>
  <c r="AJ55" i="52" s="1"/>
  <c r="AI38" i="52"/>
  <c r="AJ38" i="52" s="1"/>
  <c r="BD45" i="52"/>
  <c r="BE45" i="52" s="1"/>
  <c r="BF45" i="52" s="1"/>
  <c r="BG45" i="52" s="1"/>
  <c r="BH45" i="52" s="1"/>
  <c r="BI45" i="52" s="1"/>
  <c r="BJ45" i="52" s="1"/>
  <c r="BK45" i="52" s="1"/>
  <c r="BL45" i="52" s="1"/>
  <c r="BM45" i="52" s="1"/>
  <c r="BN45" i="52" s="1"/>
  <c r="BO45" i="52" s="1"/>
  <c r="BP45" i="52" s="1"/>
  <c r="BQ45" i="52" s="1"/>
  <c r="BR45" i="52" s="1"/>
  <c r="AI10" i="52"/>
  <c r="AI13" i="52"/>
  <c r="BD68" i="52"/>
  <c r="BE68" i="52" s="1"/>
  <c r="BF68" i="52" s="1"/>
  <c r="BG68" i="52" s="1"/>
  <c r="BH68" i="52" s="1"/>
  <c r="BI68" i="52" s="1"/>
  <c r="AI63" i="52"/>
  <c r="AJ63" i="52" s="1"/>
  <c r="BD55" i="52"/>
  <c r="BE55" i="52" s="1"/>
  <c r="BF55" i="52" s="1"/>
  <c r="BG55" i="52" s="1"/>
  <c r="BH55" i="52" s="1"/>
  <c r="BI55" i="52" s="1"/>
  <c r="BJ55" i="52" s="1"/>
  <c r="BK55" i="52" s="1"/>
  <c r="BL55" i="52" s="1"/>
  <c r="BM55" i="52" s="1"/>
  <c r="BN55" i="52" s="1"/>
  <c r="BO55" i="52" s="1"/>
  <c r="BP55" i="52" s="1"/>
  <c r="BQ55" i="52" s="1"/>
  <c r="BR55" i="52" s="1"/>
  <c r="BD38" i="52"/>
  <c r="BE38" i="52" s="1"/>
  <c r="BF38" i="52" s="1"/>
  <c r="BG38" i="52" s="1"/>
  <c r="BH38" i="52" s="1"/>
  <c r="BI38" i="52" s="1"/>
  <c r="BJ38" i="52" s="1"/>
  <c r="BK38" i="52" s="1"/>
  <c r="BL38" i="52" s="1"/>
  <c r="BM38" i="52" s="1"/>
  <c r="BN38" i="52" s="1"/>
  <c r="BO38" i="52" s="1"/>
  <c r="BP38" i="52" s="1"/>
  <c r="BQ38" i="52" s="1"/>
  <c r="BR38" i="52" s="1"/>
  <c r="AI45" i="52"/>
  <c r="AJ45" i="52" s="1"/>
  <c r="AI10" i="51"/>
  <c r="BD63" i="51"/>
  <c r="BE63" i="51" s="1"/>
  <c r="BF63" i="51" s="1"/>
  <c r="BG63" i="51" s="1"/>
  <c r="BH63" i="51" s="1"/>
  <c r="BI63" i="51" s="1"/>
  <c r="BJ63" i="51" s="1"/>
  <c r="BK63" i="51" s="1"/>
  <c r="BL63" i="51" s="1"/>
  <c r="BM63" i="51" s="1"/>
  <c r="BN63" i="51" s="1"/>
  <c r="BO63" i="51" s="1"/>
  <c r="BP63" i="51" s="1"/>
  <c r="BQ63" i="51" s="1"/>
  <c r="BR63" i="51" s="1"/>
  <c r="AI35" i="51"/>
  <c r="AI62" i="51"/>
  <c r="AJ62" i="51" s="1"/>
  <c r="AI40" i="51"/>
  <c r="AI54" i="51"/>
  <c r="AJ54" i="51" s="1"/>
  <c r="AI71" i="51"/>
  <c r="AJ71" i="51" s="1"/>
  <c r="BD58" i="49"/>
  <c r="BE58" i="49" s="1"/>
  <c r="BF58" i="49" s="1"/>
  <c r="BG58" i="49" s="1"/>
  <c r="BH58" i="49" s="1"/>
  <c r="BI58" i="49" s="1"/>
  <c r="BJ58" i="49" s="1"/>
  <c r="BK58" i="49" s="1"/>
  <c r="BL58" i="49" s="1"/>
  <c r="BM58" i="49" s="1"/>
  <c r="BN58" i="49" s="1"/>
  <c r="BO58" i="49" s="1"/>
  <c r="BP58" i="49" s="1"/>
  <c r="BQ58" i="49" s="1"/>
  <c r="BR58" i="49" s="1"/>
  <c r="AI53" i="49"/>
  <c r="AN3" i="10"/>
  <c r="BD70" i="49"/>
  <c r="BE70" i="49" s="1"/>
  <c r="BF70" i="49" s="1"/>
  <c r="BG70" i="49" s="1"/>
  <c r="BH70" i="49" s="1"/>
  <c r="BI70" i="49" s="1"/>
  <c r="BJ70" i="49" s="1"/>
  <c r="BK70" i="49" s="1"/>
  <c r="BL70" i="49" s="1"/>
  <c r="BM70" i="49" s="1"/>
  <c r="BN70" i="49" s="1"/>
  <c r="BO70" i="49" s="1"/>
  <c r="BP70" i="49" s="1"/>
  <c r="BQ70" i="49" s="1"/>
  <c r="BR70" i="49" s="1"/>
  <c r="AI56" i="49"/>
  <c r="AJ56" i="49" s="1"/>
  <c r="AI9" i="49"/>
  <c r="AI58" i="49"/>
  <c r="AI67" i="49"/>
  <c r="AJ67" i="49" s="1"/>
  <c r="AI22" i="49"/>
  <c r="BD42" i="49"/>
  <c r="BE42" i="49" s="1"/>
  <c r="BF42" i="49" s="1"/>
  <c r="BG42" i="49" s="1"/>
  <c r="BH42" i="49" s="1"/>
  <c r="BI42" i="49" s="1"/>
  <c r="AI26" i="49"/>
  <c r="AI68" i="49"/>
  <c r="AJ68" i="49" s="1"/>
  <c r="AI15" i="49"/>
  <c r="BD6" i="47"/>
  <c r="BE6" i="47" s="1"/>
  <c r="BF6" i="47" s="1"/>
  <c r="BG6" i="47" s="1"/>
  <c r="BH6" i="47" s="1"/>
  <c r="BI6" i="47" s="1"/>
  <c r="BJ6" i="47" s="1"/>
  <c r="BK6" i="47" s="1"/>
  <c r="BL6" i="47" s="1"/>
  <c r="BM6" i="47" s="1"/>
  <c r="BN6" i="47" s="1"/>
  <c r="BO6" i="47" s="1"/>
  <c r="BP6" i="47" s="1"/>
  <c r="BQ6" i="47" s="1"/>
  <c r="BR6" i="47" s="1"/>
  <c r="BD32" i="47"/>
  <c r="BE32" i="47" s="1"/>
  <c r="BF32" i="47" s="1"/>
  <c r="BG32" i="47" s="1"/>
  <c r="BH32" i="47" s="1"/>
  <c r="BI32" i="47" s="1"/>
  <c r="BJ32" i="47" s="1"/>
  <c r="BK32" i="47" s="1"/>
  <c r="BL32" i="47" s="1"/>
  <c r="BM32" i="47" s="1"/>
  <c r="BN32" i="47" s="1"/>
  <c r="BO32" i="47" s="1"/>
  <c r="BP32" i="47" s="1"/>
  <c r="BQ32" i="47" s="1"/>
  <c r="BR32" i="47" s="1"/>
  <c r="BD30" i="47"/>
  <c r="BE30" i="47" s="1"/>
  <c r="BF30" i="47" s="1"/>
  <c r="BG30" i="47" s="1"/>
  <c r="BH30" i="47" s="1"/>
  <c r="BI30" i="47" s="1"/>
  <c r="BJ30" i="47" s="1"/>
  <c r="BK30" i="47" s="1"/>
  <c r="BL30" i="47" s="1"/>
  <c r="BM30" i="47" s="1"/>
  <c r="BN30" i="47" s="1"/>
  <c r="BO30" i="47" s="1"/>
  <c r="BP30" i="47" s="1"/>
  <c r="BQ30" i="47" s="1"/>
  <c r="BR30" i="47" s="1"/>
  <c r="BD44" i="47"/>
  <c r="BE44" i="47" s="1"/>
  <c r="BF44" i="47" s="1"/>
  <c r="BG44" i="47" s="1"/>
  <c r="BH44" i="47" s="1"/>
  <c r="BI44" i="47" s="1"/>
  <c r="AI14" i="47"/>
  <c r="AI29" i="47"/>
  <c r="AI7" i="47"/>
  <c r="AI10" i="47"/>
  <c r="AI34" i="47"/>
  <c r="BD56" i="47"/>
  <c r="BE56" i="47" s="1"/>
  <c r="BF56" i="47" s="1"/>
  <c r="BG56" i="47" s="1"/>
  <c r="BH56" i="47" s="1"/>
  <c r="BI56" i="47" s="1"/>
  <c r="BJ56" i="47" s="1"/>
  <c r="BK56" i="47" s="1"/>
  <c r="BL56" i="47" s="1"/>
  <c r="BM56" i="47" s="1"/>
  <c r="BN56" i="47" s="1"/>
  <c r="BO56" i="47" s="1"/>
  <c r="BP56" i="47" s="1"/>
  <c r="BQ56" i="47" s="1"/>
  <c r="BR56" i="47" s="1"/>
  <c r="BD27" i="47"/>
  <c r="BE27" i="47" s="1"/>
  <c r="BF27" i="47" s="1"/>
  <c r="BG27" i="47" s="1"/>
  <c r="BH27" i="47" s="1"/>
  <c r="BI27" i="47" s="1"/>
  <c r="BD48" i="47"/>
  <c r="BE48" i="47" s="1"/>
  <c r="BF48" i="47" s="1"/>
  <c r="BG48" i="47" s="1"/>
  <c r="BH48" i="47" s="1"/>
  <c r="BI48" i="47" s="1"/>
  <c r="BJ48" i="47" s="1"/>
  <c r="BK48" i="47" s="1"/>
  <c r="BL48" i="47" s="1"/>
  <c r="BM48" i="47" s="1"/>
  <c r="BN48" i="47" s="1"/>
  <c r="BO48" i="47" s="1"/>
  <c r="BP48" i="47" s="1"/>
  <c r="BQ48" i="47" s="1"/>
  <c r="BR48" i="47" s="1"/>
  <c r="AI65" i="46"/>
  <c r="AJ65" i="46" s="1"/>
  <c r="AJ3" i="10"/>
  <c r="BD12" i="46"/>
  <c r="BE12" i="46" s="1"/>
  <c r="BF12" i="46" s="1"/>
  <c r="BG12" i="46" s="1"/>
  <c r="BH12" i="46" s="1"/>
  <c r="BI12" i="46" s="1"/>
  <c r="BD30" i="46"/>
  <c r="BE30" i="46" s="1"/>
  <c r="BF30" i="46" s="1"/>
  <c r="BG30" i="46" s="1"/>
  <c r="BH30" i="46" s="1"/>
  <c r="BI30" i="46" s="1"/>
  <c r="AI18" i="46"/>
  <c r="AI71" i="46"/>
  <c r="AJ71" i="46" s="1"/>
  <c r="AI59" i="46"/>
  <c r="AJ59" i="46" s="1"/>
  <c r="BD61" i="46"/>
  <c r="BE61" i="46" s="1"/>
  <c r="BF61" i="46" s="1"/>
  <c r="BG61" i="46" s="1"/>
  <c r="BH61" i="46" s="1"/>
  <c r="BI61" i="46" s="1"/>
  <c r="BJ61" i="46" s="1"/>
  <c r="BK61" i="46" s="1"/>
  <c r="BL61" i="46" s="1"/>
  <c r="BM61" i="46" s="1"/>
  <c r="BN61" i="46" s="1"/>
  <c r="BO61" i="46" s="1"/>
  <c r="BP61" i="46" s="1"/>
  <c r="BQ61" i="46" s="1"/>
  <c r="BR61" i="46" s="1"/>
  <c r="AI58" i="46"/>
  <c r="AJ58" i="46" s="1"/>
  <c r="BD37" i="46"/>
  <c r="BE37" i="46" s="1"/>
  <c r="BF37" i="46" s="1"/>
  <c r="BG37" i="46" s="1"/>
  <c r="BH37" i="46" s="1"/>
  <c r="BI37" i="46" s="1"/>
  <c r="BJ37" i="46" s="1"/>
  <c r="BK37" i="46" s="1"/>
  <c r="BL37" i="46" s="1"/>
  <c r="BM37" i="46" s="1"/>
  <c r="BN37" i="46" s="1"/>
  <c r="BO37" i="46" s="1"/>
  <c r="BP37" i="46" s="1"/>
  <c r="BQ37" i="46" s="1"/>
  <c r="BR37" i="46" s="1"/>
  <c r="BD9" i="46"/>
  <c r="BE9" i="46" s="1"/>
  <c r="BF9" i="46" s="1"/>
  <c r="BG9" i="46" s="1"/>
  <c r="BH9" i="46" s="1"/>
  <c r="BI9" i="46" s="1"/>
  <c r="BJ9" i="46" s="1"/>
  <c r="BK9" i="46" s="1"/>
  <c r="BL9" i="46" s="1"/>
  <c r="BM9" i="46" s="1"/>
  <c r="BN9" i="46" s="1"/>
  <c r="BO9" i="46" s="1"/>
  <c r="BP9" i="46" s="1"/>
  <c r="BQ9" i="46" s="1"/>
  <c r="BR9" i="46" s="1"/>
  <c r="BD71" i="46"/>
  <c r="BE71" i="46" s="1"/>
  <c r="BF71" i="46" s="1"/>
  <c r="BG71" i="46" s="1"/>
  <c r="BH71" i="46" s="1"/>
  <c r="BI71" i="46" s="1"/>
  <c r="BD59" i="46"/>
  <c r="BE59" i="46" s="1"/>
  <c r="BF59" i="46" s="1"/>
  <c r="BG59" i="46" s="1"/>
  <c r="BH59" i="46" s="1"/>
  <c r="BI59" i="46" s="1"/>
  <c r="BJ59" i="46" s="1"/>
  <c r="BK59" i="46" s="1"/>
  <c r="BL59" i="46" s="1"/>
  <c r="BM59" i="46" s="1"/>
  <c r="BN59" i="46" s="1"/>
  <c r="BO59" i="46" s="1"/>
  <c r="BP59" i="46" s="1"/>
  <c r="BQ59" i="46" s="1"/>
  <c r="BR59" i="46" s="1"/>
  <c r="AI61" i="46"/>
  <c r="AJ61" i="46" s="1"/>
  <c r="BD58" i="46"/>
  <c r="BE58" i="46" s="1"/>
  <c r="BF58" i="46" s="1"/>
  <c r="BG58" i="46" s="1"/>
  <c r="BH58" i="46" s="1"/>
  <c r="BI58" i="46" s="1"/>
  <c r="AI40" i="46"/>
  <c r="AI35" i="46"/>
  <c r="AI39" i="46"/>
  <c r="BA22" i="42"/>
  <c r="AL3" i="10"/>
  <c r="AX22" i="42"/>
  <c r="AS22" i="42"/>
  <c r="AY22" i="42"/>
  <c r="AH3" i="10"/>
  <c r="AW22" i="42"/>
  <c r="BC22" i="42"/>
  <c r="AP3" i="10"/>
  <c r="BD69" i="41"/>
  <c r="BE69" i="41" s="1"/>
  <c r="BF69" i="41" s="1"/>
  <c r="BG69" i="41" s="1"/>
  <c r="BH69" i="41" s="1"/>
  <c r="BI69" i="41" s="1"/>
  <c r="BJ69" i="41" s="1"/>
  <c r="BK69" i="41" s="1"/>
  <c r="BL69" i="41" s="1"/>
  <c r="BM69" i="41" s="1"/>
  <c r="BN69" i="41" s="1"/>
  <c r="BO69" i="41" s="1"/>
  <c r="BP69" i="41" s="1"/>
  <c r="BQ69" i="41" s="1"/>
  <c r="BR69" i="41" s="1"/>
  <c r="BD56" i="41"/>
  <c r="BE56" i="41" s="1"/>
  <c r="BF56" i="41" s="1"/>
  <c r="BG56" i="41" s="1"/>
  <c r="BH56" i="41" s="1"/>
  <c r="BI56" i="41" s="1"/>
  <c r="BJ56" i="41" s="1"/>
  <c r="BK56" i="41" s="1"/>
  <c r="BL56" i="41" s="1"/>
  <c r="BM56" i="41" s="1"/>
  <c r="BN56" i="41" s="1"/>
  <c r="BO56" i="41" s="1"/>
  <c r="BP56" i="41" s="1"/>
  <c r="BQ56" i="41" s="1"/>
  <c r="BR56" i="41" s="1"/>
  <c r="BD50" i="41"/>
  <c r="BE50" i="41" s="1"/>
  <c r="BF50" i="41" s="1"/>
  <c r="BG50" i="41" s="1"/>
  <c r="BH50" i="41" s="1"/>
  <c r="BI50" i="41" s="1"/>
  <c r="BJ50" i="41" s="1"/>
  <c r="BK50" i="41" s="1"/>
  <c r="BL50" i="41" s="1"/>
  <c r="BM50" i="41" s="1"/>
  <c r="BN50" i="41" s="1"/>
  <c r="BO50" i="41" s="1"/>
  <c r="BP50" i="41" s="1"/>
  <c r="BQ50" i="41" s="1"/>
  <c r="BR50" i="41" s="1"/>
  <c r="AI15" i="41"/>
  <c r="BD23" i="41"/>
  <c r="BE23" i="41" s="1"/>
  <c r="BF23" i="41" s="1"/>
  <c r="BG23" i="41" s="1"/>
  <c r="BH23" i="41" s="1"/>
  <c r="BI23" i="41" s="1"/>
  <c r="BJ23" i="41" s="1"/>
  <c r="BK23" i="41" s="1"/>
  <c r="BL23" i="41" s="1"/>
  <c r="BM23" i="41" s="1"/>
  <c r="BN23" i="41" s="1"/>
  <c r="BO23" i="41" s="1"/>
  <c r="BP23" i="41" s="1"/>
  <c r="BQ23" i="41" s="1"/>
  <c r="BR23" i="41" s="1"/>
  <c r="BD46" i="41"/>
  <c r="BE46" i="41" s="1"/>
  <c r="BF46" i="41" s="1"/>
  <c r="BG46" i="41" s="1"/>
  <c r="BH46" i="41" s="1"/>
  <c r="BI46" i="41" s="1"/>
  <c r="BJ46" i="41" s="1"/>
  <c r="BK46" i="41" s="1"/>
  <c r="BL46" i="41" s="1"/>
  <c r="BM46" i="41" s="1"/>
  <c r="BN46" i="41" s="1"/>
  <c r="BO46" i="41" s="1"/>
  <c r="BP46" i="41" s="1"/>
  <c r="BQ46" i="41" s="1"/>
  <c r="BR46" i="41" s="1"/>
  <c r="AI71" i="41"/>
  <c r="AJ71" i="41" s="1"/>
  <c r="BD38" i="41"/>
  <c r="BE38" i="41" s="1"/>
  <c r="BF38" i="41" s="1"/>
  <c r="BG38" i="41" s="1"/>
  <c r="BH38" i="41" s="1"/>
  <c r="BI38" i="41" s="1"/>
  <c r="BJ38" i="41" s="1"/>
  <c r="BK38" i="41" s="1"/>
  <c r="BL38" i="41" s="1"/>
  <c r="BM38" i="41" s="1"/>
  <c r="BN38" i="41" s="1"/>
  <c r="BO38" i="41" s="1"/>
  <c r="BP38" i="41" s="1"/>
  <c r="BQ38" i="41" s="1"/>
  <c r="BR38" i="41" s="1"/>
  <c r="BD36" i="41"/>
  <c r="BE36" i="41" s="1"/>
  <c r="BF36" i="41" s="1"/>
  <c r="BG36" i="41" s="1"/>
  <c r="BH36" i="41" s="1"/>
  <c r="BI36" i="41" s="1"/>
  <c r="BJ36" i="41" s="1"/>
  <c r="BK36" i="41" s="1"/>
  <c r="BL36" i="41" s="1"/>
  <c r="BM36" i="41" s="1"/>
  <c r="BN36" i="41" s="1"/>
  <c r="BO36" i="41" s="1"/>
  <c r="BP36" i="41" s="1"/>
  <c r="BQ36" i="41" s="1"/>
  <c r="BR36" i="41" s="1"/>
  <c r="AI35" i="41"/>
  <c r="AJ35" i="41" s="1"/>
  <c r="BD24" i="41"/>
  <c r="BE24" i="41" s="1"/>
  <c r="BF24" i="41" s="1"/>
  <c r="BG24" i="41" s="1"/>
  <c r="BH24" i="41" s="1"/>
  <c r="BI24" i="41" s="1"/>
  <c r="BJ24" i="41" s="1"/>
  <c r="BK24" i="41" s="1"/>
  <c r="BL24" i="41" s="1"/>
  <c r="BM24" i="41" s="1"/>
  <c r="BN24" i="41" s="1"/>
  <c r="BO24" i="41" s="1"/>
  <c r="BP24" i="41" s="1"/>
  <c r="BQ24" i="41" s="1"/>
  <c r="BR24" i="41" s="1"/>
  <c r="AI28" i="41"/>
  <c r="AJ28" i="41" s="1"/>
  <c r="BD53" i="53"/>
  <c r="BE53" i="53" s="1"/>
  <c r="BF53" i="53" s="1"/>
  <c r="BG53" i="53" s="1"/>
  <c r="BH53" i="53" s="1"/>
  <c r="BI53" i="53" s="1"/>
  <c r="AI33" i="53"/>
  <c r="AJ33" i="53" s="1"/>
  <c r="AI58" i="53"/>
  <c r="AJ58" i="53" s="1"/>
  <c r="AI23" i="53"/>
  <c r="AI57" i="53"/>
  <c r="AJ57" i="53" s="1"/>
  <c r="BD26" i="53"/>
  <c r="BE26" i="53" s="1"/>
  <c r="BF26" i="53" s="1"/>
  <c r="BG26" i="53" s="1"/>
  <c r="BH26" i="53" s="1"/>
  <c r="BI26" i="53" s="1"/>
  <c r="BD45" i="53"/>
  <c r="BE45" i="53" s="1"/>
  <c r="BF45" i="53" s="1"/>
  <c r="BG45" i="53" s="1"/>
  <c r="BH45" i="53" s="1"/>
  <c r="BI45" i="53" s="1"/>
  <c r="AI53" i="53"/>
  <c r="AJ53" i="53" s="1"/>
  <c r="BD19" i="53"/>
  <c r="BE19" i="53" s="1"/>
  <c r="BF19" i="53" s="1"/>
  <c r="BG19" i="53" s="1"/>
  <c r="BH19" i="53" s="1"/>
  <c r="BI19" i="53" s="1"/>
  <c r="BD55" i="53"/>
  <c r="BE55" i="53" s="1"/>
  <c r="BF55" i="53" s="1"/>
  <c r="BG55" i="53" s="1"/>
  <c r="BH55" i="53" s="1"/>
  <c r="BI55" i="53" s="1"/>
  <c r="BD10" i="53"/>
  <c r="BE10" i="53" s="1"/>
  <c r="BF10" i="53" s="1"/>
  <c r="BG10" i="53" s="1"/>
  <c r="BH10" i="53" s="1"/>
  <c r="BI10" i="53" s="1"/>
  <c r="AI70" i="53"/>
  <c r="AJ70" i="53" s="1"/>
  <c r="BD58" i="53"/>
  <c r="BE58" i="53" s="1"/>
  <c r="BF58" i="53" s="1"/>
  <c r="BG58" i="53" s="1"/>
  <c r="BH58" i="53" s="1"/>
  <c r="BI58" i="53" s="1"/>
  <c r="BD49" i="53"/>
  <c r="BE49" i="53" s="1"/>
  <c r="BF49" i="53" s="1"/>
  <c r="BG49" i="53" s="1"/>
  <c r="BH49" i="53" s="1"/>
  <c r="BI49" i="53" s="1"/>
  <c r="BD23" i="53"/>
  <c r="BE23" i="53" s="1"/>
  <c r="BF23" i="53" s="1"/>
  <c r="BG23" i="53" s="1"/>
  <c r="BH23" i="53" s="1"/>
  <c r="BI23" i="53" s="1"/>
  <c r="AI42" i="53"/>
  <c r="AJ42" i="53" s="1"/>
  <c r="AI20" i="53"/>
  <c r="AI29" i="53"/>
  <c r="AJ29" i="53" s="1"/>
  <c r="AI17" i="53"/>
  <c r="BD52" i="53"/>
  <c r="BE52" i="53" s="1"/>
  <c r="BF52" i="53" s="1"/>
  <c r="BG52" i="53" s="1"/>
  <c r="BH52" i="53" s="1"/>
  <c r="BI52" i="53" s="1"/>
  <c r="AI37" i="53"/>
  <c r="AJ37" i="53" s="1"/>
  <c r="AI9" i="53"/>
  <c r="AI8" i="53"/>
  <c r="AI28" i="53"/>
  <c r="AJ28" i="53" s="1"/>
  <c r="AI69" i="53"/>
  <c r="AJ69" i="53" s="1"/>
  <c r="BD64" i="53"/>
  <c r="BE64" i="53" s="1"/>
  <c r="BF64" i="53" s="1"/>
  <c r="BG64" i="53" s="1"/>
  <c r="BH64" i="53" s="1"/>
  <c r="BI64" i="53" s="1"/>
  <c r="AI50" i="53"/>
  <c r="AJ50" i="53" s="1"/>
  <c r="BD47" i="53"/>
  <c r="BE47" i="53" s="1"/>
  <c r="BF47" i="53" s="1"/>
  <c r="BG47" i="53" s="1"/>
  <c r="BH47" i="53" s="1"/>
  <c r="BI47" i="53" s="1"/>
  <c r="AI30" i="53"/>
  <c r="AJ30" i="53" s="1"/>
  <c r="BD38" i="53"/>
  <c r="BE38" i="53" s="1"/>
  <c r="BF38" i="53" s="1"/>
  <c r="BG38" i="53" s="1"/>
  <c r="BH38" i="53" s="1"/>
  <c r="BI38" i="53" s="1"/>
  <c r="BD29" i="53"/>
  <c r="BE29" i="53" s="1"/>
  <c r="BF29" i="53" s="1"/>
  <c r="BG29" i="53" s="1"/>
  <c r="BH29" i="53" s="1"/>
  <c r="BI29" i="53" s="1"/>
  <c r="AI51" i="53"/>
  <c r="AJ51" i="53" s="1"/>
  <c r="AI72" i="53"/>
  <c r="AJ72" i="53" s="1"/>
  <c r="AI60" i="53"/>
  <c r="AJ60" i="53" s="1"/>
  <c r="AI46" i="53"/>
  <c r="AJ46" i="53" s="1"/>
  <c r="AI15" i="53"/>
  <c r="AI18" i="53"/>
  <c r="AI21" i="53"/>
  <c r="BD36" i="53"/>
  <c r="BE36" i="53" s="1"/>
  <c r="BF36" i="53" s="1"/>
  <c r="BG36" i="53" s="1"/>
  <c r="BH36" i="53" s="1"/>
  <c r="BI36" i="53" s="1"/>
  <c r="BD16" i="53"/>
  <c r="BE16" i="53" s="1"/>
  <c r="BF16" i="53" s="1"/>
  <c r="BG16" i="53" s="1"/>
  <c r="BH16" i="53" s="1"/>
  <c r="BI16" i="53" s="1"/>
  <c r="AI71" i="53"/>
  <c r="AJ71" i="53" s="1"/>
  <c r="AI61" i="53"/>
  <c r="AJ61" i="53" s="1"/>
  <c r="AI39" i="53"/>
  <c r="AJ39" i="53" s="1"/>
  <c r="AI54" i="53"/>
  <c r="AJ54" i="53" s="1"/>
  <c r="AI68" i="53"/>
  <c r="AJ68" i="53" s="1"/>
  <c r="AI56" i="53"/>
  <c r="AJ56" i="53" s="1"/>
  <c r="AI43" i="53"/>
  <c r="AJ43" i="53" s="1"/>
  <c r="AI40" i="53"/>
  <c r="AJ40" i="53" s="1"/>
  <c r="AI65" i="53"/>
  <c r="AJ65" i="53" s="1"/>
  <c r="AI36" i="53"/>
  <c r="AJ36" i="53" s="1"/>
  <c r="AI27" i="53"/>
  <c r="AI6" i="53"/>
  <c r="BD66" i="53"/>
  <c r="BE66" i="53" s="1"/>
  <c r="BF66" i="53" s="1"/>
  <c r="BG66" i="53" s="1"/>
  <c r="BH66" i="53" s="1"/>
  <c r="BI66" i="53" s="1"/>
  <c r="AI19" i="53"/>
  <c r="AI10" i="53"/>
  <c r="BD27" i="53"/>
  <c r="BE27" i="53" s="1"/>
  <c r="BF27" i="53" s="1"/>
  <c r="BG27" i="53" s="1"/>
  <c r="BH27" i="53" s="1"/>
  <c r="BI27" i="53" s="1"/>
  <c r="AI14" i="53"/>
  <c r="AI49" i="53"/>
  <c r="AJ49" i="53" s="1"/>
  <c r="BD40" i="53"/>
  <c r="BE40" i="53" s="1"/>
  <c r="BF40" i="53" s="1"/>
  <c r="BG40" i="53" s="1"/>
  <c r="BH40" i="53" s="1"/>
  <c r="BI40" i="53" s="1"/>
  <c r="BD12" i="53"/>
  <c r="BE12" i="53" s="1"/>
  <c r="BF12" i="53" s="1"/>
  <c r="BG12" i="53" s="1"/>
  <c r="BH12" i="53" s="1"/>
  <c r="BI12" i="53" s="1"/>
  <c r="BD24" i="53"/>
  <c r="BE24" i="53" s="1"/>
  <c r="BF24" i="53" s="1"/>
  <c r="BG24" i="53" s="1"/>
  <c r="BH24" i="53" s="1"/>
  <c r="BI24" i="53" s="1"/>
  <c r="BD69" i="53"/>
  <c r="BE69" i="53" s="1"/>
  <c r="BF69" i="53" s="1"/>
  <c r="BG69" i="53" s="1"/>
  <c r="BH69" i="53" s="1"/>
  <c r="BI69" i="53" s="1"/>
  <c r="AI64" i="53"/>
  <c r="AJ64" i="53" s="1"/>
  <c r="BD50" i="53"/>
  <c r="BE50" i="53" s="1"/>
  <c r="BF50" i="53" s="1"/>
  <c r="BG50" i="53" s="1"/>
  <c r="BH50" i="53" s="1"/>
  <c r="BI50" i="53" s="1"/>
  <c r="AI47" i="53"/>
  <c r="AJ47" i="53" s="1"/>
  <c r="AI41" i="53"/>
  <c r="AJ41" i="53" s="1"/>
  <c r="AI13" i="53"/>
  <c r="BD51" i="53"/>
  <c r="BE51" i="53" s="1"/>
  <c r="BF51" i="53" s="1"/>
  <c r="BG51" i="53" s="1"/>
  <c r="BH51" i="53" s="1"/>
  <c r="BI51" i="53" s="1"/>
  <c r="BD72" i="53"/>
  <c r="BE72" i="53" s="1"/>
  <c r="BF72" i="53" s="1"/>
  <c r="BG72" i="53" s="1"/>
  <c r="BH72" i="53" s="1"/>
  <c r="BI72" i="53" s="1"/>
  <c r="BD60" i="53"/>
  <c r="BE60" i="53" s="1"/>
  <c r="BF60" i="53" s="1"/>
  <c r="BG60" i="53" s="1"/>
  <c r="BH60" i="53" s="1"/>
  <c r="BI60" i="53" s="1"/>
  <c r="BD46" i="53"/>
  <c r="BE46" i="53" s="1"/>
  <c r="BF46" i="53" s="1"/>
  <c r="BG46" i="53" s="1"/>
  <c r="BH46" i="53" s="1"/>
  <c r="BI46" i="53" s="1"/>
  <c r="BD42" i="53"/>
  <c r="BE42" i="53" s="1"/>
  <c r="BF42" i="53" s="1"/>
  <c r="BG42" i="53" s="1"/>
  <c r="BH42" i="53" s="1"/>
  <c r="BI42" i="53" s="1"/>
  <c r="BD11" i="53"/>
  <c r="BE11" i="53" s="1"/>
  <c r="BF11" i="53" s="1"/>
  <c r="BG11" i="53" s="1"/>
  <c r="BH11" i="53" s="1"/>
  <c r="BI11" i="53" s="1"/>
  <c r="BD31" i="53"/>
  <c r="BE31" i="53" s="1"/>
  <c r="BF31" i="53" s="1"/>
  <c r="BG31" i="53" s="1"/>
  <c r="BH31" i="53" s="1"/>
  <c r="BI31" i="53" s="1"/>
  <c r="AI12" i="53"/>
  <c r="AI22" i="53"/>
  <c r="BD71" i="53"/>
  <c r="BE71" i="53" s="1"/>
  <c r="BF71" i="53" s="1"/>
  <c r="BG71" i="53" s="1"/>
  <c r="BH71" i="53" s="1"/>
  <c r="BI71" i="53" s="1"/>
  <c r="BD61" i="53"/>
  <c r="BE61" i="53" s="1"/>
  <c r="BF61" i="53" s="1"/>
  <c r="BG61" i="53" s="1"/>
  <c r="BH61" i="53" s="1"/>
  <c r="BI61" i="53" s="1"/>
  <c r="BD34" i="53"/>
  <c r="BE34" i="53" s="1"/>
  <c r="BF34" i="53" s="1"/>
  <c r="BG34" i="53" s="1"/>
  <c r="BH34" i="53" s="1"/>
  <c r="BI34" i="53" s="1"/>
  <c r="BD54" i="53"/>
  <c r="BE54" i="53" s="1"/>
  <c r="BF54" i="53" s="1"/>
  <c r="BG54" i="53" s="1"/>
  <c r="BH54" i="53" s="1"/>
  <c r="BI54" i="53" s="1"/>
  <c r="BD68" i="53"/>
  <c r="BE68" i="53" s="1"/>
  <c r="BF68" i="53" s="1"/>
  <c r="BG68" i="53" s="1"/>
  <c r="BH68" i="53" s="1"/>
  <c r="BI68" i="53" s="1"/>
  <c r="BD56" i="53"/>
  <c r="BE56" i="53" s="1"/>
  <c r="BF56" i="53" s="1"/>
  <c r="BG56" i="53" s="1"/>
  <c r="BH56" i="53" s="1"/>
  <c r="BI56" i="53" s="1"/>
  <c r="BD65" i="53"/>
  <c r="BE65" i="53" s="1"/>
  <c r="BF65" i="53" s="1"/>
  <c r="BG65" i="53" s="1"/>
  <c r="BH65" i="53" s="1"/>
  <c r="BI65" i="53" s="1"/>
  <c r="BD25" i="53"/>
  <c r="BE25" i="53" s="1"/>
  <c r="BF25" i="53" s="1"/>
  <c r="BG25" i="53" s="1"/>
  <c r="BH25" i="53" s="1"/>
  <c r="BI25" i="53" s="1"/>
  <c r="AI66" i="53"/>
  <c r="AJ66" i="53" s="1"/>
  <c r="BD39" i="53"/>
  <c r="BE39" i="53" s="1"/>
  <c r="BF39" i="53" s="1"/>
  <c r="BG39" i="53" s="1"/>
  <c r="BH39" i="53" s="1"/>
  <c r="BI39" i="53" s="1"/>
  <c r="BD7" i="53"/>
  <c r="BE7" i="53" s="1"/>
  <c r="BF7" i="53" s="1"/>
  <c r="BG7" i="53" s="1"/>
  <c r="BH7" i="53" s="1"/>
  <c r="BI7" i="53" s="1"/>
  <c r="AI7" i="53"/>
  <c r="BD9" i="53"/>
  <c r="BE9" i="53" s="1"/>
  <c r="BF9" i="53" s="1"/>
  <c r="BG9" i="53" s="1"/>
  <c r="BH9" i="53" s="1"/>
  <c r="BI9" i="53" s="1"/>
  <c r="BD9" i="52"/>
  <c r="BE9" i="52" s="1"/>
  <c r="BF9" i="52" s="1"/>
  <c r="BG9" i="52" s="1"/>
  <c r="BH9" i="52" s="1"/>
  <c r="BI9" i="52" s="1"/>
  <c r="AI28" i="52"/>
  <c r="AJ28" i="52" s="1"/>
  <c r="AI71" i="52"/>
  <c r="AJ71" i="52" s="1"/>
  <c r="AI61" i="52"/>
  <c r="AJ61" i="52" s="1"/>
  <c r="AI51" i="52"/>
  <c r="AJ51" i="52" s="1"/>
  <c r="BD53" i="52"/>
  <c r="BE53" i="52" s="1"/>
  <c r="BF53" i="52" s="1"/>
  <c r="BG53" i="52" s="1"/>
  <c r="BH53" i="52" s="1"/>
  <c r="BI53" i="52" s="1"/>
  <c r="AI35" i="52"/>
  <c r="AJ35" i="52" s="1"/>
  <c r="AI32" i="52"/>
  <c r="AJ32" i="52" s="1"/>
  <c r="AI29" i="52"/>
  <c r="AJ29" i="52" s="1"/>
  <c r="BD39" i="52"/>
  <c r="BE39" i="52" s="1"/>
  <c r="BF39" i="52" s="1"/>
  <c r="BG39" i="52" s="1"/>
  <c r="BH39" i="52" s="1"/>
  <c r="BI39" i="52" s="1"/>
  <c r="AI69" i="52"/>
  <c r="AJ69" i="52" s="1"/>
  <c r="AI65" i="52"/>
  <c r="AJ65" i="52" s="1"/>
  <c r="AI52" i="52"/>
  <c r="AJ52" i="52" s="1"/>
  <c r="AI46" i="52"/>
  <c r="AJ46" i="52" s="1"/>
  <c r="AI40" i="52"/>
  <c r="AJ40" i="52" s="1"/>
  <c r="AI18" i="52"/>
  <c r="AI17" i="52"/>
  <c r="AI5" i="52"/>
  <c r="BD66" i="52"/>
  <c r="BE66" i="52" s="1"/>
  <c r="BF66" i="52" s="1"/>
  <c r="BG66" i="52" s="1"/>
  <c r="BH66" i="52" s="1"/>
  <c r="BI66" i="52" s="1"/>
  <c r="AI60" i="52"/>
  <c r="AJ60" i="52" s="1"/>
  <c r="BD58" i="52"/>
  <c r="BE58" i="52" s="1"/>
  <c r="BF58" i="52" s="1"/>
  <c r="BG58" i="52" s="1"/>
  <c r="BH58" i="52" s="1"/>
  <c r="BI58" i="52" s="1"/>
  <c r="AI37" i="52"/>
  <c r="AJ37" i="52" s="1"/>
  <c r="AI31" i="52"/>
  <c r="AJ31" i="52" s="1"/>
  <c r="AI15" i="52"/>
  <c r="AI21" i="52"/>
  <c r="AI9" i="52"/>
  <c r="BD71" i="52"/>
  <c r="BE71" i="52" s="1"/>
  <c r="BF71" i="52" s="1"/>
  <c r="BG71" i="52" s="1"/>
  <c r="BH71" i="52" s="1"/>
  <c r="BI71" i="52" s="1"/>
  <c r="BD61" i="52"/>
  <c r="BE61" i="52" s="1"/>
  <c r="BF61" i="52" s="1"/>
  <c r="BG61" i="52" s="1"/>
  <c r="BH61" i="52" s="1"/>
  <c r="BI61" i="52" s="1"/>
  <c r="BD51" i="52"/>
  <c r="BE51" i="52" s="1"/>
  <c r="BF51" i="52" s="1"/>
  <c r="BG51" i="52" s="1"/>
  <c r="BH51" i="52" s="1"/>
  <c r="BI51" i="52" s="1"/>
  <c r="AI53" i="52"/>
  <c r="AJ53" i="52" s="1"/>
  <c r="BD35" i="52"/>
  <c r="BE35" i="52" s="1"/>
  <c r="BF35" i="52" s="1"/>
  <c r="BG35" i="52" s="1"/>
  <c r="BH35" i="52" s="1"/>
  <c r="BI35" i="52" s="1"/>
  <c r="BD29" i="52"/>
  <c r="BE29" i="52" s="1"/>
  <c r="BF29" i="52" s="1"/>
  <c r="BG29" i="52" s="1"/>
  <c r="BH29" i="52" s="1"/>
  <c r="BI29" i="52" s="1"/>
  <c r="BD24" i="52"/>
  <c r="BE24" i="52" s="1"/>
  <c r="BF24" i="52" s="1"/>
  <c r="BG24" i="52" s="1"/>
  <c r="BH24" i="52" s="1"/>
  <c r="BI24" i="52" s="1"/>
  <c r="AI39" i="52"/>
  <c r="AJ39" i="52" s="1"/>
  <c r="BD69" i="52"/>
  <c r="BE69" i="52" s="1"/>
  <c r="BF69" i="52" s="1"/>
  <c r="BG69" i="52" s="1"/>
  <c r="BH69" i="52" s="1"/>
  <c r="BI69" i="52" s="1"/>
  <c r="BD65" i="52"/>
  <c r="BE65" i="52" s="1"/>
  <c r="BF65" i="52" s="1"/>
  <c r="BG65" i="52" s="1"/>
  <c r="BH65" i="52" s="1"/>
  <c r="BI65" i="52" s="1"/>
  <c r="BD52" i="52"/>
  <c r="BE52" i="52" s="1"/>
  <c r="BF52" i="52" s="1"/>
  <c r="BG52" i="52" s="1"/>
  <c r="BH52" i="52" s="1"/>
  <c r="BI52" i="52" s="1"/>
  <c r="BD46" i="52"/>
  <c r="BE46" i="52" s="1"/>
  <c r="BF46" i="52" s="1"/>
  <c r="BG46" i="52" s="1"/>
  <c r="BH46" i="52" s="1"/>
  <c r="BI46" i="52" s="1"/>
  <c r="BD40" i="52"/>
  <c r="BE40" i="52" s="1"/>
  <c r="BF40" i="52" s="1"/>
  <c r="BG40" i="52" s="1"/>
  <c r="BH40" i="52" s="1"/>
  <c r="BI40" i="52" s="1"/>
  <c r="AI25" i="52"/>
  <c r="AJ25" i="52" s="1"/>
  <c r="AI66" i="52"/>
  <c r="AJ66" i="52" s="1"/>
  <c r="BD60" i="52"/>
  <c r="BE60" i="52" s="1"/>
  <c r="BF60" i="52" s="1"/>
  <c r="BG60" i="52" s="1"/>
  <c r="BH60" i="52" s="1"/>
  <c r="BI60" i="52" s="1"/>
  <c r="AI58" i="52"/>
  <c r="AJ58" i="52" s="1"/>
  <c r="BD37" i="52"/>
  <c r="BE37" i="52" s="1"/>
  <c r="BF37" i="52" s="1"/>
  <c r="BG37" i="52" s="1"/>
  <c r="BH37" i="52" s="1"/>
  <c r="BI37" i="52" s="1"/>
  <c r="AI11" i="52"/>
  <c r="BD5" i="52"/>
  <c r="BE5" i="52" s="1"/>
  <c r="BF5" i="52" s="1"/>
  <c r="BG5" i="52" s="1"/>
  <c r="BH5" i="52" s="1"/>
  <c r="BI5" i="52" s="1"/>
  <c r="BD70" i="52"/>
  <c r="BE70" i="52" s="1"/>
  <c r="BF70" i="52" s="1"/>
  <c r="BG70" i="52" s="1"/>
  <c r="BH70" i="52" s="1"/>
  <c r="BI70" i="52" s="1"/>
  <c r="AI56" i="52"/>
  <c r="AJ56" i="52" s="1"/>
  <c r="AI50" i="52"/>
  <c r="AJ50" i="52" s="1"/>
  <c r="BD44" i="52"/>
  <c r="BE44" i="52" s="1"/>
  <c r="BF44" i="52" s="1"/>
  <c r="BG44" i="52" s="1"/>
  <c r="BH44" i="52" s="1"/>
  <c r="BI44" i="52" s="1"/>
  <c r="AI33" i="52"/>
  <c r="AJ33" i="52" s="1"/>
  <c r="AI27" i="52"/>
  <c r="AJ27" i="52" s="1"/>
  <c r="AI23" i="52"/>
  <c r="AJ23" i="52" s="1"/>
  <c r="AI22" i="52"/>
  <c r="AJ22" i="52" s="1"/>
  <c r="AI67" i="52"/>
  <c r="AJ67" i="52" s="1"/>
  <c r="AI57" i="52"/>
  <c r="AJ57" i="52" s="1"/>
  <c r="AI47" i="52"/>
  <c r="AJ47" i="52" s="1"/>
  <c r="AI41" i="52"/>
  <c r="AJ41" i="52" s="1"/>
  <c r="AI19" i="52"/>
  <c r="AI30" i="52"/>
  <c r="AJ30" i="52" s="1"/>
  <c r="AI20" i="52"/>
  <c r="BD19" i="52"/>
  <c r="BE19" i="52" s="1"/>
  <c r="BF19" i="52" s="1"/>
  <c r="BG19" i="52" s="1"/>
  <c r="BH19" i="52" s="1"/>
  <c r="BI19" i="52" s="1"/>
  <c r="AI72" i="52"/>
  <c r="AJ72" i="52" s="1"/>
  <c r="AI64" i="52"/>
  <c r="AJ64" i="52" s="1"/>
  <c r="AI48" i="52"/>
  <c r="AJ48" i="52" s="1"/>
  <c r="AI42" i="52"/>
  <c r="AJ42" i="52" s="1"/>
  <c r="AI36" i="52"/>
  <c r="AJ36" i="52" s="1"/>
  <c r="BD43" i="52"/>
  <c r="BE43" i="52" s="1"/>
  <c r="BF43" i="52" s="1"/>
  <c r="BG43" i="52" s="1"/>
  <c r="BH43" i="52" s="1"/>
  <c r="BI43" i="52" s="1"/>
  <c r="AI14" i="52"/>
  <c r="BD32" i="52"/>
  <c r="BE32" i="52" s="1"/>
  <c r="BF32" i="52" s="1"/>
  <c r="BG32" i="52" s="1"/>
  <c r="BH32" i="52" s="1"/>
  <c r="BI32" i="52" s="1"/>
  <c r="BD14" i="52"/>
  <c r="BE14" i="52" s="1"/>
  <c r="BF14" i="52" s="1"/>
  <c r="BG14" i="52" s="1"/>
  <c r="BH14" i="52" s="1"/>
  <c r="BI14" i="52" s="1"/>
  <c r="AP10" i="52"/>
  <c r="BD10" i="52" s="1"/>
  <c r="BE10" i="52" s="1"/>
  <c r="BF10" i="52" s="1"/>
  <c r="BG10" i="52" s="1"/>
  <c r="BH10" i="52" s="1"/>
  <c r="BI10" i="52" s="1"/>
  <c r="AI7" i="52"/>
  <c r="AI70" i="52"/>
  <c r="AJ70" i="52" s="1"/>
  <c r="BD56" i="52"/>
  <c r="BE56" i="52" s="1"/>
  <c r="BF56" i="52" s="1"/>
  <c r="BG56" i="52" s="1"/>
  <c r="BH56" i="52" s="1"/>
  <c r="BI56" i="52" s="1"/>
  <c r="BD50" i="52"/>
  <c r="BE50" i="52" s="1"/>
  <c r="BF50" i="52" s="1"/>
  <c r="BG50" i="52" s="1"/>
  <c r="BH50" i="52" s="1"/>
  <c r="BI50" i="52" s="1"/>
  <c r="AI44" i="52"/>
  <c r="AJ44" i="52" s="1"/>
  <c r="BD67" i="52"/>
  <c r="BE67" i="52" s="1"/>
  <c r="BF67" i="52" s="1"/>
  <c r="BG67" i="52" s="1"/>
  <c r="BH67" i="52" s="1"/>
  <c r="BI67" i="52" s="1"/>
  <c r="BD57" i="52"/>
  <c r="BE57" i="52" s="1"/>
  <c r="BF57" i="52" s="1"/>
  <c r="BG57" i="52" s="1"/>
  <c r="BH57" i="52" s="1"/>
  <c r="BI57" i="52" s="1"/>
  <c r="BD47" i="52"/>
  <c r="BE47" i="52" s="1"/>
  <c r="BF47" i="52" s="1"/>
  <c r="BG47" i="52" s="1"/>
  <c r="BH47" i="52" s="1"/>
  <c r="BI47" i="52" s="1"/>
  <c r="BD41" i="52"/>
  <c r="BE41" i="52" s="1"/>
  <c r="BF41" i="52" s="1"/>
  <c r="BG41" i="52" s="1"/>
  <c r="BH41" i="52" s="1"/>
  <c r="BI41" i="52" s="1"/>
  <c r="BD31" i="52"/>
  <c r="BE31" i="52" s="1"/>
  <c r="BF31" i="52" s="1"/>
  <c r="BG31" i="52" s="1"/>
  <c r="BH31" i="52" s="1"/>
  <c r="BI31" i="52" s="1"/>
  <c r="AI26" i="52"/>
  <c r="AJ26" i="52" s="1"/>
  <c r="BD72" i="52"/>
  <c r="BE72" i="52" s="1"/>
  <c r="BF72" i="52" s="1"/>
  <c r="BG72" i="52" s="1"/>
  <c r="BH72" i="52" s="1"/>
  <c r="BI72" i="52" s="1"/>
  <c r="BD64" i="52"/>
  <c r="BE64" i="52" s="1"/>
  <c r="BF64" i="52" s="1"/>
  <c r="BG64" i="52" s="1"/>
  <c r="BH64" i="52" s="1"/>
  <c r="BI64" i="52" s="1"/>
  <c r="BD48" i="52"/>
  <c r="BE48" i="52" s="1"/>
  <c r="BF48" i="52" s="1"/>
  <c r="BG48" i="52" s="1"/>
  <c r="BH48" i="52" s="1"/>
  <c r="BI48" i="52" s="1"/>
  <c r="BD42" i="52"/>
  <c r="BE42" i="52" s="1"/>
  <c r="BF42" i="52" s="1"/>
  <c r="BG42" i="52" s="1"/>
  <c r="BH42" i="52" s="1"/>
  <c r="BI42" i="52" s="1"/>
  <c r="BD36" i="52"/>
  <c r="BE36" i="52" s="1"/>
  <c r="BF36" i="52" s="1"/>
  <c r="BG36" i="52" s="1"/>
  <c r="BH36" i="52" s="1"/>
  <c r="BI36" i="52" s="1"/>
  <c r="AI43" i="52"/>
  <c r="AJ43" i="52" s="1"/>
  <c r="AI6" i="52"/>
  <c r="AI12" i="52"/>
  <c r="AP17" i="51"/>
  <c r="AI43" i="51"/>
  <c r="BD55" i="51"/>
  <c r="BE55" i="51" s="1"/>
  <c r="BF55" i="51" s="1"/>
  <c r="BG55" i="51" s="1"/>
  <c r="BH55" i="51" s="1"/>
  <c r="BI55" i="51" s="1"/>
  <c r="BD50" i="51"/>
  <c r="BE50" i="51" s="1"/>
  <c r="BF50" i="51" s="1"/>
  <c r="BG50" i="51" s="1"/>
  <c r="BH50" i="51" s="1"/>
  <c r="BI50" i="51" s="1"/>
  <c r="AI18" i="51"/>
  <c r="AI64" i="51"/>
  <c r="AJ64" i="51" s="1"/>
  <c r="BD54" i="51"/>
  <c r="BE54" i="51" s="1"/>
  <c r="BF54" i="51" s="1"/>
  <c r="BG54" i="51" s="1"/>
  <c r="BH54" i="51" s="1"/>
  <c r="BI54" i="51" s="1"/>
  <c r="AP21" i="51"/>
  <c r="AI32" i="51"/>
  <c r="AI19" i="51"/>
  <c r="BD61" i="51"/>
  <c r="BE61" i="51" s="1"/>
  <c r="BF61" i="51" s="1"/>
  <c r="BG61" i="51" s="1"/>
  <c r="BH61" i="51" s="1"/>
  <c r="BI61" i="51" s="1"/>
  <c r="AI59" i="51"/>
  <c r="AJ59" i="51" s="1"/>
  <c r="AI39" i="51"/>
  <c r="AI69" i="51"/>
  <c r="AJ69" i="51" s="1"/>
  <c r="AP23" i="51"/>
  <c r="AI49" i="51"/>
  <c r="AP35" i="51"/>
  <c r="AI31" i="51"/>
  <c r="AP24" i="51"/>
  <c r="AI51" i="51"/>
  <c r="AP56" i="51"/>
  <c r="BD56" i="51" s="1"/>
  <c r="BE56" i="51" s="1"/>
  <c r="BF56" i="51" s="1"/>
  <c r="BG56" i="51" s="1"/>
  <c r="BH56" i="51" s="1"/>
  <c r="BI56" i="51" s="1"/>
  <c r="AI17" i="51"/>
  <c r="BD62" i="51"/>
  <c r="BE62" i="51" s="1"/>
  <c r="BF62" i="51" s="1"/>
  <c r="BG62" i="51" s="1"/>
  <c r="BH62" i="51" s="1"/>
  <c r="BI62" i="51" s="1"/>
  <c r="AI38" i="51"/>
  <c r="AI11" i="51"/>
  <c r="AI37" i="51"/>
  <c r="BD20" i="51"/>
  <c r="BE20" i="51" s="1"/>
  <c r="BF20" i="51" s="1"/>
  <c r="BG20" i="51" s="1"/>
  <c r="BH20" i="51" s="1"/>
  <c r="BI20" i="51" s="1"/>
  <c r="BD41" i="51"/>
  <c r="BE41" i="51" s="1"/>
  <c r="BF41" i="51" s="1"/>
  <c r="BG41" i="51" s="1"/>
  <c r="BH41" i="51" s="1"/>
  <c r="BI41" i="51" s="1"/>
  <c r="AI61" i="51"/>
  <c r="AJ61" i="51" s="1"/>
  <c r="BD48" i="51"/>
  <c r="BE48" i="51" s="1"/>
  <c r="BF48" i="51" s="1"/>
  <c r="BG48" i="51" s="1"/>
  <c r="BH48" i="51" s="1"/>
  <c r="BI48" i="51" s="1"/>
  <c r="BD71" i="51"/>
  <c r="BE71" i="51" s="1"/>
  <c r="BF71" i="51" s="1"/>
  <c r="BG71" i="51" s="1"/>
  <c r="BH71" i="51" s="1"/>
  <c r="BI71" i="51" s="1"/>
  <c r="BD51" i="51"/>
  <c r="BE51" i="51" s="1"/>
  <c r="BF51" i="51" s="1"/>
  <c r="BG51" i="51" s="1"/>
  <c r="BH51" i="51" s="1"/>
  <c r="BI51" i="51" s="1"/>
  <c r="AI57" i="51"/>
  <c r="AJ57" i="51" s="1"/>
  <c r="AI63" i="51"/>
  <c r="AJ63" i="51" s="1"/>
  <c r="AI6" i="51"/>
  <c r="BD69" i="51"/>
  <c r="BE69" i="51" s="1"/>
  <c r="BF69" i="51" s="1"/>
  <c r="BG69" i="51" s="1"/>
  <c r="BH69" i="51" s="1"/>
  <c r="BI69" i="51" s="1"/>
  <c r="BD64" i="51"/>
  <c r="BE64" i="51" s="1"/>
  <c r="BF64" i="51" s="1"/>
  <c r="BG64" i="51" s="1"/>
  <c r="BH64" i="51" s="1"/>
  <c r="BI64" i="51" s="1"/>
  <c r="BD49" i="51"/>
  <c r="BE49" i="51" s="1"/>
  <c r="BF49" i="51" s="1"/>
  <c r="BG49" i="51" s="1"/>
  <c r="BH49" i="51" s="1"/>
  <c r="BI49" i="51" s="1"/>
  <c r="AI45" i="51"/>
  <c r="AI26" i="51"/>
  <c r="BD60" i="51"/>
  <c r="BE60" i="51" s="1"/>
  <c r="BF60" i="51" s="1"/>
  <c r="BG60" i="51" s="1"/>
  <c r="BH60" i="51" s="1"/>
  <c r="BI60" i="51" s="1"/>
  <c r="BD52" i="51"/>
  <c r="BE52" i="51" s="1"/>
  <c r="BF52" i="51" s="1"/>
  <c r="BG52" i="51" s="1"/>
  <c r="BH52" i="51" s="1"/>
  <c r="BI52" i="51" s="1"/>
  <c r="AI12" i="51"/>
  <c r="AI25" i="51"/>
  <c r="AI7" i="51"/>
  <c r="AI23" i="51"/>
  <c r="AI60" i="51"/>
  <c r="AJ60" i="51" s="1"/>
  <c r="AP12" i="51"/>
  <c r="AI53" i="51"/>
  <c r="AP32" i="51"/>
  <c r="BD32" i="51" s="1"/>
  <c r="BE32" i="51" s="1"/>
  <c r="BF32" i="51" s="1"/>
  <c r="BG32" i="51" s="1"/>
  <c r="BH32" i="51" s="1"/>
  <c r="BI32" i="51" s="1"/>
  <c r="AI48" i="51"/>
  <c r="AP28" i="51"/>
  <c r="AI56" i="51"/>
  <c r="AJ56" i="51" s="1"/>
  <c r="AP6" i="51"/>
  <c r="AI27" i="51"/>
  <c r="AP42" i="51"/>
  <c r="AI34" i="51"/>
  <c r="AI68" i="51"/>
  <c r="AJ68" i="51" s="1"/>
  <c r="AI16" i="51"/>
  <c r="AI46" i="51"/>
  <c r="AI52" i="51"/>
  <c r="AI41" i="51"/>
  <c r="AI20" i="51"/>
  <c r="AI50" i="51"/>
  <c r="AI55" i="51"/>
  <c r="AJ55" i="51" s="1"/>
  <c r="AI33" i="51"/>
  <c r="BD70" i="51"/>
  <c r="BE70" i="51" s="1"/>
  <c r="BF70" i="51" s="1"/>
  <c r="BG70" i="51" s="1"/>
  <c r="BH70" i="51" s="1"/>
  <c r="BI70" i="51" s="1"/>
  <c r="AI30" i="51"/>
  <c r="BD58" i="51"/>
  <c r="BE58" i="51" s="1"/>
  <c r="BF58" i="51" s="1"/>
  <c r="BG58" i="51" s="1"/>
  <c r="BH58" i="51" s="1"/>
  <c r="BI58" i="51" s="1"/>
  <c r="AI9" i="51"/>
  <c r="BD66" i="51"/>
  <c r="BE66" i="51" s="1"/>
  <c r="BF66" i="51" s="1"/>
  <c r="BG66" i="51" s="1"/>
  <c r="BH66" i="51" s="1"/>
  <c r="BI66" i="51" s="1"/>
  <c r="AI58" i="51"/>
  <c r="AJ58" i="51" s="1"/>
  <c r="AI67" i="51"/>
  <c r="AJ67" i="51" s="1"/>
  <c r="BD65" i="51"/>
  <c r="BE65" i="51" s="1"/>
  <c r="BF65" i="51" s="1"/>
  <c r="BG65" i="51" s="1"/>
  <c r="BH65" i="51" s="1"/>
  <c r="BI65" i="51" s="1"/>
  <c r="BD59" i="51"/>
  <c r="BE59" i="51" s="1"/>
  <c r="BF59" i="51" s="1"/>
  <c r="BG59" i="51" s="1"/>
  <c r="BH59" i="51" s="1"/>
  <c r="BI59" i="51" s="1"/>
  <c r="AI5" i="51"/>
  <c r="AI21" i="51"/>
  <c r="AI72" i="51"/>
  <c r="AJ72" i="51" s="1"/>
  <c r="AP13" i="51"/>
  <c r="BD13" i="51" s="1"/>
  <c r="BE13" i="51" s="1"/>
  <c r="BF13" i="51" s="1"/>
  <c r="BG13" i="51" s="1"/>
  <c r="BH13" i="51" s="1"/>
  <c r="BI13" i="51" s="1"/>
  <c r="AI29" i="51"/>
  <c r="AP18" i="51"/>
  <c r="AI8" i="51"/>
  <c r="AP36" i="51"/>
  <c r="AI13" i="51"/>
  <c r="AP30" i="51"/>
  <c r="BD30" i="51" s="1"/>
  <c r="BE30" i="51" s="1"/>
  <c r="BF30" i="51" s="1"/>
  <c r="BG30" i="51" s="1"/>
  <c r="BH30" i="51" s="1"/>
  <c r="BI30" i="51" s="1"/>
  <c r="AI42" i="51"/>
  <c r="AP45" i="51"/>
  <c r="AI44" i="51"/>
  <c r="BD68" i="51"/>
  <c r="BE68" i="51" s="1"/>
  <c r="BF68" i="51" s="1"/>
  <c r="BG68" i="51" s="1"/>
  <c r="BH68" i="51" s="1"/>
  <c r="BI68" i="51" s="1"/>
  <c r="BD57" i="51"/>
  <c r="BE57" i="51" s="1"/>
  <c r="BF57" i="51" s="1"/>
  <c r="BG57" i="51" s="1"/>
  <c r="BH57" i="51" s="1"/>
  <c r="BI57" i="51" s="1"/>
  <c r="BD25" i="51"/>
  <c r="BE25" i="51" s="1"/>
  <c r="BF25" i="51" s="1"/>
  <c r="BG25" i="51" s="1"/>
  <c r="BH25" i="51" s="1"/>
  <c r="BI25" i="51" s="1"/>
  <c r="BD22" i="51"/>
  <c r="BE22" i="51" s="1"/>
  <c r="BF22" i="51" s="1"/>
  <c r="BG22" i="51" s="1"/>
  <c r="BH22" i="51" s="1"/>
  <c r="BI22" i="51" s="1"/>
  <c r="BD46" i="51"/>
  <c r="BE46" i="51" s="1"/>
  <c r="BF46" i="51" s="1"/>
  <c r="BG46" i="51" s="1"/>
  <c r="BH46" i="51" s="1"/>
  <c r="BI46" i="51" s="1"/>
  <c r="AI70" i="51"/>
  <c r="AJ70" i="51" s="1"/>
  <c r="AI15" i="51"/>
  <c r="AI28" i="51"/>
  <c r="AI66" i="51"/>
  <c r="AJ66" i="51" s="1"/>
  <c r="BD67" i="51"/>
  <c r="BE67" i="51" s="1"/>
  <c r="BF67" i="51" s="1"/>
  <c r="BG67" i="51" s="1"/>
  <c r="BH67" i="51" s="1"/>
  <c r="BI67" i="51" s="1"/>
  <c r="AI65" i="51"/>
  <c r="AJ65" i="51" s="1"/>
  <c r="AI24" i="51"/>
  <c r="AI14" i="51"/>
  <c r="BD72" i="51"/>
  <c r="BE72" i="51" s="1"/>
  <c r="BF72" i="51" s="1"/>
  <c r="BG72" i="51" s="1"/>
  <c r="BH72" i="51" s="1"/>
  <c r="BI72" i="51" s="1"/>
  <c r="AI36" i="51"/>
  <c r="AI22" i="51"/>
  <c r="AI25" i="50"/>
  <c r="AO23" i="50"/>
  <c r="BD23" i="50" s="1"/>
  <c r="BE23" i="50" s="1"/>
  <c r="BF23" i="50" s="1"/>
  <c r="BG23" i="50" s="1"/>
  <c r="BH23" i="50" s="1"/>
  <c r="BI23" i="50" s="1"/>
  <c r="AO22" i="50"/>
  <c r="AI11" i="50"/>
  <c r="AI15" i="50"/>
  <c r="AO39" i="50"/>
  <c r="BD39" i="50" s="1"/>
  <c r="BE39" i="50" s="1"/>
  <c r="BF39" i="50" s="1"/>
  <c r="BG39" i="50" s="1"/>
  <c r="BH39" i="50" s="1"/>
  <c r="BI39" i="50" s="1"/>
  <c r="AO49" i="50"/>
  <c r="BD49" i="50" s="1"/>
  <c r="BE49" i="50" s="1"/>
  <c r="BF49" i="50" s="1"/>
  <c r="BG49" i="50" s="1"/>
  <c r="BH49" i="50" s="1"/>
  <c r="BI49" i="50" s="1"/>
  <c r="AI8" i="50"/>
  <c r="AO59" i="50"/>
  <c r="BD59" i="50" s="1"/>
  <c r="BE59" i="50" s="1"/>
  <c r="BF59" i="50" s="1"/>
  <c r="BG59" i="50" s="1"/>
  <c r="BH59" i="50" s="1"/>
  <c r="BI59" i="50" s="1"/>
  <c r="AI59" i="50"/>
  <c r="AJ59" i="50" s="1"/>
  <c r="AI42" i="50"/>
  <c r="AJ42" i="50" s="1"/>
  <c r="AO12" i="50"/>
  <c r="BD12" i="50" s="1"/>
  <c r="BE12" i="50" s="1"/>
  <c r="BF12" i="50" s="1"/>
  <c r="BG12" i="50" s="1"/>
  <c r="BH12" i="50" s="1"/>
  <c r="BI12" i="50" s="1"/>
  <c r="AO13" i="50"/>
  <c r="AI43" i="50"/>
  <c r="AJ43" i="50" s="1"/>
  <c r="AO5" i="50"/>
  <c r="BD5" i="50" s="1"/>
  <c r="BE5" i="50" s="1"/>
  <c r="BF5" i="50" s="1"/>
  <c r="BG5" i="50" s="1"/>
  <c r="BH5" i="50" s="1"/>
  <c r="BI5" i="50" s="1"/>
  <c r="AI6" i="50"/>
  <c r="AO24" i="50"/>
  <c r="BD24" i="50" s="1"/>
  <c r="BE24" i="50" s="1"/>
  <c r="BF24" i="50" s="1"/>
  <c r="BG24" i="50" s="1"/>
  <c r="BH24" i="50" s="1"/>
  <c r="BI24" i="50" s="1"/>
  <c r="AI48" i="50"/>
  <c r="AJ48" i="50" s="1"/>
  <c r="AO11" i="50"/>
  <c r="AI34" i="50"/>
  <c r="AI30" i="50"/>
  <c r="AO25" i="50"/>
  <c r="AO34" i="50"/>
  <c r="BD34" i="50" s="1"/>
  <c r="BE34" i="50" s="1"/>
  <c r="BF34" i="50" s="1"/>
  <c r="BG34" i="50" s="1"/>
  <c r="BH34" i="50" s="1"/>
  <c r="BI34" i="50" s="1"/>
  <c r="AI39" i="50"/>
  <c r="AI35" i="50"/>
  <c r="AO36" i="50"/>
  <c r="BD36" i="50" s="1"/>
  <c r="BE36" i="50" s="1"/>
  <c r="BF36" i="50" s="1"/>
  <c r="BG36" i="50" s="1"/>
  <c r="BH36" i="50" s="1"/>
  <c r="BI36" i="50" s="1"/>
  <c r="AI36" i="50"/>
  <c r="AO52" i="50"/>
  <c r="BD52" i="50" s="1"/>
  <c r="BE52" i="50" s="1"/>
  <c r="BF52" i="50" s="1"/>
  <c r="BG52" i="50" s="1"/>
  <c r="BH52" i="50" s="1"/>
  <c r="BI52" i="50" s="1"/>
  <c r="AO56" i="50"/>
  <c r="BD56" i="50" s="1"/>
  <c r="BE56" i="50" s="1"/>
  <c r="BF56" i="50" s="1"/>
  <c r="BG56" i="50" s="1"/>
  <c r="BH56" i="50" s="1"/>
  <c r="BI56" i="50" s="1"/>
  <c r="AI56" i="50"/>
  <c r="AJ56" i="50" s="1"/>
  <c r="AO38" i="50"/>
  <c r="BD38" i="50" s="1"/>
  <c r="BE38" i="50" s="1"/>
  <c r="BF38" i="50" s="1"/>
  <c r="BG38" i="50" s="1"/>
  <c r="BH38" i="50" s="1"/>
  <c r="BI38" i="50" s="1"/>
  <c r="AI10" i="50"/>
  <c r="AO53" i="50"/>
  <c r="BD53" i="50" s="1"/>
  <c r="BE53" i="50" s="1"/>
  <c r="BF53" i="50" s="1"/>
  <c r="BG53" i="50" s="1"/>
  <c r="BH53" i="50" s="1"/>
  <c r="BI53" i="50" s="1"/>
  <c r="AI27" i="50"/>
  <c r="AO54" i="50"/>
  <c r="BD54" i="50" s="1"/>
  <c r="BE54" i="50" s="1"/>
  <c r="BF54" i="50" s="1"/>
  <c r="BG54" i="50" s="1"/>
  <c r="BH54" i="50" s="1"/>
  <c r="BI54" i="50" s="1"/>
  <c r="AI54" i="50"/>
  <c r="AJ54" i="50" s="1"/>
  <c r="AO55" i="50"/>
  <c r="BD55" i="50" s="1"/>
  <c r="BE55" i="50" s="1"/>
  <c r="BF55" i="50" s="1"/>
  <c r="BG55" i="50" s="1"/>
  <c r="BH55" i="50" s="1"/>
  <c r="BI55" i="50" s="1"/>
  <c r="AI55" i="50"/>
  <c r="AJ55" i="50" s="1"/>
  <c r="AO60" i="50"/>
  <c r="BD60" i="50" s="1"/>
  <c r="BE60" i="50" s="1"/>
  <c r="BF60" i="50" s="1"/>
  <c r="BG60" i="50" s="1"/>
  <c r="BH60" i="50" s="1"/>
  <c r="BI60" i="50" s="1"/>
  <c r="AI60" i="50"/>
  <c r="AJ60" i="50" s="1"/>
  <c r="AI70" i="50"/>
  <c r="AJ70" i="50" s="1"/>
  <c r="AO70" i="50"/>
  <c r="BD70" i="50" s="1"/>
  <c r="BE70" i="50" s="1"/>
  <c r="BF70" i="50" s="1"/>
  <c r="BG70" i="50" s="1"/>
  <c r="BH70" i="50" s="1"/>
  <c r="BI70" i="50" s="1"/>
  <c r="AO68" i="50"/>
  <c r="BD68" i="50" s="1"/>
  <c r="BE68" i="50" s="1"/>
  <c r="BF68" i="50" s="1"/>
  <c r="BG68" i="50" s="1"/>
  <c r="BH68" i="50" s="1"/>
  <c r="BI68" i="50" s="1"/>
  <c r="AI68" i="50"/>
  <c r="AJ68" i="50" s="1"/>
  <c r="AO10" i="50"/>
  <c r="BD10" i="50" s="1"/>
  <c r="BE10" i="50" s="1"/>
  <c r="BF10" i="50" s="1"/>
  <c r="BG10" i="50" s="1"/>
  <c r="BH10" i="50" s="1"/>
  <c r="BI10" i="50" s="1"/>
  <c r="AI37" i="50"/>
  <c r="AO7" i="50"/>
  <c r="BD7" i="50" s="1"/>
  <c r="BE7" i="50" s="1"/>
  <c r="BF7" i="50" s="1"/>
  <c r="BG7" i="50" s="1"/>
  <c r="BH7" i="50" s="1"/>
  <c r="BI7" i="50" s="1"/>
  <c r="AI41" i="50"/>
  <c r="AO35" i="50"/>
  <c r="BD35" i="50" s="1"/>
  <c r="BE35" i="50" s="1"/>
  <c r="BF35" i="50" s="1"/>
  <c r="BG35" i="50" s="1"/>
  <c r="BH35" i="50" s="1"/>
  <c r="BI35" i="50" s="1"/>
  <c r="AI16" i="50"/>
  <c r="AO45" i="50"/>
  <c r="BD45" i="50" s="1"/>
  <c r="BE45" i="50" s="1"/>
  <c r="BF45" i="50" s="1"/>
  <c r="BG45" i="50" s="1"/>
  <c r="BH45" i="50" s="1"/>
  <c r="BI45" i="50" s="1"/>
  <c r="AI52" i="50"/>
  <c r="AJ52" i="50" s="1"/>
  <c r="AO51" i="50"/>
  <c r="BD51" i="50" s="1"/>
  <c r="BE51" i="50" s="1"/>
  <c r="BF51" i="50" s="1"/>
  <c r="BG51" i="50" s="1"/>
  <c r="BH51" i="50" s="1"/>
  <c r="BI51" i="50" s="1"/>
  <c r="AI32" i="50"/>
  <c r="AO66" i="50"/>
  <c r="BD66" i="50" s="1"/>
  <c r="BE66" i="50" s="1"/>
  <c r="BF66" i="50" s="1"/>
  <c r="BG66" i="50" s="1"/>
  <c r="BH66" i="50" s="1"/>
  <c r="BI66" i="50" s="1"/>
  <c r="AI66" i="50"/>
  <c r="AJ66" i="50" s="1"/>
  <c r="AI44" i="50"/>
  <c r="AJ44" i="50" s="1"/>
  <c r="AO16" i="50"/>
  <c r="AO17" i="50"/>
  <c r="AI20" i="50"/>
  <c r="AO14" i="50"/>
  <c r="AI24" i="50"/>
  <c r="AI49" i="50"/>
  <c r="AJ49" i="50" s="1"/>
  <c r="AO29" i="50"/>
  <c r="AO15" i="50"/>
  <c r="BD15" i="50" s="1"/>
  <c r="BE15" i="50" s="1"/>
  <c r="BF15" i="50" s="1"/>
  <c r="BG15" i="50" s="1"/>
  <c r="BH15" i="50" s="1"/>
  <c r="BI15" i="50" s="1"/>
  <c r="AI12" i="50"/>
  <c r="AI19" i="50"/>
  <c r="AO33" i="50"/>
  <c r="BD33" i="50" s="1"/>
  <c r="BE33" i="50" s="1"/>
  <c r="BF33" i="50" s="1"/>
  <c r="BG33" i="50" s="1"/>
  <c r="BH33" i="50" s="1"/>
  <c r="BI33" i="50" s="1"/>
  <c r="AO27" i="50"/>
  <c r="AI26" i="50"/>
  <c r="AO28" i="50"/>
  <c r="AI5" i="50"/>
  <c r="AO6" i="50"/>
  <c r="BD6" i="50" s="1"/>
  <c r="BE6" i="50" s="1"/>
  <c r="BF6" i="50" s="1"/>
  <c r="BG6" i="50" s="1"/>
  <c r="BH6" i="50" s="1"/>
  <c r="BI6" i="50" s="1"/>
  <c r="AI9" i="50"/>
  <c r="AO37" i="50"/>
  <c r="AI51" i="50"/>
  <c r="AJ51" i="50" s="1"/>
  <c r="AO42" i="50"/>
  <c r="BD42" i="50" s="1"/>
  <c r="BE42" i="50" s="1"/>
  <c r="BF42" i="50" s="1"/>
  <c r="BG42" i="50" s="1"/>
  <c r="BH42" i="50" s="1"/>
  <c r="BI42" i="50" s="1"/>
  <c r="AI14" i="50"/>
  <c r="AI57" i="50"/>
  <c r="AJ57" i="50" s="1"/>
  <c r="AO57" i="50"/>
  <c r="BD57" i="50" s="1"/>
  <c r="BE57" i="50" s="1"/>
  <c r="BF57" i="50" s="1"/>
  <c r="BG57" i="50" s="1"/>
  <c r="BH57" i="50" s="1"/>
  <c r="BI57" i="50" s="1"/>
  <c r="AI61" i="50"/>
  <c r="AJ61" i="50" s="1"/>
  <c r="AO61" i="50"/>
  <c r="BD61" i="50" s="1"/>
  <c r="BE61" i="50" s="1"/>
  <c r="BF61" i="50" s="1"/>
  <c r="BG61" i="50" s="1"/>
  <c r="BH61" i="50" s="1"/>
  <c r="BI61" i="50" s="1"/>
  <c r="AO58" i="50"/>
  <c r="BD58" i="50" s="1"/>
  <c r="BE58" i="50" s="1"/>
  <c r="BF58" i="50" s="1"/>
  <c r="BG58" i="50" s="1"/>
  <c r="BH58" i="50" s="1"/>
  <c r="BI58" i="50" s="1"/>
  <c r="AI58" i="50"/>
  <c r="AJ58" i="50" s="1"/>
  <c r="AO65" i="50"/>
  <c r="BD65" i="50" s="1"/>
  <c r="BE65" i="50" s="1"/>
  <c r="BF65" i="50" s="1"/>
  <c r="BG65" i="50" s="1"/>
  <c r="BH65" i="50" s="1"/>
  <c r="BI65" i="50" s="1"/>
  <c r="AI65" i="50"/>
  <c r="AJ65" i="50" s="1"/>
  <c r="AO63" i="50"/>
  <c r="BD63" i="50" s="1"/>
  <c r="BE63" i="50" s="1"/>
  <c r="BF63" i="50" s="1"/>
  <c r="BG63" i="50" s="1"/>
  <c r="BH63" i="50" s="1"/>
  <c r="BI63" i="50" s="1"/>
  <c r="AI63" i="50"/>
  <c r="AJ63" i="50" s="1"/>
  <c r="AO72" i="50"/>
  <c r="BD72" i="50" s="1"/>
  <c r="BE72" i="50" s="1"/>
  <c r="BF72" i="50" s="1"/>
  <c r="BG72" i="50" s="1"/>
  <c r="BH72" i="50" s="1"/>
  <c r="BI72" i="50" s="1"/>
  <c r="AI72" i="50"/>
  <c r="AJ72" i="50" s="1"/>
  <c r="AI40" i="50"/>
  <c r="AO9" i="50"/>
  <c r="BD9" i="50" s="1"/>
  <c r="BE9" i="50" s="1"/>
  <c r="BF9" i="50" s="1"/>
  <c r="BG9" i="50" s="1"/>
  <c r="BH9" i="50" s="1"/>
  <c r="BI9" i="50" s="1"/>
  <c r="AO21" i="50"/>
  <c r="AI47" i="50"/>
  <c r="AJ47" i="50" s="1"/>
  <c r="AO30" i="50"/>
  <c r="BD30" i="50" s="1"/>
  <c r="BE30" i="50" s="1"/>
  <c r="BF30" i="50" s="1"/>
  <c r="BG30" i="50" s="1"/>
  <c r="BH30" i="50" s="1"/>
  <c r="BI30" i="50" s="1"/>
  <c r="AI17" i="50"/>
  <c r="AO44" i="50"/>
  <c r="BD44" i="50" s="1"/>
  <c r="BE44" i="50" s="1"/>
  <c r="BF44" i="50" s="1"/>
  <c r="BG44" i="50" s="1"/>
  <c r="BH44" i="50" s="1"/>
  <c r="BI44" i="50" s="1"/>
  <c r="AI28" i="50"/>
  <c r="AO50" i="50"/>
  <c r="BD50" i="50" s="1"/>
  <c r="BE50" i="50" s="1"/>
  <c r="BF50" i="50" s="1"/>
  <c r="BG50" i="50" s="1"/>
  <c r="BH50" i="50" s="1"/>
  <c r="BI50" i="50" s="1"/>
  <c r="AI31" i="50"/>
  <c r="AO71" i="50"/>
  <c r="BD71" i="50" s="1"/>
  <c r="BE71" i="50" s="1"/>
  <c r="BF71" i="50" s="1"/>
  <c r="BG71" i="50" s="1"/>
  <c r="BH71" i="50" s="1"/>
  <c r="BI71" i="50" s="1"/>
  <c r="AI71" i="50"/>
  <c r="AJ71" i="50" s="1"/>
  <c r="AI29" i="50"/>
  <c r="AO8" i="50"/>
  <c r="BD8" i="50" s="1"/>
  <c r="BE8" i="50" s="1"/>
  <c r="BF8" i="50" s="1"/>
  <c r="BG8" i="50" s="1"/>
  <c r="BH8" i="50" s="1"/>
  <c r="BI8" i="50" s="1"/>
  <c r="AO20" i="50"/>
  <c r="BD20" i="50" s="1"/>
  <c r="BE20" i="50" s="1"/>
  <c r="BF20" i="50" s="1"/>
  <c r="BG20" i="50" s="1"/>
  <c r="BH20" i="50" s="1"/>
  <c r="BI20" i="50" s="1"/>
  <c r="AI23" i="50"/>
  <c r="AO18" i="50"/>
  <c r="BD18" i="50" s="1"/>
  <c r="BE18" i="50" s="1"/>
  <c r="BF18" i="50" s="1"/>
  <c r="BG18" i="50" s="1"/>
  <c r="BH18" i="50" s="1"/>
  <c r="BI18" i="50" s="1"/>
  <c r="AI45" i="50"/>
  <c r="AJ45" i="50" s="1"/>
  <c r="AI18" i="50"/>
  <c r="AO43" i="50"/>
  <c r="BD43" i="50" s="1"/>
  <c r="BE43" i="50" s="1"/>
  <c r="BF43" i="50" s="1"/>
  <c r="BG43" i="50" s="1"/>
  <c r="BH43" i="50" s="1"/>
  <c r="BI43" i="50" s="1"/>
  <c r="AO19" i="50"/>
  <c r="BD19" i="50" s="1"/>
  <c r="BE19" i="50" s="1"/>
  <c r="BF19" i="50" s="1"/>
  <c r="BG19" i="50" s="1"/>
  <c r="BH19" i="50" s="1"/>
  <c r="BI19" i="50" s="1"/>
  <c r="AI46" i="50"/>
  <c r="AJ46" i="50" s="1"/>
  <c r="AO26" i="50"/>
  <c r="BD26" i="50" s="1"/>
  <c r="BE26" i="50" s="1"/>
  <c r="BF26" i="50" s="1"/>
  <c r="BG26" i="50" s="1"/>
  <c r="BH26" i="50" s="1"/>
  <c r="BI26" i="50" s="1"/>
  <c r="AI22" i="50"/>
  <c r="AO31" i="50"/>
  <c r="AI50" i="50"/>
  <c r="AJ50" i="50" s="1"/>
  <c r="AO32" i="50"/>
  <c r="AI38" i="50"/>
  <c r="AO40" i="50"/>
  <c r="BD40" i="50" s="1"/>
  <c r="BE40" i="50" s="1"/>
  <c r="BF40" i="50" s="1"/>
  <c r="BG40" i="50" s="1"/>
  <c r="BH40" i="50" s="1"/>
  <c r="BI40" i="50" s="1"/>
  <c r="AI21" i="50"/>
  <c r="AO41" i="50"/>
  <c r="BD41" i="50" s="1"/>
  <c r="BE41" i="50" s="1"/>
  <c r="BF41" i="50" s="1"/>
  <c r="BG41" i="50" s="1"/>
  <c r="BH41" i="50" s="1"/>
  <c r="BI41" i="50" s="1"/>
  <c r="AI33" i="50"/>
  <c r="AI13" i="50"/>
  <c r="AO48" i="50"/>
  <c r="BD48" i="50" s="1"/>
  <c r="BE48" i="50" s="1"/>
  <c r="BF48" i="50" s="1"/>
  <c r="BG48" i="50" s="1"/>
  <c r="BH48" i="50" s="1"/>
  <c r="BI48" i="50" s="1"/>
  <c r="AO46" i="50"/>
  <c r="BD46" i="50" s="1"/>
  <c r="BE46" i="50" s="1"/>
  <c r="BF46" i="50" s="1"/>
  <c r="BG46" i="50" s="1"/>
  <c r="BH46" i="50" s="1"/>
  <c r="BI46" i="50" s="1"/>
  <c r="AI53" i="50"/>
  <c r="AJ53" i="50" s="1"/>
  <c r="AO47" i="50"/>
  <c r="BD47" i="50" s="1"/>
  <c r="BE47" i="50" s="1"/>
  <c r="BF47" i="50" s="1"/>
  <c r="BG47" i="50" s="1"/>
  <c r="BH47" i="50" s="1"/>
  <c r="BI47" i="50" s="1"/>
  <c r="AI7" i="50"/>
  <c r="AI64" i="50"/>
  <c r="AJ64" i="50" s="1"/>
  <c r="AO64" i="50"/>
  <c r="BD64" i="50" s="1"/>
  <c r="BE64" i="50" s="1"/>
  <c r="BF64" i="50" s="1"/>
  <c r="BG64" i="50" s="1"/>
  <c r="BH64" i="50" s="1"/>
  <c r="BI64" i="50" s="1"/>
  <c r="AO62" i="50"/>
  <c r="BD62" i="50" s="1"/>
  <c r="BE62" i="50" s="1"/>
  <c r="BF62" i="50" s="1"/>
  <c r="BG62" i="50" s="1"/>
  <c r="BH62" i="50" s="1"/>
  <c r="BI62" i="50" s="1"/>
  <c r="AI62" i="50"/>
  <c r="AJ62" i="50" s="1"/>
  <c r="AO67" i="50"/>
  <c r="BD67" i="50" s="1"/>
  <c r="BE67" i="50" s="1"/>
  <c r="BF67" i="50" s="1"/>
  <c r="BG67" i="50" s="1"/>
  <c r="BH67" i="50" s="1"/>
  <c r="BI67" i="50" s="1"/>
  <c r="AI67" i="50"/>
  <c r="AJ67" i="50" s="1"/>
  <c r="AO69" i="50"/>
  <c r="BD69" i="50" s="1"/>
  <c r="BE69" i="50" s="1"/>
  <c r="BF69" i="50" s="1"/>
  <c r="BG69" i="50" s="1"/>
  <c r="BH69" i="50" s="1"/>
  <c r="BI69" i="50" s="1"/>
  <c r="AI69" i="50"/>
  <c r="AJ69" i="50" s="1"/>
  <c r="BD37" i="49"/>
  <c r="BE37" i="49" s="1"/>
  <c r="BF37" i="49" s="1"/>
  <c r="BG37" i="49" s="1"/>
  <c r="BH37" i="49" s="1"/>
  <c r="BI37" i="49" s="1"/>
  <c r="AI74" i="49"/>
  <c r="AJ74" i="49" s="1"/>
  <c r="AI33" i="49"/>
  <c r="AI70" i="49"/>
  <c r="AJ70" i="49" s="1"/>
  <c r="BD15" i="49"/>
  <c r="BE15" i="49" s="1"/>
  <c r="BF15" i="49" s="1"/>
  <c r="BG15" i="49" s="1"/>
  <c r="BH15" i="49" s="1"/>
  <c r="BI15" i="49" s="1"/>
  <c r="AI7" i="49"/>
  <c r="AI45" i="49"/>
  <c r="BD56" i="49"/>
  <c r="BE56" i="49" s="1"/>
  <c r="BF56" i="49" s="1"/>
  <c r="BG56" i="49" s="1"/>
  <c r="BH56" i="49" s="1"/>
  <c r="BI56" i="49" s="1"/>
  <c r="BD9" i="49"/>
  <c r="BE9" i="49" s="1"/>
  <c r="BF9" i="49" s="1"/>
  <c r="BG9" i="49" s="1"/>
  <c r="BH9" i="49" s="1"/>
  <c r="BI9" i="49" s="1"/>
  <c r="AI51" i="49"/>
  <c r="BD65" i="49"/>
  <c r="BE65" i="49" s="1"/>
  <c r="BF65" i="49" s="1"/>
  <c r="BG65" i="49" s="1"/>
  <c r="BH65" i="49" s="1"/>
  <c r="BI65" i="49" s="1"/>
  <c r="BD54" i="49"/>
  <c r="BE54" i="49" s="1"/>
  <c r="BF54" i="49" s="1"/>
  <c r="BG54" i="49" s="1"/>
  <c r="BH54" i="49" s="1"/>
  <c r="BI54" i="49" s="1"/>
  <c r="BD40" i="49"/>
  <c r="BE40" i="49" s="1"/>
  <c r="BF40" i="49" s="1"/>
  <c r="BG40" i="49" s="1"/>
  <c r="BH40" i="49" s="1"/>
  <c r="BI40" i="49" s="1"/>
  <c r="BD16" i="49"/>
  <c r="BE16" i="49" s="1"/>
  <c r="BF16" i="49" s="1"/>
  <c r="BG16" i="49" s="1"/>
  <c r="BH16" i="49" s="1"/>
  <c r="BI16" i="49" s="1"/>
  <c r="BD64" i="49"/>
  <c r="BE64" i="49" s="1"/>
  <c r="BF64" i="49" s="1"/>
  <c r="BG64" i="49" s="1"/>
  <c r="BH64" i="49" s="1"/>
  <c r="BI64" i="49" s="1"/>
  <c r="BD47" i="49"/>
  <c r="BE47" i="49" s="1"/>
  <c r="BF47" i="49" s="1"/>
  <c r="BG47" i="49" s="1"/>
  <c r="BH47" i="49" s="1"/>
  <c r="BI47" i="49" s="1"/>
  <c r="AI71" i="49"/>
  <c r="AJ71" i="49" s="1"/>
  <c r="AI69" i="49"/>
  <c r="AJ69" i="49" s="1"/>
  <c r="AI55" i="49"/>
  <c r="AJ55" i="49" s="1"/>
  <c r="AI12" i="49"/>
  <c r="AI10" i="49"/>
  <c r="AI60" i="49"/>
  <c r="AI62" i="49"/>
  <c r="AI23" i="49"/>
  <c r="BD34" i="49"/>
  <c r="BE34" i="49" s="1"/>
  <c r="BF34" i="49" s="1"/>
  <c r="BG34" i="49" s="1"/>
  <c r="BH34" i="49" s="1"/>
  <c r="BI34" i="49" s="1"/>
  <c r="AI64" i="49"/>
  <c r="AJ64" i="49" s="1"/>
  <c r="AI31" i="49"/>
  <c r="AI37" i="49"/>
  <c r="AI14" i="49"/>
  <c r="AI50" i="49"/>
  <c r="AI66" i="49"/>
  <c r="AJ66" i="49" s="1"/>
  <c r="AI27" i="49"/>
  <c r="AI72" i="49"/>
  <c r="AJ72" i="49" s="1"/>
  <c r="BD63" i="49"/>
  <c r="BE63" i="49" s="1"/>
  <c r="BF63" i="49" s="1"/>
  <c r="BG63" i="49" s="1"/>
  <c r="BH63" i="49" s="1"/>
  <c r="BI63" i="49" s="1"/>
  <c r="AI30" i="49"/>
  <c r="AI34" i="49"/>
  <c r="AI65" i="49"/>
  <c r="AJ65" i="49" s="1"/>
  <c r="AI52" i="49"/>
  <c r="AI6" i="49"/>
  <c r="AI73" i="49"/>
  <c r="AJ73" i="49" s="1"/>
  <c r="AI48" i="49"/>
  <c r="AI8" i="49"/>
  <c r="AI5" i="49"/>
  <c r="BD38" i="49"/>
  <c r="BE38" i="49" s="1"/>
  <c r="BF38" i="49" s="1"/>
  <c r="BG38" i="49" s="1"/>
  <c r="BH38" i="49" s="1"/>
  <c r="BI38" i="49" s="1"/>
  <c r="BD22" i="49"/>
  <c r="BE22" i="49" s="1"/>
  <c r="BF22" i="49" s="1"/>
  <c r="BG22" i="49" s="1"/>
  <c r="BH22" i="49" s="1"/>
  <c r="BI22" i="49" s="1"/>
  <c r="AI32" i="49"/>
  <c r="AI46" i="49"/>
  <c r="AI43" i="49"/>
  <c r="AI35" i="49"/>
  <c r="AI39" i="49"/>
  <c r="AI47" i="49"/>
  <c r="AI11" i="49"/>
  <c r="BD53" i="49"/>
  <c r="BE53" i="49" s="1"/>
  <c r="BF53" i="49" s="1"/>
  <c r="BG53" i="49" s="1"/>
  <c r="BH53" i="49" s="1"/>
  <c r="BI53" i="49" s="1"/>
  <c r="AI40" i="49"/>
  <c r="BD31" i="49"/>
  <c r="BE31" i="49" s="1"/>
  <c r="BF31" i="49" s="1"/>
  <c r="BG31" i="49" s="1"/>
  <c r="BH31" i="49" s="1"/>
  <c r="BI31" i="49" s="1"/>
  <c r="AI13" i="49"/>
  <c r="AI19" i="49"/>
  <c r="BD46" i="49"/>
  <c r="BE46" i="49" s="1"/>
  <c r="BF46" i="49" s="1"/>
  <c r="BG46" i="49" s="1"/>
  <c r="BH46" i="49" s="1"/>
  <c r="BI46" i="49" s="1"/>
  <c r="AI41" i="49"/>
  <c r="AI36" i="49"/>
  <c r="AP25" i="49"/>
  <c r="BD25" i="49" s="1"/>
  <c r="BE25" i="49" s="1"/>
  <c r="BF25" i="49" s="1"/>
  <c r="BG25" i="49" s="1"/>
  <c r="BH25" i="49" s="1"/>
  <c r="BI25" i="49" s="1"/>
  <c r="AI29" i="49"/>
  <c r="AI44" i="49"/>
  <c r="BD69" i="49"/>
  <c r="BE69" i="49" s="1"/>
  <c r="BF69" i="49" s="1"/>
  <c r="BG69" i="49" s="1"/>
  <c r="BH69" i="49" s="1"/>
  <c r="BI69" i="49" s="1"/>
  <c r="BD27" i="49"/>
  <c r="BE27" i="49" s="1"/>
  <c r="BF27" i="49" s="1"/>
  <c r="BG27" i="49" s="1"/>
  <c r="BH27" i="49" s="1"/>
  <c r="BI27" i="49" s="1"/>
  <c r="BD72" i="49"/>
  <c r="BE72" i="49" s="1"/>
  <c r="BF72" i="49" s="1"/>
  <c r="BG72" i="49" s="1"/>
  <c r="BH72" i="49" s="1"/>
  <c r="BI72" i="49" s="1"/>
  <c r="BD52" i="49"/>
  <c r="BE52" i="49" s="1"/>
  <c r="BF52" i="49" s="1"/>
  <c r="BG52" i="49" s="1"/>
  <c r="BH52" i="49" s="1"/>
  <c r="BI52" i="49" s="1"/>
  <c r="AI28" i="49"/>
  <c r="AI21" i="49"/>
  <c r="AI17" i="49"/>
  <c r="BD11" i="49"/>
  <c r="BE11" i="49" s="1"/>
  <c r="BF11" i="49" s="1"/>
  <c r="BG11" i="49" s="1"/>
  <c r="BH11" i="49" s="1"/>
  <c r="BI11" i="49" s="1"/>
  <c r="BD23" i="49"/>
  <c r="BE23" i="49" s="1"/>
  <c r="BF23" i="49" s="1"/>
  <c r="BG23" i="49" s="1"/>
  <c r="BH23" i="49" s="1"/>
  <c r="BI23" i="49" s="1"/>
  <c r="AP28" i="49"/>
  <c r="BD28" i="49" s="1"/>
  <c r="BE28" i="49" s="1"/>
  <c r="BF28" i="49" s="1"/>
  <c r="BG28" i="49" s="1"/>
  <c r="BH28" i="49" s="1"/>
  <c r="BI28" i="49" s="1"/>
  <c r="AI59" i="49"/>
  <c r="BD71" i="49"/>
  <c r="BE71" i="49" s="1"/>
  <c r="BF71" i="49" s="1"/>
  <c r="BG71" i="49" s="1"/>
  <c r="BH71" i="49" s="1"/>
  <c r="BI71" i="49" s="1"/>
  <c r="BD49" i="49"/>
  <c r="BE49" i="49" s="1"/>
  <c r="BF49" i="49" s="1"/>
  <c r="BG49" i="49" s="1"/>
  <c r="BH49" i="49" s="1"/>
  <c r="BI49" i="49" s="1"/>
  <c r="AI38" i="49"/>
  <c r="BD67" i="49"/>
  <c r="BE67" i="49" s="1"/>
  <c r="BF67" i="49" s="1"/>
  <c r="BG67" i="49" s="1"/>
  <c r="BH67" i="49" s="1"/>
  <c r="BI67" i="49" s="1"/>
  <c r="BD6" i="49"/>
  <c r="BE6" i="49" s="1"/>
  <c r="BF6" i="49" s="1"/>
  <c r="BG6" i="49" s="1"/>
  <c r="BH6" i="49" s="1"/>
  <c r="BI6" i="49" s="1"/>
  <c r="AI49" i="49"/>
  <c r="AI20" i="49"/>
  <c r="AI16" i="49"/>
  <c r="AI25" i="49"/>
  <c r="BD14" i="49"/>
  <c r="BE14" i="49" s="1"/>
  <c r="BF14" i="49" s="1"/>
  <c r="BG14" i="49" s="1"/>
  <c r="BH14" i="49" s="1"/>
  <c r="BI14" i="49" s="1"/>
  <c r="AI61" i="49"/>
  <c r="AI54" i="49"/>
  <c r="BD45" i="49"/>
  <c r="BE45" i="49" s="1"/>
  <c r="BF45" i="49" s="1"/>
  <c r="BG45" i="49" s="1"/>
  <c r="BH45" i="49" s="1"/>
  <c r="BI45" i="49" s="1"/>
  <c r="AI18" i="49"/>
  <c r="AI24" i="49"/>
  <c r="AI63" i="49"/>
  <c r="AO15" i="48"/>
  <c r="BD15" i="48" s="1"/>
  <c r="BE15" i="48" s="1"/>
  <c r="BF15" i="48" s="1"/>
  <c r="BG15" i="48" s="1"/>
  <c r="BH15" i="48" s="1"/>
  <c r="BI15" i="48" s="1"/>
  <c r="AI42" i="48"/>
  <c r="AJ42" i="48" s="1"/>
  <c r="AO21" i="48"/>
  <c r="BD21" i="48" s="1"/>
  <c r="BE21" i="48" s="1"/>
  <c r="BF21" i="48" s="1"/>
  <c r="BG21" i="48" s="1"/>
  <c r="BH21" i="48" s="1"/>
  <c r="BI21" i="48" s="1"/>
  <c r="AI14" i="48"/>
  <c r="AO10" i="48"/>
  <c r="BD10" i="48" s="1"/>
  <c r="BE10" i="48" s="1"/>
  <c r="BF10" i="48" s="1"/>
  <c r="BG10" i="48" s="1"/>
  <c r="BH10" i="48" s="1"/>
  <c r="BI10" i="48" s="1"/>
  <c r="AI24" i="48"/>
  <c r="AO52" i="48"/>
  <c r="BD52" i="48" s="1"/>
  <c r="BE52" i="48" s="1"/>
  <c r="BF52" i="48" s="1"/>
  <c r="BG52" i="48" s="1"/>
  <c r="BH52" i="48" s="1"/>
  <c r="BI52" i="48" s="1"/>
  <c r="AI52" i="48"/>
  <c r="AJ52" i="48" s="1"/>
  <c r="AO63" i="48"/>
  <c r="BD63" i="48" s="1"/>
  <c r="BE63" i="48" s="1"/>
  <c r="BF63" i="48" s="1"/>
  <c r="BG63" i="48" s="1"/>
  <c r="BH63" i="48" s="1"/>
  <c r="BI63" i="48" s="1"/>
  <c r="AI63" i="48"/>
  <c r="AJ63" i="48" s="1"/>
  <c r="AO17" i="48"/>
  <c r="BD17" i="48" s="1"/>
  <c r="BE17" i="48" s="1"/>
  <c r="BF17" i="48" s="1"/>
  <c r="BG17" i="48" s="1"/>
  <c r="BH17" i="48" s="1"/>
  <c r="BI17" i="48" s="1"/>
  <c r="AI23" i="48"/>
  <c r="AI37" i="48"/>
  <c r="AO23" i="48"/>
  <c r="BD23" i="48" s="1"/>
  <c r="BE23" i="48" s="1"/>
  <c r="BF23" i="48" s="1"/>
  <c r="BG23" i="48" s="1"/>
  <c r="BH23" i="48" s="1"/>
  <c r="BI23" i="48" s="1"/>
  <c r="AO6" i="48"/>
  <c r="BD6" i="48" s="1"/>
  <c r="BE6" i="48" s="1"/>
  <c r="BF6" i="48" s="1"/>
  <c r="BG6" i="48" s="1"/>
  <c r="BH6" i="48" s="1"/>
  <c r="BI6" i="48" s="1"/>
  <c r="AI39" i="48"/>
  <c r="AI32" i="48"/>
  <c r="AO26" i="48"/>
  <c r="BD26" i="48" s="1"/>
  <c r="BE26" i="48" s="1"/>
  <c r="BF26" i="48" s="1"/>
  <c r="BG26" i="48" s="1"/>
  <c r="BH26" i="48" s="1"/>
  <c r="BI26" i="48" s="1"/>
  <c r="AI65" i="48"/>
  <c r="AJ65" i="48" s="1"/>
  <c r="AO65" i="48"/>
  <c r="BD65" i="48" s="1"/>
  <c r="BE65" i="48" s="1"/>
  <c r="BF65" i="48" s="1"/>
  <c r="BG65" i="48" s="1"/>
  <c r="BH65" i="48" s="1"/>
  <c r="BI65" i="48" s="1"/>
  <c r="AO24" i="48"/>
  <c r="BD24" i="48" s="1"/>
  <c r="BE24" i="48" s="1"/>
  <c r="BF24" i="48" s="1"/>
  <c r="BG24" i="48" s="1"/>
  <c r="BH24" i="48" s="1"/>
  <c r="BI24" i="48" s="1"/>
  <c r="AI29" i="48"/>
  <c r="AI21" i="48"/>
  <c r="AO40" i="48"/>
  <c r="AO25" i="48"/>
  <c r="AI36" i="48"/>
  <c r="AI10" i="48"/>
  <c r="AO42" i="48"/>
  <c r="BD42" i="48" s="1"/>
  <c r="BE42" i="48" s="1"/>
  <c r="BF42" i="48" s="1"/>
  <c r="BG42" i="48" s="1"/>
  <c r="BH42" i="48" s="1"/>
  <c r="BI42" i="48" s="1"/>
  <c r="AO11" i="48"/>
  <c r="BD11" i="48" s="1"/>
  <c r="BE11" i="48" s="1"/>
  <c r="BF11" i="48" s="1"/>
  <c r="BG11" i="48" s="1"/>
  <c r="BH11" i="48" s="1"/>
  <c r="BI11" i="48" s="1"/>
  <c r="AI5" i="48"/>
  <c r="AO37" i="48"/>
  <c r="BD37" i="48" s="1"/>
  <c r="BE37" i="48" s="1"/>
  <c r="BF37" i="48" s="1"/>
  <c r="BG37" i="48" s="1"/>
  <c r="BH37" i="48" s="1"/>
  <c r="BI37" i="48" s="1"/>
  <c r="AI18" i="48"/>
  <c r="AO57" i="48"/>
  <c r="BD57" i="48" s="1"/>
  <c r="BE57" i="48" s="1"/>
  <c r="BF57" i="48" s="1"/>
  <c r="BG57" i="48" s="1"/>
  <c r="BH57" i="48" s="1"/>
  <c r="BI57" i="48" s="1"/>
  <c r="AI57" i="48"/>
  <c r="AJ57" i="48" s="1"/>
  <c r="AI67" i="48"/>
  <c r="AJ67" i="48" s="1"/>
  <c r="AO67" i="48"/>
  <c r="BD67" i="48" s="1"/>
  <c r="BE67" i="48" s="1"/>
  <c r="BF67" i="48" s="1"/>
  <c r="BG67" i="48" s="1"/>
  <c r="BH67" i="48" s="1"/>
  <c r="BI67" i="48" s="1"/>
  <c r="AI55" i="48"/>
  <c r="AJ55" i="48" s="1"/>
  <c r="AO55" i="48"/>
  <c r="BD55" i="48" s="1"/>
  <c r="BE55" i="48" s="1"/>
  <c r="BF55" i="48" s="1"/>
  <c r="BG55" i="48" s="1"/>
  <c r="BH55" i="48" s="1"/>
  <c r="BI55" i="48" s="1"/>
  <c r="AO50" i="48"/>
  <c r="BD50" i="48" s="1"/>
  <c r="BE50" i="48" s="1"/>
  <c r="BF50" i="48" s="1"/>
  <c r="BG50" i="48" s="1"/>
  <c r="BH50" i="48" s="1"/>
  <c r="BI50" i="48" s="1"/>
  <c r="AI50" i="48"/>
  <c r="AJ50" i="48" s="1"/>
  <c r="AI70" i="48"/>
  <c r="AJ70" i="48" s="1"/>
  <c r="AO70" i="48"/>
  <c r="BD70" i="48" s="1"/>
  <c r="BE70" i="48" s="1"/>
  <c r="BF70" i="48" s="1"/>
  <c r="BG70" i="48" s="1"/>
  <c r="BH70" i="48" s="1"/>
  <c r="BI70" i="48" s="1"/>
  <c r="AO64" i="48"/>
  <c r="BD64" i="48" s="1"/>
  <c r="BE64" i="48" s="1"/>
  <c r="BF64" i="48" s="1"/>
  <c r="BG64" i="48" s="1"/>
  <c r="BH64" i="48" s="1"/>
  <c r="BI64" i="48" s="1"/>
  <c r="AI64" i="48"/>
  <c r="AJ64" i="48" s="1"/>
  <c r="AO14" i="48"/>
  <c r="BD14" i="48" s="1"/>
  <c r="BE14" i="48" s="1"/>
  <c r="BF14" i="48" s="1"/>
  <c r="BG14" i="48" s="1"/>
  <c r="BH14" i="48" s="1"/>
  <c r="BI14" i="48" s="1"/>
  <c r="AI6" i="48"/>
  <c r="AI15" i="48"/>
  <c r="AO35" i="48"/>
  <c r="AO22" i="48"/>
  <c r="BD22" i="48" s="1"/>
  <c r="BE22" i="48" s="1"/>
  <c r="BF22" i="48" s="1"/>
  <c r="BG22" i="48" s="1"/>
  <c r="BH22" i="48" s="1"/>
  <c r="BI22" i="48" s="1"/>
  <c r="AI33" i="48"/>
  <c r="AO34" i="48"/>
  <c r="BD34" i="48" s="1"/>
  <c r="BE34" i="48" s="1"/>
  <c r="BF34" i="48" s="1"/>
  <c r="BG34" i="48" s="1"/>
  <c r="BH34" i="48" s="1"/>
  <c r="BI34" i="48" s="1"/>
  <c r="AI28" i="48"/>
  <c r="AO49" i="48"/>
  <c r="BD49" i="48" s="1"/>
  <c r="BE49" i="48" s="1"/>
  <c r="BF49" i="48" s="1"/>
  <c r="BG49" i="48" s="1"/>
  <c r="BH49" i="48" s="1"/>
  <c r="BI49" i="48" s="1"/>
  <c r="AI49" i="48"/>
  <c r="AJ49" i="48" s="1"/>
  <c r="AO60" i="48"/>
  <c r="BD60" i="48" s="1"/>
  <c r="BE60" i="48" s="1"/>
  <c r="BF60" i="48" s="1"/>
  <c r="BG60" i="48" s="1"/>
  <c r="BH60" i="48" s="1"/>
  <c r="BI60" i="48" s="1"/>
  <c r="AI60" i="48"/>
  <c r="AJ60" i="48" s="1"/>
  <c r="AO20" i="48"/>
  <c r="BD20" i="48" s="1"/>
  <c r="BE20" i="48" s="1"/>
  <c r="BF20" i="48" s="1"/>
  <c r="BG20" i="48" s="1"/>
  <c r="BH20" i="48" s="1"/>
  <c r="BI20" i="48" s="1"/>
  <c r="AI19" i="48"/>
  <c r="AI44" i="48"/>
  <c r="AJ44" i="48" s="1"/>
  <c r="AO28" i="48"/>
  <c r="BD28" i="48" s="1"/>
  <c r="BE28" i="48" s="1"/>
  <c r="BF28" i="48" s="1"/>
  <c r="BG28" i="48" s="1"/>
  <c r="BH28" i="48" s="1"/>
  <c r="BI28" i="48" s="1"/>
  <c r="AO13" i="48"/>
  <c r="BD13" i="48" s="1"/>
  <c r="BE13" i="48" s="1"/>
  <c r="BF13" i="48" s="1"/>
  <c r="BG13" i="48" s="1"/>
  <c r="BH13" i="48" s="1"/>
  <c r="BI13" i="48" s="1"/>
  <c r="AI12" i="48"/>
  <c r="AO29" i="48"/>
  <c r="BD29" i="48" s="1"/>
  <c r="BE29" i="48" s="1"/>
  <c r="BF29" i="48" s="1"/>
  <c r="BG29" i="48" s="1"/>
  <c r="BH29" i="48" s="1"/>
  <c r="BI29" i="48" s="1"/>
  <c r="AI27" i="48"/>
  <c r="AI47" i="48"/>
  <c r="AJ47" i="48" s="1"/>
  <c r="AO46" i="48"/>
  <c r="AO8" i="48"/>
  <c r="BD8" i="48" s="1"/>
  <c r="BE8" i="48" s="1"/>
  <c r="BF8" i="48" s="1"/>
  <c r="BG8" i="48" s="1"/>
  <c r="BH8" i="48" s="1"/>
  <c r="BI8" i="48" s="1"/>
  <c r="AI7" i="48"/>
  <c r="AI51" i="48"/>
  <c r="AJ51" i="48" s="1"/>
  <c r="AO51" i="48"/>
  <c r="BD51" i="48" s="1"/>
  <c r="BE51" i="48" s="1"/>
  <c r="BF51" i="48" s="1"/>
  <c r="BG51" i="48" s="1"/>
  <c r="BH51" i="48" s="1"/>
  <c r="BI51" i="48" s="1"/>
  <c r="AO27" i="48"/>
  <c r="BD27" i="48" s="1"/>
  <c r="BE27" i="48" s="1"/>
  <c r="BF27" i="48" s="1"/>
  <c r="BG27" i="48" s="1"/>
  <c r="BH27" i="48" s="1"/>
  <c r="BI27" i="48" s="1"/>
  <c r="AI13" i="48"/>
  <c r="AO47" i="48"/>
  <c r="BD47" i="48" s="1"/>
  <c r="BE47" i="48" s="1"/>
  <c r="BF47" i="48" s="1"/>
  <c r="BG47" i="48" s="1"/>
  <c r="BH47" i="48" s="1"/>
  <c r="BI47" i="48" s="1"/>
  <c r="AI48" i="48"/>
  <c r="AJ48" i="48" s="1"/>
  <c r="AI22" i="48"/>
  <c r="AO43" i="48"/>
  <c r="BD43" i="48" s="1"/>
  <c r="BE43" i="48" s="1"/>
  <c r="BF43" i="48" s="1"/>
  <c r="BG43" i="48" s="1"/>
  <c r="BH43" i="48" s="1"/>
  <c r="BI43" i="48" s="1"/>
  <c r="AO39" i="48"/>
  <c r="BD39" i="48" s="1"/>
  <c r="BE39" i="48" s="1"/>
  <c r="BF39" i="48" s="1"/>
  <c r="BG39" i="48" s="1"/>
  <c r="BH39" i="48" s="1"/>
  <c r="BI39" i="48" s="1"/>
  <c r="AI26" i="48"/>
  <c r="AO48" i="48"/>
  <c r="AI31" i="48"/>
  <c r="AO41" i="48"/>
  <c r="BD41" i="48" s="1"/>
  <c r="BE41" i="48" s="1"/>
  <c r="BF41" i="48" s="1"/>
  <c r="BG41" i="48" s="1"/>
  <c r="BH41" i="48" s="1"/>
  <c r="BI41" i="48" s="1"/>
  <c r="AI46" i="48"/>
  <c r="AJ46" i="48" s="1"/>
  <c r="AI59" i="48"/>
  <c r="AJ59" i="48" s="1"/>
  <c r="AO59" i="48"/>
  <c r="BD59" i="48" s="1"/>
  <c r="BE59" i="48" s="1"/>
  <c r="BF59" i="48" s="1"/>
  <c r="BG59" i="48" s="1"/>
  <c r="BH59" i="48" s="1"/>
  <c r="BI59" i="48" s="1"/>
  <c r="AO54" i="48"/>
  <c r="BD54" i="48" s="1"/>
  <c r="BE54" i="48" s="1"/>
  <c r="BF54" i="48" s="1"/>
  <c r="BG54" i="48" s="1"/>
  <c r="BH54" i="48" s="1"/>
  <c r="BI54" i="48" s="1"/>
  <c r="AI54" i="48"/>
  <c r="AJ54" i="48" s="1"/>
  <c r="AI71" i="48"/>
  <c r="AJ71" i="48" s="1"/>
  <c r="AO71" i="48"/>
  <c r="BD71" i="48" s="1"/>
  <c r="BE71" i="48" s="1"/>
  <c r="BF71" i="48" s="1"/>
  <c r="BG71" i="48" s="1"/>
  <c r="BH71" i="48" s="1"/>
  <c r="BI71" i="48" s="1"/>
  <c r="AO68" i="48"/>
  <c r="BD68" i="48" s="1"/>
  <c r="BE68" i="48" s="1"/>
  <c r="BF68" i="48" s="1"/>
  <c r="BG68" i="48" s="1"/>
  <c r="BH68" i="48" s="1"/>
  <c r="BI68" i="48" s="1"/>
  <c r="AI68" i="48"/>
  <c r="AJ68" i="48" s="1"/>
  <c r="AO7" i="48"/>
  <c r="BD7" i="48" s="1"/>
  <c r="BE7" i="48" s="1"/>
  <c r="BF7" i="48" s="1"/>
  <c r="BG7" i="48" s="1"/>
  <c r="BH7" i="48" s="1"/>
  <c r="BI7" i="48" s="1"/>
  <c r="AI40" i="48"/>
  <c r="AI43" i="48"/>
  <c r="AJ43" i="48" s="1"/>
  <c r="AO19" i="48"/>
  <c r="BD19" i="48" s="1"/>
  <c r="BE19" i="48" s="1"/>
  <c r="BF19" i="48" s="1"/>
  <c r="BG19" i="48" s="1"/>
  <c r="BH19" i="48" s="1"/>
  <c r="BI19" i="48" s="1"/>
  <c r="AI35" i="48"/>
  <c r="AO38" i="48"/>
  <c r="BD38" i="48" s="1"/>
  <c r="BE38" i="48" s="1"/>
  <c r="BF38" i="48" s="1"/>
  <c r="BG38" i="48" s="1"/>
  <c r="BH38" i="48" s="1"/>
  <c r="BI38" i="48" s="1"/>
  <c r="AO36" i="48"/>
  <c r="BD36" i="48" s="1"/>
  <c r="BE36" i="48" s="1"/>
  <c r="BF36" i="48" s="1"/>
  <c r="BG36" i="48" s="1"/>
  <c r="BH36" i="48" s="1"/>
  <c r="BI36" i="48" s="1"/>
  <c r="AI45" i="48"/>
  <c r="AJ45" i="48" s="1"/>
  <c r="AI61" i="48"/>
  <c r="AJ61" i="48" s="1"/>
  <c r="AO61" i="48"/>
  <c r="BD61" i="48" s="1"/>
  <c r="BE61" i="48" s="1"/>
  <c r="BF61" i="48" s="1"/>
  <c r="BG61" i="48" s="1"/>
  <c r="BH61" i="48" s="1"/>
  <c r="BI61" i="48" s="1"/>
  <c r="AI62" i="48"/>
  <c r="AJ62" i="48" s="1"/>
  <c r="AO62" i="48"/>
  <c r="BD62" i="48" s="1"/>
  <c r="BE62" i="48" s="1"/>
  <c r="BF62" i="48" s="1"/>
  <c r="BG62" i="48" s="1"/>
  <c r="BH62" i="48" s="1"/>
  <c r="BI62" i="48" s="1"/>
  <c r="AI9" i="48"/>
  <c r="AO12" i="48"/>
  <c r="BD12" i="48" s="1"/>
  <c r="BE12" i="48" s="1"/>
  <c r="BF12" i="48" s="1"/>
  <c r="BG12" i="48" s="1"/>
  <c r="BH12" i="48" s="1"/>
  <c r="BI12" i="48" s="1"/>
  <c r="AI41" i="48"/>
  <c r="AO9" i="48"/>
  <c r="AO16" i="48"/>
  <c r="AI20" i="48"/>
  <c r="AO5" i="48"/>
  <c r="AI38" i="48"/>
  <c r="AO56" i="48"/>
  <c r="BD56" i="48" s="1"/>
  <c r="BE56" i="48" s="1"/>
  <c r="BF56" i="48" s="1"/>
  <c r="BG56" i="48" s="1"/>
  <c r="BH56" i="48" s="1"/>
  <c r="BI56" i="48" s="1"/>
  <c r="AI56" i="48"/>
  <c r="AJ56" i="48" s="1"/>
  <c r="AI25" i="48"/>
  <c r="AO31" i="48"/>
  <c r="BD31" i="48" s="1"/>
  <c r="BE31" i="48" s="1"/>
  <c r="BF31" i="48" s="1"/>
  <c r="BG31" i="48" s="1"/>
  <c r="BH31" i="48" s="1"/>
  <c r="BI31" i="48" s="1"/>
  <c r="AO18" i="48"/>
  <c r="BD18" i="48" s="1"/>
  <c r="BE18" i="48" s="1"/>
  <c r="BF18" i="48" s="1"/>
  <c r="BG18" i="48" s="1"/>
  <c r="BH18" i="48" s="1"/>
  <c r="BI18" i="48" s="1"/>
  <c r="AI11" i="48"/>
  <c r="AO32" i="48"/>
  <c r="BD32" i="48" s="1"/>
  <c r="BE32" i="48" s="1"/>
  <c r="BF32" i="48" s="1"/>
  <c r="BG32" i="48" s="1"/>
  <c r="BH32" i="48" s="1"/>
  <c r="BI32" i="48" s="1"/>
  <c r="AI8" i="48"/>
  <c r="AO33" i="48"/>
  <c r="AI30" i="48"/>
  <c r="AO30" i="48"/>
  <c r="BD30" i="48" s="1"/>
  <c r="BE30" i="48" s="1"/>
  <c r="BF30" i="48" s="1"/>
  <c r="BG30" i="48" s="1"/>
  <c r="BH30" i="48" s="1"/>
  <c r="BI30" i="48" s="1"/>
  <c r="AI16" i="48"/>
  <c r="AO44" i="48"/>
  <c r="BD44" i="48" s="1"/>
  <c r="BE44" i="48" s="1"/>
  <c r="BF44" i="48" s="1"/>
  <c r="BG44" i="48" s="1"/>
  <c r="BH44" i="48" s="1"/>
  <c r="BI44" i="48" s="1"/>
  <c r="AI17" i="48"/>
  <c r="AO53" i="48"/>
  <c r="BD53" i="48" s="1"/>
  <c r="BE53" i="48" s="1"/>
  <c r="BF53" i="48" s="1"/>
  <c r="BG53" i="48" s="1"/>
  <c r="BH53" i="48" s="1"/>
  <c r="BI53" i="48" s="1"/>
  <c r="AI53" i="48"/>
  <c r="AJ53" i="48" s="1"/>
  <c r="AO45" i="48"/>
  <c r="AI34" i="48"/>
  <c r="AI66" i="48"/>
  <c r="AJ66" i="48" s="1"/>
  <c r="AO66" i="48"/>
  <c r="BD66" i="48" s="1"/>
  <c r="BE66" i="48" s="1"/>
  <c r="BF66" i="48" s="1"/>
  <c r="BG66" i="48" s="1"/>
  <c r="BH66" i="48" s="1"/>
  <c r="BI66" i="48" s="1"/>
  <c r="AO58" i="48"/>
  <c r="BD58" i="48" s="1"/>
  <c r="BE58" i="48" s="1"/>
  <c r="BF58" i="48" s="1"/>
  <c r="BG58" i="48" s="1"/>
  <c r="BH58" i="48" s="1"/>
  <c r="BI58" i="48" s="1"/>
  <c r="AI58" i="48"/>
  <c r="AJ58" i="48" s="1"/>
  <c r="AI72" i="48"/>
  <c r="AJ72" i="48" s="1"/>
  <c r="AO72" i="48"/>
  <c r="BD72" i="48" s="1"/>
  <c r="BE72" i="48" s="1"/>
  <c r="BF72" i="48" s="1"/>
  <c r="BG72" i="48" s="1"/>
  <c r="BH72" i="48" s="1"/>
  <c r="BI72" i="48" s="1"/>
  <c r="AO69" i="48"/>
  <c r="BD69" i="48" s="1"/>
  <c r="BE69" i="48" s="1"/>
  <c r="BF69" i="48" s="1"/>
  <c r="BG69" i="48" s="1"/>
  <c r="BH69" i="48" s="1"/>
  <c r="BI69" i="48" s="1"/>
  <c r="AI69" i="48"/>
  <c r="AJ69" i="48" s="1"/>
  <c r="AI64" i="47"/>
  <c r="AI46" i="47"/>
  <c r="AI26" i="47"/>
  <c r="BD7" i="47"/>
  <c r="BE7" i="47" s="1"/>
  <c r="BF7" i="47" s="1"/>
  <c r="BG7" i="47" s="1"/>
  <c r="BH7" i="47" s="1"/>
  <c r="BI7" i="47" s="1"/>
  <c r="BD25" i="47"/>
  <c r="BE25" i="47" s="1"/>
  <c r="BF25" i="47" s="1"/>
  <c r="BG25" i="47" s="1"/>
  <c r="BH25" i="47" s="1"/>
  <c r="BI25" i="47" s="1"/>
  <c r="BD26" i="47"/>
  <c r="BE26" i="47" s="1"/>
  <c r="BF26" i="47" s="1"/>
  <c r="BG26" i="47" s="1"/>
  <c r="BH26" i="47" s="1"/>
  <c r="BI26" i="47" s="1"/>
  <c r="AI77" i="47"/>
  <c r="AJ77" i="47" s="1"/>
  <c r="AI74" i="47"/>
  <c r="AJ74" i="47" s="1"/>
  <c r="AI35" i="47"/>
  <c r="BD71" i="47"/>
  <c r="BE71" i="47" s="1"/>
  <c r="BF71" i="47" s="1"/>
  <c r="BG71" i="47" s="1"/>
  <c r="BH71" i="47" s="1"/>
  <c r="BI71" i="47" s="1"/>
  <c r="AI13" i="47"/>
  <c r="BD64" i="47"/>
  <c r="BE64" i="47" s="1"/>
  <c r="BF64" i="47" s="1"/>
  <c r="BG64" i="47" s="1"/>
  <c r="BH64" i="47" s="1"/>
  <c r="BI64" i="47" s="1"/>
  <c r="AI76" i="47"/>
  <c r="AJ76" i="47" s="1"/>
  <c r="AI15" i="47"/>
  <c r="BD35" i="47"/>
  <c r="BE35" i="47" s="1"/>
  <c r="BF35" i="47" s="1"/>
  <c r="BG35" i="47" s="1"/>
  <c r="BH35" i="47" s="1"/>
  <c r="BI35" i="47" s="1"/>
  <c r="AI11" i="47"/>
  <c r="AI12" i="47"/>
  <c r="BD63" i="47"/>
  <c r="BE63" i="47" s="1"/>
  <c r="BF63" i="47" s="1"/>
  <c r="BG63" i="47" s="1"/>
  <c r="BH63" i="47" s="1"/>
  <c r="BI63" i="47" s="1"/>
  <c r="AI75" i="47"/>
  <c r="AJ75" i="47" s="1"/>
  <c r="AI60" i="47"/>
  <c r="AI42" i="47"/>
  <c r="BD28" i="47"/>
  <c r="BE28" i="47" s="1"/>
  <c r="BF28" i="47" s="1"/>
  <c r="BG28" i="47" s="1"/>
  <c r="BH28" i="47" s="1"/>
  <c r="BI28" i="47" s="1"/>
  <c r="BD11" i="47"/>
  <c r="BE11" i="47" s="1"/>
  <c r="BF11" i="47" s="1"/>
  <c r="BG11" i="47" s="1"/>
  <c r="BH11" i="47" s="1"/>
  <c r="BI11" i="47" s="1"/>
  <c r="AI16" i="47"/>
  <c r="BD36" i="47"/>
  <c r="BE36" i="47" s="1"/>
  <c r="BF36" i="47" s="1"/>
  <c r="BG36" i="47" s="1"/>
  <c r="BH36" i="47" s="1"/>
  <c r="BI36" i="47" s="1"/>
  <c r="BD49" i="47"/>
  <c r="BE49" i="47" s="1"/>
  <c r="BF49" i="47" s="1"/>
  <c r="BG49" i="47" s="1"/>
  <c r="BH49" i="47" s="1"/>
  <c r="BI49" i="47" s="1"/>
  <c r="AI70" i="47"/>
  <c r="AI79" i="47"/>
  <c r="AJ79" i="47" s="1"/>
  <c r="AI65" i="47"/>
  <c r="AI22" i="47"/>
  <c r="AI30" i="47"/>
  <c r="AI9" i="47"/>
  <c r="BD43" i="47"/>
  <c r="BE43" i="47" s="1"/>
  <c r="BF43" i="47" s="1"/>
  <c r="BG43" i="47" s="1"/>
  <c r="BH43" i="47" s="1"/>
  <c r="BI43" i="47" s="1"/>
  <c r="AI68" i="47"/>
  <c r="AI53" i="47"/>
  <c r="BD19" i="47"/>
  <c r="BE19" i="47" s="1"/>
  <c r="BF19" i="47" s="1"/>
  <c r="BG19" i="47" s="1"/>
  <c r="BH19" i="47" s="1"/>
  <c r="BI19" i="47" s="1"/>
  <c r="BD58" i="47"/>
  <c r="BE58" i="47" s="1"/>
  <c r="BF58" i="47" s="1"/>
  <c r="BG58" i="47" s="1"/>
  <c r="BH58" i="47" s="1"/>
  <c r="BI58" i="47" s="1"/>
  <c r="AI23" i="47"/>
  <c r="AI38" i="47"/>
  <c r="BD16" i="47"/>
  <c r="BE16" i="47" s="1"/>
  <c r="BF16" i="47" s="1"/>
  <c r="BG16" i="47" s="1"/>
  <c r="BH16" i="47" s="1"/>
  <c r="BI16" i="47" s="1"/>
  <c r="BD60" i="47"/>
  <c r="BE60" i="47" s="1"/>
  <c r="BF60" i="47" s="1"/>
  <c r="BG60" i="47" s="1"/>
  <c r="BH60" i="47" s="1"/>
  <c r="BI60" i="47" s="1"/>
  <c r="BD62" i="47"/>
  <c r="BE62" i="47" s="1"/>
  <c r="BF62" i="47" s="1"/>
  <c r="BG62" i="47" s="1"/>
  <c r="BH62" i="47" s="1"/>
  <c r="BI62" i="47" s="1"/>
  <c r="BD38" i="47"/>
  <c r="BE38" i="47" s="1"/>
  <c r="BF38" i="47" s="1"/>
  <c r="BG38" i="47" s="1"/>
  <c r="BH38" i="47" s="1"/>
  <c r="BI38" i="47" s="1"/>
  <c r="AI17" i="47"/>
  <c r="AI8" i="47"/>
  <c r="AI71" i="47"/>
  <c r="AI25" i="47"/>
  <c r="AI51" i="47"/>
  <c r="AI50" i="47"/>
  <c r="AI62" i="47"/>
  <c r="AI59" i="47"/>
  <c r="BD72" i="47"/>
  <c r="BE72" i="47" s="1"/>
  <c r="BF72" i="47" s="1"/>
  <c r="BG72" i="47" s="1"/>
  <c r="BH72" i="47" s="1"/>
  <c r="BI72" i="47" s="1"/>
  <c r="BD68" i="47"/>
  <c r="BE68" i="47" s="1"/>
  <c r="BF68" i="47" s="1"/>
  <c r="BG68" i="47" s="1"/>
  <c r="BH68" i="47" s="1"/>
  <c r="BI68" i="47" s="1"/>
  <c r="AI49" i="47"/>
  <c r="AI69" i="47"/>
  <c r="BD29" i="47"/>
  <c r="BE29" i="47" s="1"/>
  <c r="BF29" i="47" s="1"/>
  <c r="BG29" i="47" s="1"/>
  <c r="BH29" i="47" s="1"/>
  <c r="BI29" i="47" s="1"/>
  <c r="BD24" i="47"/>
  <c r="BE24" i="47" s="1"/>
  <c r="BF24" i="47" s="1"/>
  <c r="BG24" i="47" s="1"/>
  <c r="BH24" i="47" s="1"/>
  <c r="BI24" i="47" s="1"/>
  <c r="AI63" i="47"/>
  <c r="AI54" i="47"/>
  <c r="BD52" i="47"/>
  <c r="BE52" i="47" s="1"/>
  <c r="BF52" i="47" s="1"/>
  <c r="BG52" i="47" s="1"/>
  <c r="BH52" i="47" s="1"/>
  <c r="BI52" i="47" s="1"/>
  <c r="AI5" i="47"/>
  <c r="AI40" i="47"/>
  <c r="BD70" i="47"/>
  <c r="BE70" i="47" s="1"/>
  <c r="BF70" i="47" s="1"/>
  <c r="BG70" i="47" s="1"/>
  <c r="BH70" i="47" s="1"/>
  <c r="BI70" i="47" s="1"/>
  <c r="AI6" i="47"/>
  <c r="BD17" i="47"/>
  <c r="BE17" i="47" s="1"/>
  <c r="BF17" i="47" s="1"/>
  <c r="BG17" i="47" s="1"/>
  <c r="BH17" i="47" s="1"/>
  <c r="BI17" i="47" s="1"/>
  <c r="AI31" i="47"/>
  <c r="AI73" i="47"/>
  <c r="AJ73" i="47" s="1"/>
  <c r="BD14" i="47"/>
  <c r="BE14" i="47" s="1"/>
  <c r="BF14" i="47" s="1"/>
  <c r="BG14" i="47" s="1"/>
  <c r="BH14" i="47" s="1"/>
  <c r="BI14" i="47" s="1"/>
  <c r="AI21" i="47"/>
  <c r="BD23" i="47"/>
  <c r="BE23" i="47" s="1"/>
  <c r="BF23" i="47" s="1"/>
  <c r="BG23" i="47" s="1"/>
  <c r="BH23" i="47" s="1"/>
  <c r="BI23" i="47" s="1"/>
  <c r="BD22" i="47"/>
  <c r="BE22" i="47" s="1"/>
  <c r="BF22" i="47" s="1"/>
  <c r="BG22" i="47" s="1"/>
  <c r="BH22" i="47" s="1"/>
  <c r="BI22" i="47" s="1"/>
  <c r="BD45" i="47"/>
  <c r="BE45" i="47" s="1"/>
  <c r="BF45" i="47" s="1"/>
  <c r="BG45" i="47" s="1"/>
  <c r="BH45" i="47" s="1"/>
  <c r="BI45" i="47" s="1"/>
  <c r="BD12" i="47"/>
  <c r="BE12" i="47" s="1"/>
  <c r="BF12" i="47" s="1"/>
  <c r="BG12" i="47" s="1"/>
  <c r="BH12" i="47" s="1"/>
  <c r="BI12" i="47" s="1"/>
  <c r="BD34" i="47"/>
  <c r="BE34" i="47" s="1"/>
  <c r="BF34" i="47" s="1"/>
  <c r="BG34" i="47" s="1"/>
  <c r="BH34" i="47" s="1"/>
  <c r="BI34" i="47" s="1"/>
  <c r="BD21" i="47"/>
  <c r="BE21" i="47" s="1"/>
  <c r="BF21" i="47" s="1"/>
  <c r="BG21" i="47" s="1"/>
  <c r="BH21" i="47" s="1"/>
  <c r="BI21" i="47" s="1"/>
  <c r="AI36" i="47"/>
  <c r="AI39" i="47"/>
  <c r="AI78" i="47"/>
  <c r="AJ78" i="47" s="1"/>
  <c r="BD53" i="47"/>
  <c r="BE53" i="47" s="1"/>
  <c r="BF53" i="47" s="1"/>
  <c r="BG53" i="47" s="1"/>
  <c r="BH53" i="47" s="1"/>
  <c r="BI53" i="47" s="1"/>
  <c r="AI61" i="47"/>
  <c r="AI19" i="47"/>
  <c r="AI67" i="47"/>
  <c r="AI57" i="47"/>
  <c r="AI43" i="47"/>
  <c r="AI52" i="47"/>
  <c r="BD40" i="47"/>
  <c r="BE40" i="47" s="1"/>
  <c r="BF40" i="47" s="1"/>
  <c r="BG40" i="47" s="1"/>
  <c r="BH40" i="47" s="1"/>
  <c r="BI40" i="47" s="1"/>
  <c r="AI66" i="47"/>
  <c r="AI27" i="47"/>
  <c r="AI24" i="47"/>
  <c r="AI28" i="47"/>
  <c r="AI47" i="47"/>
  <c r="AI20" i="47"/>
  <c r="AI72" i="47"/>
  <c r="AJ72" i="47" s="1"/>
  <c r="AI44" i="47"/>
  <c r="AI37" i="47"/>
  <c r="AI45" i="47"/>
  <c r="BD61" i="47"/>
  <c r="BE61" i="47" s="1"/>
  <c r="BF61" i="47" s="1"/>
  <c r="BG61" i="47" s="1"/>
  <c r="BH61" i="47" s="1"/>
  <c r="BI61" i="47" s="1"/>
  <c r="BD25" i="46"/>
  <c r="BE25" i="46" s="1"/>
  <c r="BF25" i="46" s="1"/>
  <c r="BG25" i="46" s="1"/>
  <c r="BH25" i="46" s="1"/>
  <c r="BI25" i="46" s="1"/>
  <c r="AI66" i="46"/>
  <c r="AJ66" i="46" s="1"/>
  <c r="AI28" i="46"/>
  <c r="AI47" i="46"/>
  <c r="AJ47" i="46" s="1"/>
  <c r="BD50" i="46"/>
  <c r="BE50" i="46" s="1"/>
  <c r="BF50" i="46" s="1"/>
  <c r="BG50" i="46" s="1"/>
  <c r="BH50" i="46" s="1"/>
  <c r="BI50" i="46" s="1"/>
  <c r="BD17" i="46"/>
  <c r="BE17" i="46" s="1"/>
  <c r="BF17" i="46" s="1"/>
  <c r="BG17" i="46" s="1"/>
  <c r="BH17" i="46" s="1"/>
  <c r="BI17" i="46" s="1"/>
  <c r="AI17" i="46"/>
  <c r="AI33" i="46"/>
  <c r="AI67" i="46"/>
  <c r="AJ67" i="46" s="1"/>
  <c r="AI55" i="46"/>
  <c r="AJ55" i="46" s="1"/>
  <c r="AI53" i="46"/>
  <c r="AJ53" i="46" s="1"/>
  <c r="AI29" i="46"/>
  <c r="AI8" i="46"/>
  <c r="AI15" i="46"/>
  <c r="AI25" i="46"/>
  <c r="AI48" i="46"/>
  <c r="AJ48" i="46" s="1"/>
  <c r="AI64" i="46"/>
  <c r="AJ64" i="46" s="1"/>
  <c r="BD57" i="46"/>
  <c r="BE57" i="46" s="1"/>
  <c r="BF57" i="46" s="1"/>
  <c r="BG57" i="46" s="1"/>
  <c r="BH57" i="46" s="1"/>
  <c r="BI57" i="46" s="1"/>
  <c r="AI6" i="46"/>
  <c r="AI11" i="46"/>
  <c r="BD35" i="46"/>
  <c r="BE35" i="46" s="1"/>
  <c r="BF35" i="46" s="1"/>
  <c r="BG35" i="46" s="1"/>
  <c r="BH35" i="46" s="1"/>
  <c r="BI35" i="46" s="1"/>
  <c r="AI13" i="46"/>
  <c r="BD18" i="46"/>
  <c r="BE18" i="46" s="1"/>
  <c r="BF18" i="46" s="1"/>
  <c r="BG18" i="46" s="1"/>
  <c r="BH18" i="46" s="1"/>
  <c r="BI18" i="46" s="1"/>
  <c r="BD70" i="46"/>
  <c r="BE70" i="46" s="1"/>
  <c r="BF70" i="46" s="1"/>
  <c r="BG70" i="46" s="1"/>
  <c r="BH70" i="46" s="1"/>
  <c r="BI70" i="46" s="1"/>
  <c r="AI22" i="46"/>
  <c r="BD66" i="46"/>
  <c r="BE66" i="46" s="1"/>
  <c r="BF66" i="46" s="1"/>
  <c r="BG66" i="46" s="1"/>
  <c r="BH66" i="46" s="1"/>
  <c r="BI66" i="46" s="1"/>
  <c r="BD48" i="46"/>
  <c r="BE48" i="46" s="1"/>
  <c r="BF48" i="46" s="1"/>
  <c r="BG48" i="46" s="1"/>
  <c r="BH48" i="46" s="1"/>
  <c r="BI48" i="46" s="1"/>
  <c r="BD34" i="46"/>
  <c r="BE34" i="46" s="1"/>
  <c r="BF34" i="46" s="1"/>
  <c r="BG34" i="46" s="1"/>
  <c r="BH34" i="46" s="1"/>
  <c r="BI34" i="46" s="1"/>
  <c r="AI32" i="46"/>
  <c r="AI16" i="46"/>
  <c r="BD26" i="46"/>
  <c r="BE26" i="46" s="1"/>
  <c r="BF26" i="46" s="1"/>
  <c r="BG26" i="46" s="1"/>
  <c r="BH26" i="46" s="1"/>
  <c r="BI26" i="46" s="1"/>
  <c r="BD8" i="46"/>
  <c r="BE8" i="46" s="1"/>
  <c r="BF8" i="46" s="1"/>
  <c r="BG8" i="46" s="1"/>
  <c r="BH8" i="46" s="1"/>
  <c r="BI8" i="46" s="1"/>
  <c r="BD67" i="46"/>
  <c r="BE67" i="46" s="1"/>
  <c r="BF67" i="46" s="1"/>
  <c r="BG67" i="46" s="1"/>
  <c r="BH67" i="46" s="1"/>
  <c r="BI67" i="46" s="1"/>
  <c r="BD55" i="46"/>
  <c r="BE55" i="46" s="1"/>
  <c r="BF55" i="46" s="1"/>
  <c r="BG55" i="46" s="1"/>
  <c r="BH55" i="46" s="1"/>
  <c r="BI55" i="46" s="1"/>
  <c r="BD53" i="46"/>
  <c r="BE53" i="46" s="1"/>
  <c r="BF53" i="46" s="1"/>
  <c r="BG53" i="46" s="1"/>
  <c r="BH53" i="46" s="1"/>
  <c r="BI53" i="46" s="1"/>
  <c r="AI19" i="46"/>
  <c r="AI36" i="46"/>
  <c r="BD19" i="46"/>
  <c r="BE19" i="46" s="1"/>
  <c r="BF19" i="46" s="1"/>
  <c r="BG19" i="46" s="1"/>
  <c r="BH19" i="46" s="1"/>
  <c r="BI19" i="46" s="1"/>
  <c r="BD5" i="46"/>
  <c r="BE5" i="46" s="1"/>
  <c r="BF5" i="46" s="1"/>
  <c r="BG5" i="46" s="1"/>
  <c r="BH5" i="46" s="1"/>
  <c r="BI5" i="46" s="1"/>
  <c r="BD40" i="46"/>
  <c r="BE40" i="46" s="1"/>
  <c r="BF40" i="46" s="1"/>
  <c r="BG40" i="46" s="1"/>
  <c r="BH40" i="46" s="1"/>
  <c r="BI40" i="46" s="1"/>
  <c r="BD64" i="46"/>
  <c r="BE64" i="46" s="1"/>
  <c r="BF64" i="46" s="1"/>
  <c r="BG64" i="46" s="1"/>
  <c r="BH64" i="46" s="1"/>
  <c r="BI64" i="46" s="1"/>
  <c r="AI57" i="46"/>
  <c r="AJ57" i="46" s="1"/>
  <c r="BD45" i="46"/>
  <c r="BE45" i="46" s="1"/>
  <c r="BF45" i="46" s="1"/>
  <c r="BG45" i="46" s="1"/>
  <c r="BH45" i="46" s="1"/>
  <c r="BI45" i="46" s="1"/>
  <c r="AI27" i="46"/>
  <c r="BD29" i="46"/>
  <c r="BE29" i="46" s="1"/>
  <c r="BF29" i="46" s="1"/>
  <c r="BG29" i="46" s="1"/>
  <c r="BH29" i="46" s="1"/>
  <c r="BI29" i="46" s="1"/>
  <c r="AI7" i="46"/>
  <c r="AI44" i="46"/>
  <c r="AJ44" i="46" s="1"/>
  <c r="AI70" i="46"/>
  <c r="AJ70" i="46" s="1"/>
  <c r="AI68" i="46"/>
  <c r="AJ68" i="46" s="1"/>
  <c r="AI31" i="46"/>
  <c r="AI50" i="46"/>
  <c r="AJ50" i="46" s="1"/>
  <c r="AI49" i="46"/>
  <c r="AJ49" i="46" s="1"/>
  <c r="AI26" i="46"/>
  <c r="AI34" i="46"/>
  <c r="BD28" i="46"/>
  <c r="BE28" i="46" s="1"/>
  <c r="BF28" i="46" s="1"/>
  <c r="BG28" i="46" s="1"/>
  <c r="BH28" i="46" s="1"/>
  <c r="BI28" i="46" s="1"/>
  <c r="AI69" i="46"/>
  <c r="AJ69" i="46" s="1"/>
  <c r="AI60" i="46"/>
  <c r="AJ60" i="46" s="1"/>
  <c r="BD54" i="46"/>
  <c r="BE54" i="46" s="1"/>
  <c r="BF54" i="46" s="1"/>
  <c r="BG54" i="46" s="1"/>
  <c r="BH54" i="46" s="1"/>
  <c r="BI54" i="46" s="1"/>
  <c r="AI20" i="46"/>
  <c r="AI37" i="46"/>
  <c r="AI46" i="46"/>
  <c r="AJ46" i="46" s="1"/>
  <c r="AI43" i="46"/>
  <c r="AJ43" i="46" s="1"/>
  <c r="BD52" i="46"/>
  <c r="BE52" i="46" s="1"/>
  <c r="BF52" i="46" s="1"/>
  <c r="BG52" i="46" s="1"/>
  <c r="BH52" i="46" s="1"/>
  <c r="BI52" i="46" s="1"/>
  <c r="AI30" i="46"/>
  <c r="AI62" i="46"/>
  <c r="AJ62" i="46" s="1"/>
  <c r="AI72" i="46"/>
  <c r="AJ72" i="46" s="1"/>
  <c r="AI56" i="46"/>
  <c r="AJ56" i="46" s="1"/>
  <c r="AI51" i="46"/>
  <c r="AJ51" i="46" s="1"/>
  <c r="AI10" i="46"/>
  <c r="AI42" i="46"/>
  <c r="AI41" i="46"/>
  <c r="AI12" i="46"/>
  <c r="AI5" i="46"/>
  <c r="AI23" i="46"/>
  <c r="BD68" i="46"/>
  <c r="BE68" i="46" s="1"/>
  <c r="BF68" i="46" s="1"/>
  <c r="BG68" i="46" s="1"/>
  <c r="BH68" i="46" s="1"/>
  <c r="BI68" i="46" s="1"/>
  <c r="BD49" i="46"/>
  <c r="BE49" i="46" s="1"/>
  <c r="BF49" i="46" s="1"/>
  <c r="BG49" i="46" s="1"/>
  <c r="BH49" i="46" s="1"/>
  <c r="BI49" i="46" s="1"/>
  <c r="BD42" i="46"/>
  <c r="BE42" i="46" s="1"/>
  <c r="BF42" i="46" s="1"/>
  <c r="BG42" i="46" s="1"/>
  <c r="BH42" i="46" s="1"/>
  <c r="BI42" i="46" s="1"/>
  <c r="BD41" i="46"/>
  <c r="BE41" i="46" s="1"/>
  <c r="BF41" i="46" s="1"/>
  <c r="BG41" i="46" s="1"/>
  <c r="BH41" i="46" s="1"/>
  <c r="BI41" i="46" s="1"/>
  <c r="BD14" i="46"/>
  <c r="BE14" i="46" s="1"/>
  <c r="BF14" i="46" s="1"/>
  <c r="BG14" i="46" s="1"/>
  <c r="BH14" i="46" s="1"/>
  <c r="BI14" i="46" s="1"/>
  <c r="AI24" i="46"/>
  <c r="BD69" i="46"/>
  <c r="BE69" i="46" s="1"/>
  <c r="BF69" i="46" s="1"/>
  <c r="BG69" i="46" s="1"/>
  <c r="BH69" i="46" s="1"/>
  <c r="BI69" i="46" s="1"/>
  <c r="BD60" i="46"/>
  <c r="BE60" i="46" s="1"/>
  <c r="BF60" i="46" s="1"/>
  <c r="BG60" i="46" s="1"/>
  <c r="BH60" i="46" s="1"/>
  <c r="BI60" i="46" s="1"/>
  <c r="AI54" i="46"/>
  <c r="AJ54" i="46" s="1"/>
  <c r="BD16" i="46"/>
  <c r="BE16" i="46" s="1"/>
  <c r="BF16" i="46" s="1"/>
  <c r="BG16" i="46" s="1"/>
  <c r="BH16" i="46" s="1"/>
  <c r="BI16" i="46" s="1"/>
  <c r="BD38" i="46"/>
  <c r="BE38" i="46" s="1"/>
  <c r="BF38" i="46" s="1"/>
  <c r="BG38" i="46" s="1"/>
  <c r="BH38" i="46" s="1"/>
  <c r="BI38" i="46" s="1"/>
  <c r="AI52" i="46"/>
  <c r="AJ52" i="46" s="1"/>
  <c r="BD62" i="46"/>
  <c r="BE62" i="46" s="1"/>
  <c r="BF62" i="46" s="1"/>
  <c r="BG62" i="46" s="1"/>
  <c r="BH62" i="46" s="1"/>
  <c r="BI62" i="46" s="1"/>
  <c r="BD72" i="46"/>
  <c r="BE72" i="46" s="1"/>
  <c r="BF72" i="46" s="1"/>
  <c r="BG72" i="46" s="1"/>
  <c r="BH72" i="46" s="1"/>
  <c r="BI72" i="46" s="1"/>
  <c r="BD56" i="46"/>
  <c r="BE56" i="46" s="1"/>
  <c r="BF56" i="46" s="1"/>
  <c r="BG56" i="46" s="1"/>
  <c r="BH56" i="46" s="1"/>
  <c r="BI56" i="46" s="1"/>
  <c r="BD51" i="46"/>
  <c r="BE51" i="46" s="1"/>
  <c r="BF51" i="46" s="1"/>
  <c r="BG51" i="46" s="1"/>
  <c r="BH51" i="46" s="1"/>
  <c r="BI51" i="46" s="1"/>
  <c r="BD13" i="46"/>
  <c r="BE13" i="46" s="1"/>
  <c r="BF13" i="46" s="1"/>
  <c r="BG13" i="46" s="1"/>
  <c r="BH13" i="46" s="1"/>
  <c r="BI13" i="46" s="1"/>
  <c r="AI38" i="46"/>
  <c r="AI26" i="45"/>
  <c r="AO40" i="45"/>
  <c r="BD40" i="45" s="1"/>
  <c r="BE40" i="45" s="1"/>
  <c r="BF40" i="45" s="1"/>
  <c r="BG40" i="45" s="1"/>
  <c r="BH40" i="45" s="1"/>
  <c r="BI40" i="45" s="1"/>
  <c r="AO27" i="45"/>
  <c r="BD27" i="45" s="1"/>
  <c r="BE27" i="45" s="1"/>
  <c r="BF27" i="45" s="1"/>
  <c r="BG27" i="45" s="1"/>
  <c r="BH27" i="45" s="1"/>
  <c r="BI27" i="45" s="1"/>
  <c r="AL95" i="45" s="1"/>
  <c r="AM95" i="45" s="1"/>
  <c r="AI40" i="45"/>
  <c r="AO19" i="45"/>
  <c r="BD19" i="45" s="1"/>
  <c r="BE19" i="45" s="1"/>
  <c r="BF19" i="45" s="1"/>
  <c r="BG19" i="45" s="1"/>
  <c r="BH19" i="45" s="1"/>
  <c r="BI19" i="45" s="1"/>
  <c r="AL87" i="45" s="1"/>
  <c r="AM87" i="45" s="1"/>
  <c r="AI31" i="45"/>
  <c r="AO11" i="45"/>
  <c r="AI18" i="45"/>
  <c r="AO59" i="45"/>
  <c r="BD59" i="45" s="1"/>
  <c r="BE59" i="45" s="1"/>
  <c r="BF59" i="45" s="1"/>
  <c r="BG59" i="45" s="1"/>
  <c r="BH59" i="45" s="1"/>
  <c r="BI59" i="45" s="1"/>
  <c r="AI68" i="45"/>
  <c r="AJ68" i="45" s="1"/>
  <c r="AI29" i="45"/>
  <c r="AO23" i="45"/>
  <c r="AI55" i="45"/>
  <c r="AJ55" i="45" s="1"/>
  <c r="AO36" i="45"/>
  <c r="BD36" i="45" s="1"/>
  <c r="BE36" i="45" s="1"/>
  <c r="BF36" i="45" s="1"/>
  <c r="BG36" i="45" s="1"/>
  <c r="BH36" i="45" s="1"/>
  <c r="BI36" i="45" s="1"/>
  <c r="AI33" i="45"/>
  <c r="AO14" i="45"/>
  <c r="BD14" i="45" s="1"/>
  <c r="BE14" i="45" s="1"/>
  <c r="BF14" i="45" s="1"/>
  <c r="BG14" i="45" s="1"/>
  <c r="BH14" i="45" s="1"/>
  <c r="BI14" i="45" s="1"/>
  <c r="AL82" i="45" s="1"/>
  <c r="AM82" i="45" s="1"/>
  <c r="AO31" i="45"/>
  <c r="BD31" i="45" s="1"/>
  <c r="BE31" i="45" s="1"/>
  <c r="BF31" i="45" s="1"/>
  <c r="BG31" i="45" s="1"/>
  <c r="BH31" i="45" s="1"/>
  <c r="BI31" i="45" s="1"/>
  <c r="AL99" i="45" s="1"/>
  <c r="AM99" i="45" s="1"/>
  <c r="AI51" i="45"/>
  <c r="AJ51" i="45" s="1"/>
  <c r="AO41" i="45"/>
  <c r="BD41" i="45" s="1"/>
  <c r="BE41" i="45" s="1"/>
  <c r="BF41" i="45" s="1"/>
  <c r="BG41" i="45" s="1"/>
  <c r="BH41" i="45" s="1"/>
  <c r="BI41" i="45" s="1"/>
  <c r="AI27" i="45"/>
  <c r="AO33" i="45"/>
  <c r="BD33" i="45" s="1"/>
  <c r="BE33" i="45" s="1"/>
  <c r="BF33" i="45" s="1"/>
  <c r="BG33" i="45" s="1"/>
  <c r="BH33" i="45" s="1"/>
  <c r="BI33" i="45" s="1"/>
  <c r="AL101" i="45" s="1"/>
  <c r="AM101" i="45" s="1"/>
  <c r="AI52" i="45"/>
  <c r="AJ52" i="45" s="1"/>
  <c r="AO6" i="45"/>
  <c r="BD6" i="45" s="1"/>
  <c r="BE6" i="45" s="1"/>
  <c r="BF6" i="45" s="1"/>
  <c r="BG6" i="45" s="1"/>
  <c r="BH6" i="45" s="1"/>
  <c r="BI6" i="45" s="1"/>
  <c r="AI8" i="45"/>
  <c r="AO5" i="45"/>
  <c r="BD5" i="45" s="1"/>
  <c r="BE5" i="45" s="1"/>
  <c r="BF5" i="45" s="1"/>
  <c r="BG5" i="45" s="1"/>
  <c r="BH5" i="45" s="1"/>
  <c r="BI5" i="45" s="1"/>
  <c r="AI11" i="45"/>
  <c r="AO8" i="45"/>
  <c r="BD8" i="45" s="1"/>
  <c r="BE8" i="45" s="1"/>
  <c r="BF8" i="45" s="1"/>
  <c r="BG8" i="45" s="1"/>
  <c r="BH8" i="45" s="1"/>
  <c r="BI8" i="45" s="1"/>
  <c r="AI23" i="45"/>
  <c r="AO52" i="45"/>
  <c r="AI39" i="45"/>
  <c r="AO53" i="45"/>
  <c r="BD53" i="45" s="1"/>
  <c r="BE53" i="45" s="1"/>
  <c r="BF53" i="45" s="1"/>
  <c r="BG53" i="45" s="1"/>
  <c r="BH53" i="45" s="1"/>
  <c r="BI53" i="45" s="1"/>
  <c r="AI63" i="45"/>
  <c r="AJ63" i="45" s="1"/>
  <c r="AO26" i="45"/>
  <c r="AI7" i="45"/>
  <c r="AO28" i="45"/>
  <c r="BD28" i="45" s="1"/>
  <c r="BE28" i="45" s="1"/>
  <c r="BF28" i="45" s="1"/>
  <c r="BG28" i="45" s="1"/>
  <c r="BH28" i="45" s="1"/>
  <c r="BI28" i="45" s="1"/>
  <c r="AL96" i="45" s="1"/>
  <c r="AM96" i="45" s="1"/>
  <c r="AI45" i="45"/>
  <c r="AO56" i="45"/>
  <c r="AI66" i="45"/>
  <c r="AJ66" i="45" s="1"/>
  <c r="AO60" i="45"/>
  <c r="BD60" i="45" s="1"/>
  <c r="BE60" i="45" s="1"/>
  <c r="BF60" i="45" s="1"/>
  <c r="BG60" i="45" s="1"/>
  <c r="BH60" i="45" s="1"/>
  <c r="BI60" i="45" s="1"/>
  <c r="AI24" i="45"/>
  <c r="AI77" i="45"/>
  <c r="AJ77" i="45" s="1"/>
  <c r="AO70" i="45"/>
  <c r="BD70" i="45" s="1"/>
  <c r="BE70" i="45" s="1"/>
  <c r="BF70" i="45" s="1"/>
  <c r="BG70" i="45" s="1"/>
  <c r="BH70" i="45" s="1"/>
  <c r="BI70" i="45" s="1"/>
  <c r="AO68" i="45"/>
  <c r="BD68" i="45" s="1"/>
  <c r="BE68" i="45" s="1"/>
  <c r="BF68" i="45" s="1"/>
  <c r="BG68" i="45" s="1"/>
  <c r="BH68" i="45" s="1"/>
  <c r="BI68" i="45" s="1"/>
  <c r="AI75" i="45"/>
  <c r="AJ75" i="45" s="1"/>
  <c r="AI15" i="45"/>
  <c r="AO32" i="45"/>
  <c r="BD32" i="45" s="1"/>
  <c r="BE32" i="45" s="1"/>
  <c r="BF32" i="45" s="1"/>
  <c r="BG32" i="45" s="1"/>
  <c r="BH32" i="45" s="1"/>
  <c r="BI32" i="45" s="1"/>
  <c r="AL100" i="45" s="1"/>
  <c r="AM100" i="45" s="1"/>
  <c r="AO29" i="45"/>
  <c r="BD29" i="45" s="1"/>
  <c r="BE29" i="45" s="1"/>
  <c r="BF29" i="45" s="1"/>
  <c r="BG29" i="45" s="1"/>
  <c r="BH29" i="45" s="1"/>
  <c r="BI29" i="45" s="1"/>
  <c r="AL97" i="45" s="1"/>
  <c r="AM97" i="45" s="1"/>
  <c r="AI50" i="45"/>
  <c r="AJ50" i="45" s="1"/>
  <c r="AO24" i="45"/>
  <c r="AI22" i="45"/>
  <c r="AO50" i="45"/>
  <c r="AI62" i="45"/>
  <c r="AJ62" i="45" s="1"/>
  <c r="AO17" i="45"/>
  <c r="AI49" i="45"/>
  <c r="AO66" i="45"/>
  <c r="BD66" i="45" s="1"/>
  <c r="BE66" i="45" s="1"/>
  <c r="BF66" i="45" s="1"/>
  <c r="BG66" i="45" s="1"/>
  <c r="BH66" i="45" s="1"/>
  <c r="BI66" i="45" s="1"/>
  <c r="AI73" i="45"/>
  <c r="AJ73" i="45" s="1"/>
  <c r="AI17" i="45"/>
  <c r="AO30" i="45"/>
  <c r="AI53" i="45"/>
  <c r="AJ53" i="45" s="1"/>
  <c r="AO34" i="45"/>
  <c r="BD34" i="45" s="1"/>
  <c r="BE34" i="45" s="1"/>
  <c r="BF34" i="45" s="1"/>
  <c r="BG34" i="45" s="1"/>
  <c r="BH34" i="45" s="1"/>
  <c r="BI34" i="45" s="1"/>
  <c r="AI16" i="45"/>
  <c r="AO39" i="45"/>
  <c r="BD39" i="45" s="1"/>
  <c r="BE39" i="45" s="1"/>
  <c r="BF39" i="45" s="1"/>
  <c r="BG39" i="45" s="1"/>
  <c r="BH39" i="45" s="1"/>
  <c r="BI39" i="45" s="1"/>
  <c r="AO16" i="45"/>
  <c r="BD16" i="45" s="1"/>
  <c r="BE16" i="45" s="1"/>
  <c r="BF16" i="45" s="1"/>
  <c r="BG16" i="45" s="1"/>
  <c r="BH16" i="45" s="1"/>
  <c r="BI16" i="45" s="1"/>
  <c r="AL84" i="45" s="1"/>
  <c r="AM84" i="45" s="1"/>
  <c r="AI36" i="45"/>
  <c r="AI30" i="45"/>
  <c r="AO44" i="45"/>
  <c r="BD44" i="45" s="1"/>
  <c r="BE44" i="45" s="1"/>
  <c r="BF44" i="45" s="1"/>
  <c r="BG44" i="45" s="1"/>
  <c r="BH44" i="45" s="1"/>
  <c r="BI44" i="45" s="1"/>
  <c r="AO13" i="45"/>
  <c r="BD13" i="45" s="1"/>
  <c r="BE13" i="45" s="1"/>
  <c r="BF13" i="45" s="1"/>
  <c r="BG13" i="45" s="1"/>
  <c r="BH13" i="45" s="1"/>
  <c r="BI13" i="45" s="1"/>
  <c r="AL81" i="45" s="1"/>
  <c r="AM81" i="45" s="1"/>
  <c r="AI48" i="45"/>
  <c r="AO46" i="45"/>
  <c r="AI46" i="45"/>
  <c r="AO43" i="45"/>
  <c r="BD43" i="45" s="1"/>
  <c r="BE43" i="45" s="1"/>
  <c r="BF43" i="45" s="1"/>
  <c r="BG43" i="45" s="1"/>
  <c r="BH43" i="45" s="1"/>
  <c r="BI43" i="45" s="1"/>
  <c r="AI12" i="45"/>
  <c r="AI64" i="45"/>
  <c r="AJ64" i="45" s="1"/>
  <c r="AO54" i="45"/>
  <c r="BD54" i="45" s="1"/>
  <c r="BE54" i="45" s="1"/>
  <c r="BF54" i="45" s="1"/>
  <c r="BG54" i="45" s="1"/>
  <c r="BH54" i="45" s="1"/>
  <c r="BI54" i="45" s="1"/>
  <c r="AI44" i="45"/>
  <c r="AO18" i="45"/>
  <c r="AI5" i="45"/>
  <c r="AO21" i="45"/>
  <c r="AI67" i="45"/>
  <c r="AJ67" i="45" s="1"/>
  <c r="AO57" i="45"/>
  <c r="AO12" i="45"/>
  <c r="BD12" i="45" s="1"/>
  <c r="BE12" i="45" s="1"/>
  <c r="BF12" i="45" s="1"/>
  <c r="BG12" i="45" s="1"/>
  <c r="BH12" i="45" s="1"/>
  <c r="BI12" i="45" s="1"/>
  <c r="AL80" i="45" s="1"/>
  <c r="AM80" i="45" s="1"/>
  <c r="AI21" i="45"/>
  <c r="AO20" i="45"/>
  <c r="BD20" i="45" s="1"/>
  <c r="BE20" i="45" s="1"/>
  <c r="BF20" i="45" s="1"/>
  <c r="BG20" i="45" s="1"/>
  <c r="BH20" i="45" s="1"/>
  <c r="BI20" i="45" s="1"/>
  <c r="AL88" i="45" s="1"/>
  <c r="AM88" i="45" s="1"/>
  <c r="AI37" i="45"/>
  <c r="AI69" i="45"/>
  <c r="AJ69" i="45" s="1"/>
  <c r="AO62" i="45"/>
  <c r="BD62" i="45" s="1"/>
  <c r="BE62" i="45" s="1"/>
  <c r="BF62" i="45" s="1"/>
  <c r="BG62" i="45" s="1"/>
  <c r="BH62" i="45" s="1"/>
  <c r="BI62" i="45" s="1"/>
  <c r="AO63" i="45"/>
  <c r="BD63" i="45" s="1"/>
  <c r="BE63" i="45" s="1"/>
  <c r="BF63" i="45" s="1"/>
  <c r="BG63" i="45" s="1"/>
  <c r="BH63" i="45" s="1"/>
  <c r="BI63" i="45" s="1"/>
  <c r="AI70" i="45"/>
  <c r="AJ70" i="45" s="1"/>
  <c r="AO72" i="45"/>
  <c r="BD72" i="45" s="1"/>
  <c r="BE72" i="45" s="1"/>
  <c r="BF72" i="45" s="1"/>
  <c r="BG72" i="45" s="1"/>
  <c r="BH72" i="45" s="1"/>
  <c r="BI72" i="45" s="1"/>
  <c r="AI41" i="45"/>
  <c r="AI32" i="45"/>
  <c r="AO15" i="45"/>
  <c r="BD15" i="45" s="1"/>
  <c r="BE15" i="45" s="1"/>
  <c r="BF15" i="45" s="1"/>
  <c r="BG15" i="45" s="1"/>
  <c r="BH15" i="45" s="1"/>
  <c r="BI15" i="45" s="1"/>
  <c r="AL83" i="45" s="1"/>
  <c r="AM83" i="45" s="1"/>
  <c r="AO22" i="45"/>
  <c r="AI25" i="45"/>
  <c r="AI6" i="45"/>
  <c r="AO51" i="45"/>
  <c r="BD51" i="45" s="1"/>
  <c r="BE51" i="45" s="1"/>
  <c r="BF51" i="45" s="1"/>
  <c r="BG51" i="45" s="1"/>
  <c r="BH51" i="45" s="1"/>
  <c r="BI51" i="45" s="1"/>
  <c r="AO9" i="45"/>
  <c r="AI19" i="45"/>
  <c r="AO10" i="45"/>
  <c r="BD10" i="45" s="1"/>
  <c r="BE10" i="45" s="1"/>
  <c r="BF10" i="45" s="1"/>
  <c r="BG10" i="45" s="1"/>
  <c r="BH10" i="45" s="1"/>
  <c r="BI10" i="45" s="1"/>
  <c r="AL78" i="45" s="1"/>
  <c r="AM78" i="45" s="1"/>
  <c r="AI28" i="45"/>
  <c r="AO71" i="45"/>
  <c r="AI13" i="45"/>
  <c r="AI54" i="45"/>
  <c r="AJ54" i="45" s="1"/>
  <c r="AO35" i="45"/>
  <c r="AI57" i="45"/>
  <c r="AJ57" i="45" s="1"/>
  <c r="AO38" i="45"/>
  <c r="BD38" i="45" s="1"/>
  <c r="BE38" i="45" s="1"/>
  <c r="BF38" i="45" s="1"/>
  <c r="BG38" i="45" s="1"/>
  <c r="BH38" i="45" s="1"/>
  <c r="BI38" i="45" s="1"/>
  <c r="AI35" i="45"/>
  <c r="AO42" i="45"/>
  <c r="BD42" i="45" s="1"/>
  <c r="BE42" i="45" s="1"/>
  <c r="BF42" i="45" s="1"/>
  <c r="BG42" i="45" s="1"/>
  <c r="BH42" i="45" s="1"/>
  <c r="BI42" i="45" s="1"/>
  <c r="AO25" i="45"/>
  <c r="BD25" i="45" s="1"/>
  <c r="BE25" i="45" s="1"/>
  <c r="BF25" i="45" s="1"/>
  <c r="BG25" i="45" s="1"/>
  <c r="BH25" i="45" s="1"/>
  <c r="BI25" i="45" s="1"/>
  <c r="AL93" i="45" s="1"/>
  <c r="AM93" i="45" s="1"/>
  <c r="AI20" i="45"/>
  <c r="AI58" i="45"/>
  <c r="AJ58" i="45" s="1"/>
  <c r="AO45" i="45"/>
  <c r="BD45" i="45" s="1"/>
  <c r="BE45" i="45" s="1"/>
  <c r="BF45" i="45" s="1"/>
  <c r="BG45" i="45" s="1"/>
  <c r="BH45" i="45" s="1"/>
  <c r="BI45" i="45" s="1"/>
  <c r="AO37" i="45"/>
  <c r="BD37" i="45" s="1"/>
  <c r="BE37" i="45" s="1"/>
  <c r="BF37" i="45" s="1"/>
  <c r="BG37" i="45" s="1"/>
  <c r="BH37" i="45" s="1"/>
  <c r="BI37" i="45" s="1"/>
  <c r="AI56" i="45"/>
  <c r="AJ56" i="45" s="1"/>
  <c r="AI61" i="45"/>
  <c r="AJ61" i="45" s="1"/>
  <c r="AO49" i="45"/>
  <c r="AO7" i="45"/>
  <c r="AI34" i="45"/>
  <c r="AO47" i="45"/>
  <c r="BD47" i="45" s="1"/>
  <c r="BE47" i="45" s="1"/>
  <c r="BF47" i="45" s="1"/>
  <c r="BG47" i="45" s="1"/>
  <c r="BH47" i="45" s="1"/>
  <c r="BI47" i="45" s="1"/>
  <c r="AI59" i="45"/>
  <c r="AJ59" i="45" s="1"/>
  <c r="AO48" i="45"/>
  <c r="AI60" i="45"/>
  <c r="AJ60" i="45" s="1"/>
  <c r="AO55" i="45"/>
  <c r="AI65" i="45"/>
  <c r="AJ65" i="45" s="1"/>
  <c r="AI71" i="45"/>
  <c r="AJ71" i="45" s="1"/>
  <c r="AO64" i="45"/>
  <c r="BD64" i="45" s="1"/>
  <c r="BE64" i="45" s="1"/>
  <c r="BF64" i="45" s="1"/>
  <c r="BG64" i="45" s="1"/>
  <c r="BH64" i="45" s="1"/>
  <c r="BI64" i="45" s="1"/>
  <c r="AO61" i="45"/>
  <c r="BD61" i="45" s="1"/>
  <c r="BE61" i="45" s="1"/>
  <c r="BF61" i="45" s="1"/>
  <c r="BG61" i="45" s="1"/>
  <c r="BH61" i="45" s="1"/>
  <c r="BI61" i="45" s="1"/>
  <c r="AI38" i="45"/>
  <c r="AO58" i="45"/>
  <c r="BD58" i="45" s="1"/>
  <c r="BE58" i="45" s="1"/>
  <c r="BF58" i="45" s="1"/>
  <c r="BG58" i="45" s="1"/>
  <c r="BH58" i="45" s="1"/>
  <c r="BI58" i="45" s="1"/>
  <c r="AI14" i="45"/>
  <c r="AO65" i="45"/>
  <c r="BD65" i="45" s="1"/>
  <c r="BE65" i="45" s="1"/>
  <c r="BF65" i="45" s="1"/>
  <c r="BG65" i="45" s="1"/>
  <c r="BH65" i="45" s="1"/>
  <c r="BI65" i="45" s="1"/>
  <c r="AI72" i="45"/>
  <c r="AJ72" i="45" s="1"/>
  <c r="AO67" i="45"/>
  <c r="BD67" i="45" s="1"/>
  <c r="BE67" i="45" s="1"/>
  <c r="BF67" i="45" s="1"/>
  <c r="BG67" i="45" s="1"/>
  <c r="BH67" i="45" s="1"/>
  <c r="BI67" i="45" s="1"/>
  <c r="AI74" i="45"/>
  <c r="AJ74" i="45" s="1"/>
  <c r="AO69" i="45"/>
  <c r="BD69" i="45" s="1"/>
  <c r="BE69" i="45" s="1"/>
  <c r="BF69" i="45" s="1"/>
  <c r="BG69" i="45" s="1"/>
  <c r="BH69" i="45" s="1"/>
  <c r="BI69" i="45" s="1"/>
  <c r="AI76" i="45"/>
  <c r="AJ76" i="45" s="1"/>
  <c r="AI5" i="44"/>
  <c r="AO33" i="44"/>
  <c r="BD33" i="44" s="1"/>
  <c r="BE33" i="44" s="1"/>
  <c r="BF33" i="44" s="1"/>
  <c r="BG33" i="44" s="1"/>
  <c r="BH33" i="44" s="1"/>
  <c r="BI33" i="44" s="1"/>
  <c r="AI13" i="44"/>
  <c r="AO38" i="44"/>
  <c r="AI19" i="44"/>
  <c r="AO45" i="44"/>
  <c r="BD45" i="44" s="1"/>
  <c r="BE45" i="44" s="1"/>
  <c r="BF45" i="44" s="1"/>
  <c r="BG45" i="44" s="1"/>
  <c r="BH45" i="44" s="1"/>
  <c r="BI45" i="44" s="1"/>
  <c r="AI49" i="44"/>
  <c r="AJ49" i="44" s="1"/>
  <c r="AO48" i="44"/>
  <c r="AO71" i="44"/>
  <c r="BD71" i="44" s="1"/>
  <c r="BE71" i="44" s="1"/>
  <c r="BF71" i="44" s="1"/>
  <c r="BG71" i="44" s="1"/>
  <c r="BH71" i="44" s="1"/>
  <c r="BI71" i="44" s="1"/>
  <c r="AI71" i="44"/>
  <c r="AJ71" i="44" s="1"/>
  <c r="AO31" i="44"/>
  <c r="BD31" i="44" s="1"/>
  <c r="BE31" i="44" s="1"/>
  <c r="BF31" i="44" s="1"/>
  <c r="BG31" i="44" s="1"/>
  <c r="BH31" i="44" s="1"/>
  <c r="BI31" i="44" s="1"/>
  <c r="AI33" i="44"/>
  <c r="AI40" i="44"/>
  <c r="AO9" i="44"/>
  <c r="BD9" i="44" s="1"/>
  <c r="BE9" i="44" s="1"/>
  <c r="BF9" i="44" s="1"/>
  <c r="BG9" i="44" s="1"/>
  <c r="BH9" i="44" s="1"/>
  <c r="BI9" i="44" s="1"/>
  <c r="AI45" i="44"/>
  <c r="AO24" i="44"/>
  <c r="BD24" i="44" s="1"/>
  <c r="BE24" i="44" s="1"/>
  <c r="BF24" i="44" s="1"/>
  <c r="BG24" i="44" s="1"/>
  <c r="BH24" i="44" s="1"/>
  <c r="BI24" i="44" s="1"/>
  <c r="AI35" i="44"/>
  <c r="AO34" i="44"/>
  <c r="AO21" i="44"/>
  <c r="AI11" i="44"/>
  <c r="AI30" i="44"/>
  <c r="AO44" i="44"/>
  <c r="AO17" i="44"/>
  <c r="BD17" i="44" s="1"/>
  <c r="BE17" i="44" s="1"/>
  <c r="BF17" i="44" s="1"/>
  <c r="BG17" i="44" s="1"/>
  <c r="BH17" i="44" s="1"/>
  <c r="BI17" i="44" s="1"/>
  <c r="AI17" i="44"/>
  <c r="AO13" i="44"/>
  <c r="AI42" i="44"/>
  <c r="AO40" i="44"/>
  <c r="BD40" i="44" s="1"/>
  <c r="BE40" i="44" s="1"/>
  <c r="BF40" i="44" s="1"/>
  <c r="BG40" i="44" s="1"/>
  <c r="BH40" i="44" s="1"/>
  <c r="BI40" i="44" s="1"/>
  <c r="AI48" i="44"/>
  <c r="AJ48" i="44" s="1"/>
  <c r="AO22" i="44"/>
  <c r="AI44" i="44"/>
  <c r="AI57" i="44"/>
  <c r="AJ57" i="44" s="1"/>
  <c r="AO57" i="44"/>
  <c r="BD57" i="44" s="1"/>
  <c r="BE57" i="44" s="1"/>
  <c r="BF57" i="44" s="1"/>
  <c r="BG57" i="44" s="1"/>
  <c r="BH57" i="44" s="1"/>
  <c r="BI57" i="44" s="1"/>
  <c r="AO49" i="44"/>
  <c r="BD49" i="44" s="1"/>
  <c r="BE49" i="44" s="1"/>
  <c r="BF49" i="44" s="1"/>
  <c r="BG49" i="44" s="1"/>
  <c r="BH49" i="44" s="1"/>
  <c r="BI49" i="44" s="1"/>
  <c r="AI50" i="44"/>
  <c r="AJ50" i="44" s="1"/>
  <c r="AO54" i="44"/>
  <c r="BD54" i="44" s="1"/>
  <c r="BE54" i="44" s="1"/>
  <c r="BF54" i="44" s="1"/>
  <c r="BG54" i="44" s="1"/>
  <c r="BH54" i="44" s="1"/>
  <c r="BI54" i="44" s="1"/>
  <c r="AI20" i="44"/>
  <c r="AI56" i="44"/>
  <c r="AJ56" i="44" s="1"/>
  <c r="AO56" i="44"/>
  <c r="BD56" i="44" s="1"/>
  <c r="BE56" i="44" s="1"/>
  <c r="BF56" i="44" s="1"/>
  <c r="BG56" i="44" s="1"/>
  <c r="BH56" i="44" s="1"/>
  <c r="BI56" i="44" s="1"/>
  <c r="AI62" i="44"/>
  <c r="AJ62" i="44" s="1"/>
  <c r="AO62" i="44"/>
  <c r="BD62" i="44" s="1"/>
  <c r="BE62" i="44" s="1"/>
  <c r="BF62" i="44" s="1"/>
  <c r="BG62" i="44" s="1"/>
  <c r="BH62" i="44" s="1"/>
  <c r="BI62" i="44" s="1"/>
  <c r="AO66" i="44"/>
  <c r="BD66" i="44" s="1"/>
  <c r="BE66" i="44" s="1"/>
  <c r="BF66" i="44" s="1"/>
  <c r="BG66" i="44" s="1"/>
  <c r="BH66" i="44" s="1"/>
  <c r="BI66" i="44" s="1"/>
  <c r="AI66" i="44"/>
  <c r="AJ66" i="44" s="1"/>
  <c r="AO68" i="44"/>
  <c r="BD68" i="44" s="1"/>
  <c r="BE68" i="44" s="1"/>
  <c r="BF68" i="44" s="1"/>
  <c r="BG68" i="44" s="1"/>
  <c r="BH68" i="44" s="1"/>
  <c r="BI68" i="44" s="1"/>
  <c r="AI68" i="44"/>
  <c r="AJ68" i="44" s="1"/>
  <c r="AI23" i="44"/>
  <c r="AO23" i="44"/>
  <c r="BD23" i="44" s="1"/>
  <c r="BE23" i="44" s="1"/>
  <c r="BF23" i="44" s="1"/>
  <c r="BG23" i="44" s="1"/>
  <c r="BH23" i="44" s="1"/>
  <c r="BI23" i="44" s="1"/>
  <c r="AO11" i="44"/>
  <c r="BD11" i="44" s="1"/>
  <c r="BE11" i="44" s="1"/>
  <c r="BF11" i="44" s="1"/>
  <c r="BG11" i="44" s="1"/>
  <c r="BH11" i="44" s="1"/>
  <c r="BI11" i="44" s="1"/>
  <c r="AI41" i="44"/>
  <c r="AO39" i="44"/>
  <c r="BD39" i="44" s="1"/>
  <c r="BE39" i="44" s="1"/>
  <c r="BF39" i="44" s="1"/>
  <c r="BG39" i="44" s="1"/>
  <c r="BH39" i="44" s="1"/>
  <c r="BI39" i="44" s="1"/>
  <c r="AI6" i="44"/>
  <c r="AI43" i="44"/>
  <c r="AO14" i="44"/>
  <c r="AO51" i="44"/>
  <c r="BD51" i="44" s="1"/>
  <c r="BE51" i="44" s="1"/>
  <c r="BF51" i="44" s="1"/>
  <c r="BG51" i="44" s="1"/>
  <c r="BH51" i="44" s="1"/>
  <c r="BI51" i="44" s="1"/>
  <c r="AI52" i="44"/>
  <c r="AJ52" i="44" s="1"/>
  <c r="AO60" i="44"/>
  <c r="BD60" i="44" s="1"/>
  <c r="BE60" i="44" s="1"/>
  <c r="BF60" i="44" s="1"/>
  <c r="BG60" i="44" s="1"/>
  <c r="BH60" i="44" s="1"/>
  <c r="BI60" i="44" s="1"/>
  <c r="AI60" i="44"/>
  <c r="AJ60" i="44" s="1"/>
  <c r="AO35" i="44"/>
  <c r="AI21" i="44"/>
  <c r="AO30" i="44"/>
  <c r="BD30" i="44" s="1"/>
  <c r="BE30" i="44" s="1"/>
  <c r="BF30" i="44" s="1"/>
  <c r="BG30" i="44" s="1"/>
  <c r="BH30" i="44" s="1"/>
  <c r="BI30" i="44" s="1"/>
  <c r="AI36" i="44"/>
  <c r="AI7" i="44"/>
  <c r="AO29" i="44"/>
  <c r="BD29" i="44" s="1"/>
  <c r="BE29" i="44" s="1"/>
  <c r="BF29" i="44" s="1"/>
  <c r="BG29" i="44" s="1"/>
  <c r="BH29" i="44" s="1"/>
  <c r="BI29" i="44" s="1"/>
  <c r="AO16" i="44"/>
  <c r="BD16" i="44" s="1"/>
  <c r="BE16" i="44" s="1"/>
  <c r="BF16" i="44" s="1"/>
  <c r="BG16" i="44" s="1"/>
  <c r="BH16" i="44" s="1"/>
  <c r="BI16" i="44" s="1"/>
  <c r="AI29" i="44"/>
  <c r="AO15" i="44"/>
  <c r="BD15" i="44" s="1"/>
  <c r="BE15" i="44" s="1"/>
  <c r="BF15" i="44" s="1"/>
  <c r="BG15" i="44" s="1"/>
  <c r="BH15" i="44" s="1"/>
  <c r="BI15" i="44" s="1"/>
  <c r="AI22" i="44"/>
  <c r="AO28" i="44"/>
  <c r="BD28" i="44" s="1"/>
  <c r="BE28" i="44" s="1"/>
  <c r="BF28" i="44" s="1"/>
  <c r="BG28" i="44" s="1"/>
  <c r="BH28" i="44" s="1"/>
  <c r="BI28" i="44" s="1"/>
  <c r="AI34" i="44"/>
  <c r="AO18" i="44"/>
  <c r="BD18" i="44" s="1"/>
  <c r="BE18" i="44" s="1"/>
  <c r="BF18" i="44" s="1"/>
  <c r="BG18" i="44" s="1"/>
  <c r="BH18" i="44" s="1"/>
  <c r="BI18" i="44" s="1"/>
  <c r="AI10" i="44"/>
  <c r="AO7" i="44"/>
  <c r="AI38" i="44"/>
  <c r="AI28" i="44"/>
  <c r="AO10" i="44"/>
  <c r="BD10" i="44" s="1"/>
  <c r="BE10" i="44" s="1"/>
  <c r="BF10" i="44" s="1"/>
  <c r="BG10" i="44" s="1"/>
  <c r="BH10" i="44" s="1"/>
  <c r="BI10" i="44" s="1"/>
  <c r="AO46" i="44"/>
  <c r="BD46" i="44" s="1"/>
  <c r="BE46" i="44" s="1"/>
  <c r="BF46" i="44" s="1"/>
  <c r="BG46" i="44" s="1"/>
  <c r="BH46" i="44" s="1"/>
  <c r="BI46" i="44" s="1"/>
  <c r="AI24" i="44"/>
  <c r="AO43" i="44"/>
  <c r="AI27" i="44"/>
  <c r="AO53" i="44"/>
  <c r="BD53" i="44" s="1"/>
  <c r="BE53" i="44" s="1"/>
  <c r="BF53" i="44" s="1"/>
  <c r="BG53" i="44" s="1"/>
  <c r="BH53" i="44" s="1"/>
  <c r="BI53" i="44" s="1"/>
  <c r="AI54" i="44"/>
  <c r="AJ54" i="44" s="1"/>
  <c r="AO64" i="44"/>
  <c r="BD64" i="44" s="1"/>
  <c r="BE64" i="44" s="1"/>
  <c r="BF64" i="44" s="1"/>
  <c r="BG64" i="44" s="1"/>
  <c r="BH64" i="44" s="1"/>
  <c r="BI64" i="44" s="1"/>
  <c r="AI64" i="44"/>
  <c r="AJ64" i="44" s="1"/>
  <c r="AO55" i="44"/>
  <c r="BD55" i="44" s="1"/>
  <c r="BE55" i="44" s="1"/>
  <c r="BF55" i="44" s="1"/>
  <c r="BG55" i="44" s="1"/>
  <c r="BH55" i="44" s="1"/>
  <c r="BI55" i="44" s="1"/>
  <c r="AI55" i="44"/>
  <c r="AJ55" i="44" s="1"/>
  <c r="AO61" i="44"/>
  <c r="BD61" i="44" s="1"/>
  <c r="BE61" i="44" s="1"/>
  <c r="BF61" i="44" s="1"/>
  <c r="BG61" i="44" s="1"/>
  <c r="BH61" i="44" s="1"/>
  <c r="BI61" i="44" s="1"/>
  <c r="AI61" i="44"/>
  <c r="AJ61" i="44" s="1"/>
  <c r="AI70" i="44"/>
  <c r="AJ70" i="44" s="1"/>
  <c r="AO70" i="44"/>
  <c r="BD70" i="44" s="1"/>
  <c r="BE70" i="44" s="1"/>
  <c r="BF70" i="44" s="1"/>
  <c r="BG70" i="44" s="1"/>
  <c r="BH70" i="44" s="1"/>
  <c r="BI70" i="44" s="1"/>
  <c r="AO72" i="44"/>
  <c r="BD72" i="44" s="1"/>
  <c r="BE72" i="44" s="1"/>
  <c r="BF72" i="44" s="1"/>
  <c r="BG72" i="44" s="1"/>
  <c r="BH72" i="44" s="1"/>
  <c r="BI72" i="44" s="1"/>
  <c r="AI72" i="44"/>
  <c r="AJ72" i="44" s="1"/>
  <c r="AI9" i="44"/>
  <c r="AO27" i="44"/>
  <c r="BD27" i="44" s="1"/>
  <c r="BE27" i="44" s="1"/>
  <c r="BF27" i="44" s="1"/>
  <c r="BG27" i="44" s="1"/>
  <c r="BH27" i="44" s="1"/>
  <c r="BI27" i="44" s="1"/>
  <c r="AI37" i="44"/>
  <c r="AO5" i="44"/>
  <c r="BD5" i="44" s="1"/>
  <c r="BE5" i="44" s="1"/>
  <c r="BF5" i="44" s="1"/>
  <c r="BG5" i="44" s="1"/>
  <c r="BH5" i="44" s="1"/>
  <c r="BI5" i="44" s="1"/>
  <c r="AO32" i="44"/>
  <c r="BD32" i="44" s="1"/>
  <c r="BE32" i="44" s="1"/>
  <c r="BF32" i="44" s="1"/>
  <c r="BG32" i="44" s="1"/>
  <c r="BH32" i="44" s="1"/>
  <c r="BI32" i="44" s="1"/>
  <c r="AI16" i="44"/>
  <c r="AO20" i="44"/>
  <c r="AI12" i="44"/>
  <c r="AO50" i="44"/>
  <c r="AI51" i="44"/>
  <c r="AJ51" i="44" s="1"/>
  <c r="AO65" i="44"/>
  <c r="BD65" i="44" s="1"/>
  <c r="BE65" i="44" s="1"/>
  <c r="BF65" i="44" s="1"/>
  <c r="BG65" i="44" s="1"/>
  <c r="BH65" i="44" s="1"/>
  <c r="BI65" i="44" s="1"/>
  <c r="AI65" i="44"/>
  <c r="AJ65" i="44" s="1"/>
  <c r="AO25" i="44"/>
  <c r="BD25" i="44" s="1"/>
  <c r="BE25" i="44" s="1"/>
  <c r="BF25" i="44" s="1"/>
  <c r="BG25" i="44" s="1"/>
  <c r="BH25" i="44" s="1"/>
  <c r="BI25" i="44" s="1"/>
  <c r="AI46" i="44"/>
  <c r="AI25" i="44"/>
  <c r="AO6" i="44"/>
  <c r="BD6" i="44" s="1"/>
  <c r="BE6" i="44" s="1"/>
  <c r="BF6" i="44" s="1"/>
  <c r="BG6" i="44" s="1"/>
  <c r="BH6" i="44" s="1"/>
  <c r="BI6" i="44" s="1"/>
  <c r="AO8" i="44"/>
  <c r="BD8" i="44" s="1"/>
  <c r="BE8" i="44" s="1"/>
  <c r="BF8" i="44" s="1"/>
  <c r="BG8" i="44" s="1"/>
  <c r="BH8" i="44" s="1"/>
  <c r="BI8" i="44" s="1"/>
  <c r="AI39" i="44"/>
  <c r="AO41" i="44"/>
  <c r="AI32" i="44"/>
  <c r="AO36" i="44"/>
  <c r="BD36" i="44" s="1"/>
  <c r="BE36" i="44" s="1"/>
  <c r="BF36" i="44" s="1"/>
  <c r="BG36" i="44" s="1"/>
  <c r="BH36" i="44" s="1"/>
  <c r="BI36" i="44" s="1"/>
  <c r="AI26" i="44"/>
  <c r="AO19" i="44"/>
  <c r="BD19" i="44" s="1"/>
  <c r="BE19" i="44" s="1"/>
  <c r="BF19" i="44" s="1"/>
  <c r="BG19" i="44" s="1"/>
  <c r="BH19" i="44" s="1"/>
  <c r="BI19" i="44" s="1"/>
  <c r="AI8" i="44"/>
  <c r="AO37" i="44"/>
  <c r="BD37" i="44" s="1"/>
  <c r="BE37" i="44" s="1"/>
  <c r="BF37" i="44" s="1"/>
  <c r="BG37" i="44" s="1"/>
  <c r="BH37" i="44" s="1"/>
  <c r="BI37" i="44" s="1"/>
  <c r="AI15" i="44"/>
  <c r="AI14" i="44"/>
  <c r="AO42" i="44"/>
  <c r="BD42" i="44" s="1"/>
  <c r="BE42" i="44" s="1"/>
  <c r="BF42" i="44" s="1"/>
  <c r="BG42" i="44" s="1"/>
  <c r="BH42" i="44" s="1"/>
  <c r="BI42" i="44" s="1"/>
  <c r="AI53" i="44"/>
  <c r="AJ53" i="44" s="1"/>
  <c r="AO52" i="44"/>
  <c r="BD52" i="44" s="1"/>
  <c r="BE52" i="44" s="1"/>
  <c r="BF52" i="44" s="1"/>
  <c r="BG52" i="44" s="1"/>
  <c r="BH52" i="44" s="1"/>
  <c r="BI52" i="44" s="1"/>
  <c r="AI47" i="44"/>
  <c r="AO26" i="44"/>
  <c r="AO12" i="44"/>
  <c r="AI18" i="44"/>
  <c r="AI58" i="44"/>
  <c r="AJ58" i="44" s="1"/>
  <c r="AO58" i="44"/>
  <c r="BD58" i="44" s="1"/>
  <c r="BE58" i="44" s="1"/>
  <c r="BF58" i="44" s="1"/>
  <c r="BG58" i="44" s="1"/>
  <c r="BH58" i="44" s="1"/>
  <c r="BI58" i="44" s="1"/>
  <c r="AO47" i="44"/>
  <c r="AI31" i="44"/>
  <c r="AO59" i="44"/>
  <c r="BD59" i="44" s="1"/>
  <c r="BE59" i="44" s="1"/>
  <c r="BF59" i="44" s="1"/>
  <c r="BG59" i="44" s="1"/>
  <c r="BH59" i="44" s="1"/>
  <c r="BI59" i="44" s="1"/>
  <c r="AI59" i="44"/>
  <c r="AJ59" i="44" s="1"/>
  <c r="AO63" i="44"/>
  <c r="BD63" i="44" s="1"/>
  <c r="BE63" i="44" s="1"/>
  <c r="BF63" i="44" s="1"/>
  <c r="BG63" i="44" s="1"/>
  <c r="BH63" i="44" s="1"/>
  <c r="BI63" i="44" s="1"/>
  <c r="AI63" i="44"/>
  <c r="AJ63" i="44" s="1"/>
  <c r="AO67" i="44"/>
  <c r="BD67" i="44" s="1"/>
  <c r="BE67" i="44" s="1"/>
  <c r="BF67" i="44" s="1"/>
  <c r="BG67" i="44" s="1"/>
  <c r="BH67" i="44" s="1"/>
  <c r="BI67" i="44" s="1"/>
  <c r="AI67" i="44"/>
  <c r="AJ67" i="44" s="1"/>
  <c r="AO69" i="44"/>
  <c r="BD69" i="44" s="1"/>
  <c r="BE69" i="44" s="1"/>
  <c r="BF69" i="44" s="1"/>
  <c r="BG69" i="44" s="1"/>
  <c r="BH69" i="44" s="1"/>
  <c r="BI69" i="44" s="1"/>
  <c r="AI69" i="44"/>
  <c r="AJ69" i="44" s="1"/>
  <c r="AI12" i="43"/>
  <c r="AO24" i="43"/>
  <c r="BD24" i="43" s="1"/>
  <c r="BE24" i="43" s="1"/>
  <c r="BF24" i="43" s="1"/>
  <c r="BG24" i="43" s="1"/>
  <c r="BH24" i="43" s="1"/>
  <c r="BI24" i="43" s="1"/>
  <c r="AO32" i="43"/>
  <c r="BD32" i="43" s="1"/>
  <c r="BE32" i="43" s="1"/>
  <c r="BF32" i="43" s="1"/>
  <c r="BG32" i="43" s="1"/>
  <c r="BH32" i="43" s="1"/>
  <c r="BI32" i="43" s="1"/>
  <c r="AI10" i="43"/>
  <c r="AO33" i="43"/>
  <c r="AI17" i="43"/>
  <c r="AI44" i="43"/>
  <c r="AO14" i="43"/>
  <c r="BD14" i="43" s="1"/>
  <c r="BE14" i="43" s="1"/>
  <c r="BF14" i="43" s="1"/>
  <c r="BG14" i="43" s="1"/>
  <c r="BH14" i="43" s="1"/>
  <c r="BI14" i="43" s="1"/>
  <c r="AO47" i="43"/>
  <c r="BD47" i="43" s="1"/>
  <c r="BE47" i="43" s="1"/>
  <c r="BF47" i="43" s="1"/>
  <c r="BG47" i="43" s="1"/>
  <c r="BH47" i="43" s="1"/>
  <c r="BI47" i="43" s="1"/>
  <c r="AI47" i="43"/>
  <c r="AJ47" i="43" s="1"/>
  <c r="AI55" i="43"/>
  <c r="AJ55" i="43" s="1"/>
  <c r="AO55" i="43"/>
  <c r="BD55" i="43" s="1"/>
  <c r="BE55" i="43" s="1"/>
  <c r="BF55" i="43" s="1"/>
  <c r="BG55" i="43" s="1"/>
  <c r="BH55" i="43" s="1"/>
  <c r="BI55" i="43" s="1"/>
  <c r="AO65" i="43"/>
  <c r="BD65" i="43" s="1"/>
  <c r="BE65" i="43" s="1"/>
  <c r="BF65" i="43" s="1"/>
  <c r="BG65" i="43" s="1"/>
  <c r="BH65" i="43" s="1"/>
  <c r="BI65" i="43" s="1"/>
  <c r="AI65" i="43"/>
  <c r="AJ65" i="43" s="1"/>
  <c r="AO5" i="43"/>
  <c r="BD5" i="43" s="1"/>
  <c r="BE5" i="43" s="1"/>
  <c r="BF5" i="43" s="1"/>
  <c r="BG5" i="43" s="1"/>
  <c r="BH5" i="43" s="1"/>
  <c r="BI5" i="43" s="1"/>
  <c r="AI34" i="43"/>
  <c r="AI30" i="43"/>
  <c r="AO16" i="43"/>
  <c r="BD16" i="43" s="1"/>
  <c r="BE16" i="43" s="1"/>
  <c r="BF16" i="43" s="1"/>
  <c r="BG16" i="43" s="1"/>
  <c r="BH16" i="43" s="1"/>
  <c r="BI16" i="43" s="1"/>
  <c r="AO36" i="43"/>
  <c r="BD36" i="43" s="1"/>
  <c r="BE36" i="43" s="1"/>
  <c r="BF36" i="43" s="1"/>
  <c r="BG36" i="43" s="1"/>
  <c r="BH36" i="43" s="1"/>
  <c r="BI36" i="43" s="1"/>
  <c r="AI38" i="43"/>
  <c r="AO38" i="43"/>
  <c r="BD38" i="43" s="1"/>
  <c r="BE38" i="43" s="1"/>
  <c r="BF38" i="43" s="1"/>
  <c r="BG38" i="43" s="1"/>
  <c r="BH38" i="43" s="1"/>
  <c r="BI38" i="43" s="1"/>
  <c r="AI36" i="43"/>
  <c r="AO6" i="43"/>
  <c r="BD6" i="43" s="1"/>
  <c r="BE6" i="43" s="1"/>
  <c r="BF6" i="43" s="1"/>
  <c r="BG6" i="43" s="1"/>
  <c r="BH6" i="43" s="1"/>
  <c r="BI6" i="43" s="1"/>
  <c r="AI42" i="43"/>
  <c r="AO22" i="43"/>
  <c r="BD22" i="43" s="1"/>
  <c r="BE22" i="43" s="1"/>
  <c r="BF22" i="43" s="1"/>
  <c r="BG22" i="43" s="1"/>
  <c r="BH22" i="43" s="1"/>
  <c r="BI22" i="43" s="1"/>
  <c r="AI27" i="43"/>
  <c r="AO58" i="43"/>
  <c r="BD58" i="43" s="1"/>
  <c r="BE58" i="43" s="1"/>
  <c r="BF58" i="43" s="1"/>
  <c r="BG58" i="43" s="1"/>
  <c r="BH58" i="43" s="1"/>
  <c r="BI58" i="43" s="1"/>
  <c r="AI58" i="43"/>
  <c r="AJ58" i="43" s="1"/>
  <c r="AI70" i="43"/>
  <c r="AJ70" i="43" s="1"/>
  <c r="AO70" i="43"/>
  <c r="BD70" i="43" s="1"/>
  <c r="BE70" i="43" s="1"/>
  <c r="BF70" i="43" s="1"/>
  <c r="BG70" i="43" s="1"/>
  <c r="BH70" i="43" s="1"/>
  <c r="BI70" i="43" s="1"/>
  <c r="AI6" i="43"/>
  <c r="AO18" i="43"/>
  <c r="AO27" i="43"/>
  <c r="AI33" i="43"/>
  <c r="AO35" i="43"/>
  <c r="AI37" i="43"/>
  <c r="AI61" i="43"/>
  <c r="AJ61" i="43" s="1"/>
  <c r="AO61" i="43"/>
  <c r="BD61" i="43" s="1"/>
  <c r="BE61" i="43" s="1"/>
  <c r="BF61" i="43" s="1"/>
  <c r="BG61" i="43" s="1"/>
  <c r="BH61" i="43" s="1"/>
  <c r="BI61" i="43" s="1"/>
  <c r="AO49" i="43"/>
  <c r="BD49" i="43" s="1"/>
  <c r="BE49" i="43" s="1"/>
  <c r="BF49" i="43" s="1"/>
  <c r="BG49" i="43" s="1"/>
  <c r="BH49" i="43" s="1"/>
  <c r="BI49" i="43" s="1"/>
  <c r="AI49" i="43"/>
  <c r="AJ49" i="43" s="1"/>
  <c r="AO67" i="43"/>
  <c r="BD67" i="43" s="1"/>
  <c r="BE67" i="43" s="1"/>
  <c r="BF67" i="43" s="1"/>
  <c r="BG67" i="43" s="1"/>
  <c r="BH67" i="43" s="1"/>
  <c r="BI67" i="43" s="1"/>
  <c r="AI67" i="43"/>
  <c r="AJ67" i="43" s="1"/>
  <c r="AI40" i="43"/>
  <c r="AO23" i="43"/>
  <c r="AO26" i="43"/>
  <c r="AI7" i="43"/>
  <c r="AO19" i="43"/>
  <c r="AI25" i="43"/>
  <c r="AO40" i="43"/>
  <c r="BD40" i="43" s="1"/>
  <c r="BE40" i="43" s="1"/>
  <c r="BF40" i="43" s="1"/>
  <c r="BG40" i="43" s="1"/>
  <c r="BH40" i="43" s="1"/>
  <c r="BI40" i="43" s="1"/>
  <c r="AI16" i="43"/>
  <c r="AO10" i="43"/>
  <c r="BD10" i="43" s="1"/>
  <c r="BE10" i="43" s="1"/>
  <c r="BF10" i="43" s="1"/>
  <c r="BG10" i="43" s="1"/>
  <c r="BH10" i="43" s="1"/>
  <c r="BI10" i="43" s="1"/>
  <c r="AI41" i="43"/>
  <c r="AO41" i="43"/>
  <c r="AI45" i="43"/>
  <c r="AJ45" i="43" s="1"/>
  <c r="AO20" i="43"/>
  <c r="BD20" i="43" s="1"/>
  <c r="BE20" i="43" s="1"/>
  <c r="BF20" i="43" s="1"/>
  <c r="BG20" i="43" s="1"/>
  <c r="BH20" i="43" s="1"/>
  <c r="BI20" i="43" s="1"/>
  <c r="AI21" i="43"/>
  <c r="AO60" i="43"/>
  <c r="BD60" i="43" s="1"/>
  <c r="BE60" i="43" s="1"/>
  <c r="BF60" i="43" s="1"/>
  <c r="BG60" i="43" s="1"/>
  <c r="BH60" i="43" s="1"/>
  <c r="BI60" i="43" s="1"/>
  <c r="AI60" i="43"/>
  <c r="AJ60" i="43" s="1"/>
  <c r="AO71" i="43"/>
  <c r="BD71" i="43" s="1"/>
  <c r="BE71" i="43" s="1"/>
  <c r="BF71" i="43" s="1"/>
  <c r="BG71" i="43" s="1"/>
  <c r="BH71" i="43" s="1"/>
  <c r="BI71" i="43" s="1"/>
  <c r="AI71" i="43"/>
  <c r="AJ71" i="43" s="1"/>
  <c r="AI14" i="43"/>
  <c r="AO11" i="43"/>
  <c r="AI13" i="43"/>
  <c r="AO29" i="43"/>
  <c r="BD29" i="43" s="1"/>
  <c r="BE29" i="43" s="1"/>
  <c r="BF29" i="43" s="1"/>
  <c r="BG29" i="43" s="1"/>
  <c r="BH29" i="43" s="1"/>
  <c r="BI29" i="43" s="1"/>
  <c r="AO28" i="43"/>
  <c r="BD28" i="43" s="1"/>
  <c r="BE28" i="43" s="1"/>
  <c r="BF28" i="43" s="1"/>
  <c r="BG28" i="43" s="1"/>
  <c r="BH28" i="43" s="1"/>
  <c r="BI28" i="43" s="1"/>
  <c r="AI31" i="43"/>
  <c r="AI9" i="43"/>
  <c r="AO17" i="43"/>
  <c r="AO30" i="43"/>
  <c r="AI23" i="43"/>
  <c r="AO39" i="43"/>
  <c r="BD39" i="43" s="1"/>
  <c r="BE39" i="43" s="1"/>
  <c r="BF39" i="43" s="1"/>
  <c r="BG39" i="43" s="1"/>
  <c r="BH39" i="43" s="1"/>
  <c r="BI39" i="43" s="1"/>
  <c r="AI5" i="43"/>
  <c r="AJ5" i="43" s="1"/>
  <c r="AI20" i="43"/>
  <c r="AO13" i="43"/>
  <c r="BD13" i="43" s="1"/>
  <c r="BE13" i="43" s="1"/>
  <c r="BF13" i="43" s="1"/>
  <c r="BG13" i="43" s="1"/>
  <c r="BH13" i="43" s="1"/>
  <c r="BI13" i="43" s="1"/>
  <c r="AO21" i="43"/>
  <c r="AI22" i="43"/>
  <c r="AO43" i="43"/>
  <c r="AI39" i="43"/>
  <c r="AO44" i="43"/>
  <c r="BD44" i="43" s="1"/>
  <c r="BE44" i="43" s="1"/>
  <c r="BF44" i="43" s="1"/>
  <c r="BG44" i="43" s="1"/>
  <c r="BH44" i="43" s="1"/>
  <c r="BI44" i="43" s="1"/>
  <c r="AI15" i="43"/>
  <c r="AO42" i="43"/>
  <c r="BD42" i="43" s="1"/>
  <c r="BE42" i="43" s="1"/>
  <c r="BF42" i="43" s="1"/>
  <c r="BG42" i="43" s="1"/>
  <c r="BH42" i="43" s="1"/>
  <c r="BI42" i="43" s="1"/>
  <c r="AI11" i="43"/>
  <c r="AO52" i="43"/>
  <c r="BD52" i="43" s="1"/>
  <c r="BE52" i="43" s="1"/>
  <c r="BF52" i="43" s="1"/>
  <c r="BG52" i="43" s="1"/>
  <c r="BH52" i="43" s="1"/>
  <c r="BI52" i="43" s="1"/>
  <c r="AI52" i="43"/>
  <c r="AJ52" i="43" s="1"/>
  <c r="AO50" i="43"/>
  <c r="BD50" i="43" s="1"/>
  <c r="BE50" i="43" s="1"/>
  <c r="BF50" i="43" s="1"/>
  <c r="BG50" i="43" s="1"/>
  <c r="BH50" i="43" s="1"/>
  <c r="BI50" i="43" s="1"/>
  <c r="AI50" i="43"/>
  <c r="AJ50" i="43" s="1"/>
  <c r="AO59" i="43"/>
  <c r="BD59" i="43" s="1"/>
  <c r="BE59" i="43" s="1"/>
  <c r="BF59" i="43" s="1"/>
  <c r="BG59" i="43" s="1"/>
  <c r="BH59" i="43" s="1"/>
  <c r="BI59" i="43" s="1"/>
  <c r="AI59" i="43"/>
  <c r="AJ59" i="43" s="1"/>
  <c r="AO64" i="43"/>
  <c r="BD64" i="43" s="1"/>
  <c r="BE64" i="43" s="1"/>
  <c r="BF64" i="43" s="1"/>
  <c r="BG64" i="43" s="1"/>
  <c r="BH64" i="43" s="1"/>
  <c r="BI64" i="43" s="1"/>
  <c r="AI64" i="43"/>
  <c r="AJ64" i="43" s="1"/>
  <c r="AO62" i="43"/>
  <c r="BD62" i="43" s="1"/>
  <c r="BE62" i="43" s="1"/>
  <c r="BF62" i="43" s="1"/>
  <c r="BG62" i="43" s="1"/>
  <c r="BH62" i="43" s="1"/>
  <c r="BI62" i="43" s="1"/>
  <c r="AI62" i="43"/>
  <c r="AJ62" i="43" s="1"/>
  <c r="AO72" i="43"/>
  <c r="BD72" i="43" s="1"/>
  <c r="BE72" i="43" s="1"/>
  <c r="BF72" i="43" s="1"/>
  <c r="BG72" i="43" s="1"/>
  <c r="BH72" i="43" s="1"/>
  <c r="BI72" i="43" s="1"/>
  <c r="AI72" i="43"/>
  <c r="AJ72" i="43" s="1"/>
  <c r="AO25" i="43"/>
  <c r="AI19" i="43"/>
  <c r="AO37" i="43"/>
  <c r="AI35" i="43"/>
  <c r="AI57" i="43"/>
  <c r="AJ57" i="43" s="1"/>
  <c r="AO57" i="43"/>
  <c r="BD57" i="43" s="1"/>
  <c r="BE57" i="43" s="1"/>
  <c r="BF57" i="43" s="1"/>
  <c r="BG57" i="43" s="1"/>
  <c r="BH57" i="43" s="1"/>
  <c r="BI57" i="43" s="1"/>
  <c r="AO56" i="43"/>
  <c r="BD56" i="43" s="1"/>
  <c r="BE56" i="43" s="1"/>
  <c r="BF56" i="43" s="1"/>
  <c r="BG56" i="43" s="1"/>
  <c r="BH56" i="43" s="1"/>
  <c r="BI56" i="43" s="1"/>
  <c r="AI56" i="43"/>
  <c r="AJ56" i="43" s="1"/>
  <c r="AO34" i="43"/>
  <c r="AI8" i="43"/>
  <c r="AO31" i="43"/>
  <c r="BD31" i="43" s="1"/>
  <c r="BE31" i="43" s="1"/>
  <c r="BF31" i="43" s="1"/>
  <c r="BG31" i="43" s="1"/>
  <c r="BH31" i="43" s="1"/>
  <c r="BI31" i="43" s="1"/>
  <c r="AI24" i="43"/>
  <c r="AO9" i="43"/>
  <c r="BD9" i="43" s="1"/>
  <c r="BE9" i="43" s="1"/>
  <c r="BF9" i="43" s="1"/>
  <c r="BG9" i="43" s="1"/>
  <c r="BH9" i="43" s="1"/>
  <c r="BI9" i="43" s="1"/>
  <c r="AI43" i="43"/>
  <c r="AO15" i="43"/>
  <c r="AI32" i="43"/>
  <c r="AI26" i="43"/>
  <c r="AO8" i="43"/>
  <c r="BD8" i="43" s="1"/>
  <c r="BE8" i="43" s="1"/>
  <c r="BF8" i="43" s="1"/>
  <c r="BG8" i="43" s="1"/>
  <c r="BH8" i="43" s="1"/>
  <c r="BI8" i="43" s="1"/>
  <c r="AI18" i="43"/>
  <c r="AO12" i="43"/>
  <c r="BD12" i="43" s="1"/>
  <c r="BE12" i="43" s="1"/>
  <c r="BF12" i="43" s="1"/>
  <c r="BG12" i="43" s="1"/>
  <c r="BH12" i="43" s="1"/>
  <c r="BI12" i="43" s="1"/>
  <c r="AO7" i="43"/>
  <c r="BD7" i="43" s="1"/>
  <c r="BE7" i="43" s="1"/>
  <c r="BF7" i="43" s="1"/>
  <c r="BG7" i="43" s="1"/>
  <c r="BH7" i="43" s="1"/>
  <c r="BI7" i="43" s="1"/>
  <c r="AI29" i="43"/>
  <c r="AI46" i="43"/>
  <c r="AJ46" i="43" s="1"/>
  <c r="AO46" i="43"/>
  <c r="BD46" i="43" s="1"/>
  <c r="BE46" i="43" s="1"/>
  <c r="BF46" i="43" s="1"/>
  <c r="BG46" i="43" s="1"/>
  <c r="BH46" i="43" s="1"/>
  <c r="BI46" i="43" s="1"/>
  <c r="AI51" i="43"/>
  <c r="AJ51" i="43" s="1"/>
  <c r="AO51" i="43"/>
  <c r="BD51" i="43" s="1"/>
  <c r="BE51" i="43" s="1"/>
  <c r="BF51" i="43" s="1"/>
  <c r="BG51" i="43" s="1"/>
  <c r="BH51" i="43" s="1"/>
  <c r="BI51" i="43" s="1"/>
  <c r="AO54" i="43"/>
  <c r="BD54" i="43" s="1"/>
  <c r="BE54" i="43" s="1"/>
  <c r="BF54" i="43" s="1"/>
  <c r="BG54" i="43" s="1"/>
  <c r="BH54" i="43" s="1"/>
  <c r="BI54" i="43" s="1"/>
  <c r="AI54" i="43"/>
  <c r="AJ54" i="43" s="1"/>
  <c r="AO45" i="43"/>
  <c r="BD45" i="43" s="1"/>
  <c r="BE45" i="43" s="1"/>
  <c r="BF45" i="43" s="1"/>
  <c r="BG45" i="43" s="1"/>
  <c r="BH45" i="43" s="1"/>
  <c r="BI45" i="43" s="1"/>
  <c r="AI28" i="43"/>
  <c r="AO48" i="43"/>
  <c r="BD48" i="43" s="1"/>
  <c r="BE48" i="43" s="1"/>
  <c r="BF48" i="43" s="1"/>
  <c r="BG48" i="43" s="1"/>
  <c r="BH48" i="43" s="1"/>
  <c r="BI48" i="43" s="1"/>
  <c r="AI48" i="43"/>
  <c r="AJ48" i="43" s="1"/>
  <c r="AI53" i="43"/>
  <c r="AJ53" i="43" s="1"/>
  <c r="AO53" i="43"/>
  <c r="BD53" i="43" s="1"/>
  <c r="BE53" i="43" s="1"/>
  <c r="BF53" i="43" s="1"/>
  <c r="BG53" i="43" s="1"/>
  <c r="BH53" i="43" s="1"/>
  <c r="BI53" i="43" s="1"/>
  <c r="AI63" i="43"/>
  <c r="AJ63" i="43" s="1"/>
  <c r="AO63" i="43"/>
  <c r="BD63" i="43" s="1"/>
  <c r="BE63" i="43" s="1"/>
  <c r="BF63" i="43" s="1"/>
  <c r="BG63" i="43" s="1"/>
  <c r="BH63" i="43" s="1"/>
  <c r="BI63" i="43" s="1"/>
  <c r="AI68" i="43"/>
  <c r="AJ68" i="43" s="1"/>
  <c r="AO68" i="43"/>
  <c r="BD68" i="43" s="1"/>
  <c r="BE68" i="43" s="1"/>
  <c r="BF68" i="43" s="1"/>
  <c r="BG68" i="43" s="1"/>
  <c r="BH68" i="43" s="1"/>
  <c r="BI68" i="43" s="1"/>
  <c r="AI66" i="43"/>
  <c r="AJ66" i="43" s="1"/>
  <c r="AO66" i="43"/>
  <c r="BD66" i="43" s="1"/>
  <c r="BE66" i="43" s="1"/>
  <c r="BF66" i="43" s="1"/>
  <c r="BG66" i="43" s="1"/>
  <c r="BH66" i="43" s="1"/>
  <c r="BI66" i="43" s="1"/>
  <c r="AO69" i="43"/>
  <c r="BD69" i="43" s="1"/>
  <c r="BE69" i="43" s="1"/>
  <c r="BF69" i="43" s="1"/>
  <c r="BG69" i="43" s="1"/>
  <c r="BH69" i="43" s="1"/>
  <c r="BI69" i="43" s="1"/>
  <c r="AI69" i="43"/>
  <c r="AJ69" i="43" s="1"/>
  <c r="AO23" i="42"/>
  <c r="BD23" i="42" s="1"/>
  <c r="BE23" i="42" s="1"/>
  <c r="BF23" i="42" s="1"/>
  <c r="BG23" i="42" s="1"/>
  <c r="BH23" i="42" s="1"/>
  <c r="BI23" i="42" s="1"/>
  <c r="AI28" i="42"/>
  <c r="AJ28" i="42" s="1"/>
  <c r="AI11" i="42"/>
  <c r="AO8" i="42"/>
  <c r="BD8" i="42" s="1"/>
  <c r="BE8" i="42" s="1"/>
  <c r="BF8" i="42" s="1"/>
  <c r="BG8" i="42" s="1"/>
  <c r="BH8" i="42" s="1"/>
  <c r="BI8" i="42" s="1"/>
  <c r="AO10" i="42"/>
  <c r="BD10" i="42" s="1"/>
  <c r="BE10" i="42" s="1"/>
  <c r="BF10" i="42" s="1"/>
  <c r="BG10" i="42" s="1"/>
  <c r="BH10" i="42" s="1"/>
  <c r="BI10" i="42" s="1"/>
  <c r="AI15" i="42"/>
  <c r="AI32" i="42"/>
  <c r="AJ32" i="42" s="1"/>
  <c r="AO32" i="42"/>
  <c r="BD32" i="42" s="1"/>
  <c r="BE32" i="42" s="1"/>
  <c r="BF32" i="42" s="1"/>
  <c r="BG32" i="42" s="1"/>
  <c r="BH32" i="42" s="1"/>
  <c r="BI32" i="42" s="1"/>
  <c r="AI27" i="42"/>
  <c r="AJ27" i="42" s="1"/>
  <c r="AO22" i="42"/>
  <c r="AO14" i="42"/>
  <c r="BD14" i="42" s="1"/>
  <c r="BE14" i="42" s="1"/>
  <c r="BF14" i="42" s="1"/>
  <c r="BG14" i="42" s="1"/>
  <c r="BH14" i="42" s="1"/>
  <c r="BI14" i="42" s="1"/>
  <c r="AI14" i="42"/>
  <c r="AI20" i="42"/>
  <c r="AO28" i="42"/>
  <c r="BD28" i="42" s="1"/>
  <c r="BE28" i="42" s="1"/>
  <c r="BF28" i="42" s="1"/>
  <c r="BG28" i="42" s="1"/>
  <c r="BH28" i="42" s="1"/>
  <c r="BI28" i="42" s="1"/>
  <c r="AI56" i="42"/>
  <c r="AJ56" i="42" s="1"/>
  <c r="AO56" i="42"/>
  <c r="BD56" i="42" s="1"/>
  <c r="BE56" i="42" s="1"/>
  <c r="BF56" i="42" s="1"/>
  <c r="BG56" i="42" s="1"/>
  <c r="BH56" i="42" s="1"/>
  <c r="BI56" i="42" s="1"/>
  <c r="AO29" i="42"/>
  <c r="BD29" i="42" s="1"/>
  <c r="BE29" i="42" s="1"/>
  <c r="BF29" i="42" s="1"/>
  <c r="BG29" i="42" s="1"/>
  <c r="BH29" i="42" s="1"/>
  <c r="BI29" i="42" s="1"/>
  <c r="AI13" i="42"/>
  <c r="AO26" i="42"/>
  <c r="AI7" i="42"/>
  <c r="AO42" i="42"/>
  <c r="BD42" i="42" s="1"/>
  <c r="BE42" i="42" s="1"/>
  <c r="BF42" i="42" s="1"/>
  <c r="BG42" i="42" s="1"/>
  <c r="BH42" i="42" s="1"/>
  <c r="BI42" i="42" s="1"/>
  <c r="AI42" i="42"/>
  <c r="AJ42" i="42" s="1"/>
  <c r="AO35" i="42"/>
  <c r="BD35" i="42" s="1"/>
  <c r="BE35" i="42" s="1"/>
  <c r="BF35" i="42" s="1"/>
  <c r="BG35" i="42" s="1"/>
  <c r="BH35" i="42" s="1"/>
  <c r="BI35" i="42" s="1"/>
  <c r="AI35" i="42"/>
  <c r="AJ35" i="42" s="1"/>
  <c r="AO48" i="42"/>
  <c r="BD48" i="42" s="1"/>
  <c r="BE48" i="42" s="1"/>
  <c r="BF48" i="42" s="1"/>
  <c r="BG48" i="42" s="1"/>
  <c r="BH48" i="42" s="1"/>
  <c r="BI48" i="42" s="1"/>
  <c r="AI48" i="42"/>
  <c r="AJ48" i="42" s="1"/>
  <c r="AO49" i="42"/>
  <c r="BD49" i="42" s="1"/>
  <c r="BE49" i="42" s="1"/>
  <c r="BF49" i="42" s="1"/>
  <c r="BG49" i="42" s="1"/>
  <c r="BH49" i="42" s="1"/>
  <c r="BI49" i="42" s="1"/>
  <c r="AI49" i="42"/>
  <c r="AJ49" i="42" s="1"/>
  <c r="AO58" i="42"/>
  <c r="BD58" i="42" s="1"/>
  <c r="BE58" i="42" s="1"/>
  <c r="BF58" i="42" s="1"/>
  <c r="BG58" i="42" s="1"/>
  <c r="BH58" i="42" s="1"/>
  <c r="BI58" i="42" s="1"/>
  <c r="AI58" i="42"/>
  <c r="AJ58" i="42" s="1"/>
  <c r="AO55" i="42"/>
  <c r="BD55" i="42" s="1"/>
  <c r="BE55" i="42" s="1"/>
  <c r="BF55" i="42" s="1"/>
  <c r="BG55" i="42" s="1"/>
  <c r="BH55" i="42" s="1"/>
  <c r="BI55" i="42" s="1"/>
  <c r="AI55" i="42"/>
  <c r="AJ55" i="42" s="1"/>
  <c r="AO63" i="42"/>
  <c r="BD63" i="42" s="1"/>
  <c r="BE63" i="42" s="1"/>
  <c r="BF63" i="42" s="1"/>
  <c r="BG63" i="42" s="1"/>
  <c r="BH63" i="42" s="1"/>
  <c r="BI63" i="42" s="1"/>
  <c r="AI63" i="42"/>
  <c r="AJ63" i="42" s="1"/>
  <c r="AI18" i="42"/>
  <c r="AO19" i="42"/>
  <c r="BD19" i="42" s="1"/>
  <c r="BE19" i="42" s="1"/>
  <c r="BF19" i="42" s="1"/>
  <c r="BG19" i="42" s="1"/>
  <c r="BH19" i="42" s="1"/>
  <c r="BI19" i="42" s="1"/>
  <c r="AI33" i="42"/>
  <c r="AJ33" i="42" s="1"/>
  <c r="AO33" i="42"/>
  <c r="BD33" i="42" s="1"/>
  <c r="BE33" i="42" s="1"/>
  <c r="BF33" i="42" s="1"/>
  <c r="BG33" i="42" s="1"/>
  <c r="BH33" i="42" s="1"/>
  <c r="BI33" i="42" s="1"/>
  <c r="AO5" i="42"/>
  <c r="BD5" i="42" s="1"/>
  <c r="BE5" i="42" s="1"/>
  <c r="BF5" i="42" s="1"/>
  <c r="BG5" i="42" s="1"/>
  <c r="BH5" i="42" s="1"/>
  <c r="BI5" i="42" s="1"/>
  <c r="AI6" i="42"/>
  <c r="AI9" i="42"/>
  <c r="AO7" i="42"/>
  <c r="BD7" i="42" s="1"/>
  <c r="BE7" i="42" s="1"/>
  <c r="BF7" i="42" s="1"/>
  <c r="BG7" i="42" s="1"/>
  <c r="BH7" i="42" s="1"/>
  <c r="BI7" i="42" s="1"/>
  <c r="AI40" i="42"/>
  <c r="AJ40" i="42" s="1"/>
  <c r="AO40" i="42"/>
  <c r="BD40" i="42" s="1"/>
  <c r="BE40" i="42" s="1"/>
  <c r="BF40" i="42" s="1"/>
  <c r="BG40" i="42" s="1"/>
  <c r="BH40" i="42" s="1"/>
  <c r="BI40" i="42" s="1"/>
  <c r="AO17" i="42"/>
  <c r="BD17" i="42" s="1"/>
  <c r="BE17" i="42" s="1"/>
  <c r="BF17" i="42" s="1"/>
  <c r="BG17" i="42" s="1"/>
  <c r="BH17" i="42" s="1"/>
  <c r="BI17" i="42" s="1"/>
  <c r="AI25" i="42"/>
  <c r="AJ25" i="42" s="1"/>
  <c r="AI36" i="42"/>
  <c r="AJ36" i="42" s="1"/>
  <c r="AO36" i="42"/>
  <c r="BD36" i="42" s="1"/>
  <c r="BE36" i="42" s="1"/>
  <c r="BF36" i="42" s="1"/>
  <c r="BG36" i="42" s="1"/>
  <c r="BH36" i="42" s="1"/>
  <c r="BI36" i="42" s="1"/>
  <c r="AO15" i="42"/>
  <c r="AI24" i="42"/>
  <c r="AJ24" i="42" s="1"/>
  <c r="AO37" i="42"/>
  <c r="BD37" i="42" s="1"/>
  <c r="BE37" i="42" s="1"/>
  <c r="BF37" i="42" s="1"/>
  <c r="BG37" i="42" s="1"/>
  <c r="BH37" i="42" s="1"/>
  <c r="BI37" i="42" s="1"/>
  <c r="AI37" i="42"/>
  <c r="AJ37" i="42" s="1"/>
  <c r="AO30" i="42"/>
  <c r="BD30" i="42" s="1"/>
  <c r="BE30" i="42" s="1"/>
  <c r="BF30" i="42" s="1"/>
  <c r="BG30" i="42" s="1"/>
  <c r="BH30" i="42" s="1"/>
  <c r="BI30" i="42" s="1"/>
  <c r="AI30" i="42"/>
  <c r="AJ30" i="42" s="1"/>
  <c r="AO46" i="42"/>
  <c r="BD46" i="42" s="1"/>
  <c r="BE46" i="42" s="1"/>
  <c r="BF46" i="42" s="1"/>
  <c r="BG46" i="42" s="1"/>
  <c r="BH46" i="42" s="1"/>
  <c r="BI46" i="42" s="1"/>
  <c r="AI46" i="42"/>
  <c r="AJ46" i="42" s="1"/>
  <c r="AO39" i="42"/>
  <c r="BD39" i="42" s="1"/>
  <c r="BE39" i="42" s="1"/>
  <c r="BF39" i="42" s="1"/>
  <c r="BG39" i="42" s="1"/>
  <c r="BH39" i="42" s="1"/>
  <c r="BI39" i="42" s="1"/>
  <c r="AI39" i="42"/>
  <c r="AJ39" i="42" s="1"/>
  <c r="AI52" i="42"/>
  <c r="AJ52" i="42" s="1"/>
  <c r="AO52" i="42"/>
  <c r="BD52" i="42" s="1"/>
  <c r="BE52" i="42" s="1"/>
  <c r="BF52" i="42" s="1"/>
  <c r="BG52" i="42" s="1"/>
  <c r="BH52" i="42" s="1"/>
  <c r="BI52" i="42" s="1"/>
  <c r="AO53" i="42"/>
  <c r="BD53" i="42" s="1"/>
  <c r="BE53" i="42" s="1"/>
  <c r="BF53" i="42" s="1"/>
  <c r="BG53" i="42" s="1"/>
  <c r="BH53" i="42" s="1"/>
  <c r="BI53" i="42" s="1"/>
  <c r="AI53" i="42"/>
  <c r="AJ53" i="42" s="1"/>
  <c r="AO62" i="42"/>
  <c r="BD62" i="42" s="1"/>
  <c r="BE62" i="42" s="1"/>
  <c r="BF62" i="42" s="1"/>
  <c r="BG62" i="42" s="1"/>
  <c r="BH62" i="42" s="1"/>
  <c r="BI62" i="42" s="1"/>
  <c r="AI62" i="42"/>
  <c r="AJ62" i="42" s="1"/>
  <c r="AO59" i="42"/>
  <c r="BD59" i="42" s="1"/>
  <c r="BE59" i="42" s="1"/>
  <c r="BF59" i="42" s="1"/>
  <c r="BG59" i="42" s="1"/>
  <c r="BH59" i="42" s="1"/>
  <c r="BI59" i="42" s="1"/>
  <c r="AI59" i="42"/>
  <c r="AJ59" i="42" s="1"/>
  <c r="AO68" i="42"/>
  <c r="BD68" i="42" s="1"/>
  <c r="BE68" i="42" s="1"/>
  <c r="BF68" i="42" s="1"/>
  <c r="BG68" i="42" s="1"/>
  <c r="BH68" i="42" s="1"/>
  <c r="BI68" i="42" s="1"/>
  <c r="AI68" i="42"/>
  <c r="AJ68" i="42" s="1"/>
  <c r="AI41" i="42"/>
  <c r="AJ41" i="42" s="1"/>
  <c r="AO41" i="42"/>
  <c r="BD41" i="42" s="1"/>
  <c r="BE41" i="42" s="1"/>
  <c r="BF41" i="42" s="1"/>
  <c r="BG41" i="42" s="1"/>
  <c r="BH41" i="42" s="1"/>
  <c r="BI41" i="42" s="1"/>
  <c r="AO57" i="42"/>
  <c r="BD57" i="42" s="1"/>
  <c r="BE57" i="42" s="1"/>
  <c r="BF57" i="42" s="1"/>
  <c r="BG57" i="42" s="1"/>
  <c r="BH57" i="42" s="1"/>
  <c r="BI57" i="42" s="1"/>
  <c r="AI57" i="42"/>
  <c r="AJ57" i="42" s="1"/>
  <c r="AO13" i="42"/>
  <c r="BD13" i="42" s="1"/>
  <c r="BE13" i="42" s="1"/>
  <c r="BF13" i="42" s="1"/>
  <c r="BG13" i="42" s="1"/>
  <c r="BH13" i="42" s="1"/>
  <c r="BI13" i="42" s="1"/>
  <c r="AI17" i="42"/>
  <c r="AO12" i="42"/>
  <c r="BD12" i="42" s="1"/>
  <c r="BE12" i="42" s="1"/>
  <c r="BF12" i="42" s="1"/>
  <c r="BG12" i="42" s="1"/>
  <c r="BH12" i="42" s="1"/>
  <c r="BI12" i="42" s="1"/>
  <c r="AI23" i="42"/>
  <c r="AJ23" i="42" s="1"/>
  <c r="AO9" i="42"/>
  <c r="BD9" i="42" s="1"/>
  <c r="BE9" i="42" s="1"/>
  <c r="BF9" i="42" s="1"/>
  <c r="BG9" i="42" s="1"/>
  <c r="BH9" i="42" s="1"/>
  <c r="BI9" i="42" s="1"/>
  <c r="AI12" i="42"/>
  <c r="AO21" i="42"/>
  <c r="AI26" i="42"/>
  <c r="AJ26" i="42" s="1"/>
  <c r="AI44" i="42"/>
  <c r="AJ44" i="42" s="1"/>
  <c r="AO44" i="42"/>
  <c r="BD44" i="42" s="1"/>
  <c r="BE44" i="42" s="1"/>
  <c r="BF44" i="42" s="1"/>
  <c r="BG44" i="42" s="1"/>
  <c r="BH44" i="42" s="1"/>
  <c r="BI44" i="42" s="1"/>
  <c r="AO18" i="42"/>
  <c r="BD18" i="42" s="1"/>
  <c r="BE18" i="42" s="1"/>
  <c r="BF18" i="42" s="1"/>
  <c r="BG18" i="42" s="1"/>
  <c r="BH18" i="42" s="1"/>
  <c r="BI18" i="42" s="1"/>
  <c r="AI21" i="42"/>
  <c r="AO45" i="42"/>
  <c r="BD45" i="42" s="1"/>
  <c r="BE45" i="42" s="1"/>
  <c r="BF45" i="42" s="1"/>
  <c r="BG45" i="42" s="1"/>
  <c r="BH45" i="42" s="1"/>
  <c r="BI45" i="42" s="1"/>
  <c r="AI45" i="42"/>
  <c r="AJ45" i="42" s="1"/>
  <c r="AO34" i="42"/>
  <c r="BD34" i="42" s="1"/>
  <c r="BE34" i="42" s="1"/>
  <c r="BF34" i="42" s="1"/>
  <c r="BG34" i="42" s="1"/>
  <c r="BH34" i="42" s="1"/>
  <c r="BI34" i="42" s="1"/>
  <c r="AI34" i="42"/>
  <c r="AJ34" i="42" s="1"/>
  <c r="AO27" i="42"/>
  <c r="BD27" i="42" s="1"/>
  <c r="BE27" i="42" s="1"/>
  <c r="BF27" i="42" s="1"/>
  <c r="BG27" i="42" s="1"/>
  <c r="BH27" i="42" s="1"/>
  <c r="BI27" i="42" s="1"/>
  <c r="AI19" i="42"/>
  <c r="AO43" i="42"/>
  <c r="BD43" i="42" s="1"/>
  <c r="BE43" i="42" s="1"/>
  <c r="BF43" i="42" s="1"/>
  <c r="BG43" i="42" s="1"/>
  <c r="BH43" i="42" s="1"/>
  <c r="BI43" i="42" s="1"/>
  <c r="AI43" i="42"/>
  <c r="AJ43" i="42" s="1"/>
  <c r="AI60" i="42"/>
  <c r="AJ60" i="42" s="1"/>
  <c r="AO60" i="42"/>
  <c r="BD60" i="42" s="1"/>
  <c r="BE60" i="42" s="1"/>
  <c r="BF60" i="42" s="1"/>
  <c r="BG60" i="42" s="1"/>
  <c r="BH60" i="42" s="1"/>
  <c r="BI60" i="42" s="1"/>
  <c r="AO61" i="42"/>
  <c r="BD61" i="42" s="1"/>
  <c r="BE61" i="42" s="1"/>
  <c r="BF61" i="42" s="1"/>
  <c r="BG61" i="42" s="1"/>
  <c r="BH61" i="42" s="1"/>
  <c r="BI61" i="42" s="1"/>
  <c r="AI61" i="42"/>
  <c r="AJ61" i="42" s="1"/>
  <c r="AO65" i="42"/>
  <c r="BD65" i="42" s="1"/>
  <c r="BE65" i="42" s="1"/>
  <c r="BF65" i="42" s="1"/>
  <c r="BG65" i="42" s="1"/>
  <c r="BH65" i="42" s="1"/>
  <c r="BI65" i="42" s="1"/>
  <c r="AI65" i="42"/>
  <c r="AJ65" i="42" s="1"/>
  <c r="AO66" i="42"/>
  <c r="BD66" i="42" s="1"/>
  <c r="BE66" i="42" s="1"/>
  <c r="BF66" i="42" s="1"/>
  <c r="BG66" i="42" s="1"/>
  <c r="BH66" i="42" s="1"/>
  <c r="BI66" i="42" s="1"/>
  <c r="AI66" i="42"/>
  <c r="AJ66" i="42" s="1"/>
  <c r="AO72" i="42"/>
  <c r="BD72" i="42" s="1"/>
  <c r="BE72" i="42" s="1"/>
  <c r="BF72" i="42" s="1"/>
  <c r="BG72" i="42" s="1"/>
  <c r="BH72" i="42" s="1"/>
  <c r="BI72" i="42" s="1"/>
  <c r="AI72" i="42"/>
  <c r="AJ72" i="42" s="1"/>
  <c r="AI22" i="42"/>
  <c r="AO6" i="42"/>
  <c r="BD6" i="42" s="1"/>
  <c r="BE6" i="42" s="1"/>
  <c r="BF6" i="42" s="1"/>
  <c r="BG6" i="42" s="1"/>
  <c r="BH6" i="42" s="1"/>
  <c r="BI6" i="42" s="1"/>
  <c r="AI64" i="42"/>
  <c r="AJ64" i="42" s="1"/>
  <c r="AO64" i="42"/>
  <c r="BD64" i="42" s="1"/>
  <c r="BE64" i="42" s="1"/>
  <c r="BF64" i="42" s="1"/>
  <c r="BG64" i="42" s="1"/>
  <c r="BH64" i="42" s="1"/>
  <c r="BI64" i="42" s="1"/>
  <c r="AO20" i="42"/>
  <c r="BD20" i="42" s="1"/>
  <c r="BE20" i="42" s="1"/>
  <c r="BF20" i="42" s="1"/>
  <c r="BG20" i="42" s="1"/>
  <c r="BH20" i="42" s="1"/>
  <c r="BI20" i="42" s="1"/>
  <c r="AI8" i="42"/>
  <c r="AO16" i="42"/>
  <c r="AI10" i="42"/>
  <c r="AO11" i="42"/>
  <c r="AI16" i="42"/>
  <c r="AO24" i="42"/>
  <c r="BD24" i="42" s="1"/>
  <c r="BE24" i="42" s="1"/>
  <c r="BF24" i="42" s="1"/>
  <c r="BG24" i="42" s="1"/>
  <c r="BH24" i="42" s="1"/>
  <c r="BI24" i="42" s="1"/>
  <c r="AI29" i="42"/>
  <c r="AJ29" i="42" s="1"/>
  <c r="AI50" i="42"/>
  <c r="AJ50" i="42" s="1"/>
  <c r="AO50" i="42"/>
  <c r="BD50" i="42" s="1"/>
  <c r="BE50" i="42" s="1"/>
  <c r="BF50" i="42" s="1"/>
  <c r="BG50" i="42" s="1"/>
  <c r="BH50" i="42" s="1"/>
  <c r="BI50" i="42" s="1"/>
  <c r="AO25" i="42"/>
  <c r="BD25" i="42" s="1"/>
  <c r="BE25" i="42" s="1"/>
  <c r="BF25" i="42" s="1"/>
  <c r="BG25" i="42" s="1"/>
  <c r="BH25" i="42" s="1"/>
  <c r="BI25" i="42" s="1"/>
  <c r="AI5" i="42"/>
  <c r="AI51" i="42"/>
  <c r="AJ51" i="42" s="1"/>
  <c r="AO51" i="42"/>
  <c r="BD51" i="42" s="1"/>
  <c r="BE51" i="42" s="1"/>
  <c r="BF51" i="42" s="1"/>
  <c r="BG51" i="42" s="1"/>
  <c r="BH51" i="42" s="1"/>
  <c r="BI51" i="42" s="1"/>
  <c r="AO38" i="42"/>
  <c r="BD38" i="42" s="1"/>
  <c r="BE38" i="42" s="1"/>
  <c r="BF38" i="42" s="1"/>
  <c r="BG38" i="42" s="1"/>
  <c r="BH38" i="42" s="1"/>
  <c r="BI38" i="42" s="1"/>
  <c r="AI38" i="42"/>
  <c r="AJ38" i="42" s="1"/>
  <c r="AO31" i="42"/>
  <c r="BD31" i="42" s="1"/>
  <c r="BE31" i="42" s="1"/>
  <c r="BF31" i="42" s="1"/>
  <c r="BG31" i="42" s="1"/>
  <c r="BH31" i="42" s="1"/>
  <c r="BI31" i="42" s="1"/>
  <c r="AI31" i="42"/>
  <c r="AJ31" i="42" s="1"/>
  <c r="AO47" i="42"/>
  <c r="BD47" i="42" s="1"/>
  <c r="BE47" i="42" s="1"/>
  <c r="BF47" i="42" s="1"/>
  <c r="BG47" i="42" s="1"/>
  <c r="BH47" i="42" s="1"/>
  <c r="BI47" i="42" s="1"/>
  <c r="AI47" i="42"/>
  <c r="AJ47" i="42" s="1"/>
  <c r="AO67" i="42"/>
  <c r="BD67" i="42" s="1"/>
  <c r="BE67" i="42" s="1"/>
  <c r="BF67" i="42" s="1"/>
  <c r="BG67" i="42" s="1"/>
  <c r="BH67" i="42" s="1"/>
  <c r="BI67" i="42" s="1"/>
  <c r="AI67" i="42"/>
  <c r="AJ67" i="42" s="1"/>
  <c r="AO54" i="42"/>
  <c r="BD54" i="42" s="1"/>
  <c r="BE54" i="42" s="1"/>
  <c r="BF54" i="42" s="1"/>
  <c r="BG54" i="42" s="1"/>
  <c r="BH54" i="42" s="1"/>
  <c r="BI54" i="42" s="1"/>
  <c r="AI54" i="42"/>
  <c r="AJ54" i="42" s="1"/>
  <c r="AI70" i="42"/>
  <c r="AJ70" i="42" s="1"/>
  <c r="AO70" i="42"/>
  <c r="BD70" i="42" s="1"/>
  <c r="BE70" i="42" s="1"/>
  <c r="BF70" i="42" s="1"/>
  <c r="BG70" i="42" s="1"/>
  <c r="BH70" i="42" s="1"/>
  <c r="BI70" i="42" s="1"/>
  <c r="AI71" i="42"/>
  <c r="AJ71" i="42" s="1"/>
  <c r="AO71" i="42"/>
  <c r="BD71" i="42" s="1"/>
  <c r="BE71" i="42" s="1"/>
  <c r="BF71" i="42" s="1"/>
  <c r="BG71" i="42" s="1"/>
  <c r="BH71" i="42" s="1"/>
  <c r="BI71" i="42" s="1"/>
  <c r="AO69" i="42"/>
  <c r="BD69" i="42" s="1"/>
  <c r="BE69" i="42" s="1"/>
  <c r="BF69" i="42" s="1"/>
  <c r="BG69" i="42" s="1"/>
  <c r="BH69" i="42" s="1"/>
  <c r="BI69" i="42" s="1"/>
  <c r="AI69" i="42"/>
  <c r="AJ69" i="42" s="1"/>
  <c r="AI65" i="41"/>
  <c r="AJ65" i="41" s="1"/>
  <c r="BD47" i="41"/>
  <c r="BE47" i="41" s="1"/>
  <c r="BF47" i="41" s="1"/>
  <c r="BG47" i="41" s="1"/>
  <c r="BH47" i="41" s="1"/>
  <c r="BI47" i="41" s="1"/>
  <c r="AI5" i="41"/>
  <c r="BD48" i="41"/>
  <c r="BE48" i="41" s="1"/>
  <c r="BF48" i="41" s="1"/>
  <c r="BG48" i="41" s="1"/>
  <c r="BH48" i="41" s="1"/>
  <c r="BI48" i="41" s="1"/>
  <c r="AI10" i="41"/>
  <c r="AI67" i="41"/>
  <c r="AJ67" i="41" s="1"/>
  <c r="AI62" i="41"/>
  <c r="AJ62" i="41" s="1"/>
  <c r="BD61" i="41"/>
  <c r="BE61" i="41" s="1"/>
  <c r="BF61" i="41" s="1"/>
  <c r="BG61" i="41" s="1"/>
  <c r="BH61" i="41" s="1"/>
  <c r="BI61" i="41" s="1"/>
  <c r="BD44" i="41"/>
  <c r="BE44" i="41" s="1"/>
  <c r="BF44" i="41" s="1"/>
  <c r="BG44" i="41" s="1"/>
  <c r="BH44" i="41" s="1"/>
  <c r="BI44" i="41" s="1"/>
  <c r="AI40" i="41"/>
  <c r="AJ40" i="41" s="1"/>
  <c r="AI27" i="41"/>
  <c r="AJ27" i="41" s="1"/>
  <c r="AI12" i="41"/>
  <c r="AP25" i="41"/>
  <c r="BD25" i="41" s="1"/>
  <c r="BE25" i="41" s="1"/>
  <c r="BF25" i="41" s="1"/>
  <c r="BG25" i="41" s="1"/>
  <c r="BH25" i="41" s="1"/>
  <c r="BI25" i="41" s="1"/>
  <c r="AI25" i="41"/>
  <c r="AJ25" i="41" s="1"/>
  <c r="AI13" i="41"/>
  <c r="AI68" i="41"/>
  <c r="AJ68" i="41" s="1"/>
  <c r="AI60" i="41"/>
  <c r="AJ60" i="41" s="1"/>
  <c r="AI52" i="41"/>
  <c r="AJ52" i="41" s="1"/>
  <c r="BD54" i="41"/>
  <c r="BE54" i="41" s="1"/>
  <c r="BF54" i="41" s="1"/>
  <c r="BG54" i="41" s="1"/>
  <c r="BH54" i="41" s="1"/>
  <c r="BI54" i="41" s="1"/>
  <c r="BD42" i="41"/>
  <c r="BE42" i="41" s="1"/>
  <c r="BF42" i="41" s="1"/>
  <c r="BG42" i="41" s="1"/>
  <c r="BH42" i="41" s="1"/>
  <c r="BI42" i="41" s="1"/>
  <c r="AI16" i="41"/>
  <c r="AJ16" i="41" s="1"/>
  <c r="AI14" i="41"/>
  <c r="BD22" i="41"/>
  <c r="BE22" i="41" s="1"/>
  <c r="BF22" i="41" s="1"/>
  <c r="BG22" i="41" s="1"/>
  <c r="BH22" i="41" s="1"/>
  <c r="BI22" i="41" s="1"/>
  <c r="BD64" i="41"/>
  <c r="BE64" i="41" s="1"/>
  <c r="BF64" i="41" s="1"/>
  <c r="BG64" i="41" s="1"/>
  <c r="BH64" i="41" s="1"/>
  <c r="BI64" i="41" s="1"/>
  <c r="BD63" i="41"/>
  <c r="BE63" i="41" s="1"/>
  <c r="BF63" i="41" s="1"/>
  <c r="BG63" i="41" s="1"/>
  <c r="BH63" i="41" s="1"/>
  <c r="BI63" i="41" s="1"/>
  <c r="BD55" i="41"/>
  <c r="BE55" i="41" s="1"/>
  <c r="BF55" i="41" s="1"/>
  <c r="BG55" i="41" s="1"/>
  <c r="BH55" i="41" s="1"/>
  <c r="BI55" i="41" s="1"/>
  <c r="BD45" i="41"/>
  <c r="BE45" i="41" s="1"/>
  <c r="BF45" i="41" s="1"/>
  <c r="BG45" i="41" s="1"/>
  <c r="BH45" i="41" s="1"/>
  <c r="BI45" i="41" s="1"/>
  <c r="BD35" i="41"/>
  <c r="BE35" i="41" s="1"/>
  <c r="BF35" i="41" s="1"/>
  <c r="BG35" i="41" s="1"/>
  <c r="BH35" i="41" s="1"/>
  <c r="BI35" i="41" s="1"/>
  <c r="BD17" i="41"/>
  <c r="BE17" i="41" s="1"/>
  <c r="BF17" i="41" s="1"/>
  <c r="BG17" i="41" s="1"/>
  <c r="BH17" i="41" s="1"/>
  <c r="BI17" i="41" s="1"/>
  <c r="BD39" i="41"/>
  <c r="BE39" i="41" s="1"/>
  <c r="BF39" i="41" s="1"/>
  <c r="BG39" i="41" s="1"/>
  <c r="BH39" i="41" s="1"/>
  <c r="BI39" i="41" s="1"/>
  <c r="BD19" i="41"/>
  <c r="BE19" i="41" s="1"/>
  <c r="BF19" i="41" s="1"/>
  <c r="BG19" i="41" s="1"/>
  <c r="BH19" i="41" s="1"/>
  <c r="BI19" i="41" s="1"/>
  <c r="AI70" i="41"/>
  <c r="AJ70" i="41" s="1"/>
  <c r="BD49" i="41"/>
  <c r="BE49" i="41" s="1"/>
  <c r="BF49" i="41" s="1"/>
  <c r="BG49" i="41" s="1"/>
  <c r="BH49" i="41" s="1"/>
  <c r="BI49" i="41" s="1"/>
  <c r="AI58" i="41"/>
  <c r="AJ58" i="41" s="1"/>
  <c r="BD28" i="41"/>
  <c r="BE28" i="41" s="1"/>
  <c r="BF28" i="41" s="1"/>
  <c r="BG28" i="41" s="1"/>
  <c r="BH28" i="41" s="1"/>
  <c r="BI28" i="41" s="1"/>
  <c r="AI29" i="41"/>
  <c r="AJ29" i="41" s="1"/>
  <c r="BD16" i="41"/>
  <c r="BE16" i="41" s="1"/>
  <c r="BF16" i="41" s="1"/>
  <c r="BG16" i="41" s="1"/>
  <c r="BH16" i="41" s="1"/>
  <c r="BI16" i="41" s="1"/>
  <c r="AI48" i="41"/>
  <c r="AJ48" i="41" s="1"/>
  <c r="BD7" i="41"/>
  <c r="BE7" i="41" s="1"/>
  <c r="BF7" i="41" s="1"/>
  <c r="BG7" i="41" s="1"/>
  <c r="BH7" i="41" s="1"/>
  <c r="BI7" i="41" s="1"/>
  <c r="BD57" i="41"/>
  <c r="BE57" i="41" s="1"/>
  <c r="BF57" i="41" s="1"/>
  <c r="BG57" i="41" s="1"/>
  <c r="BH57" i="41" s="1"/>
  <c r="BI57" i="41" s="1"/>
  <c r="AI22" i="41"/>
  <c r="AJ22" i="41" s="1"/>
  <c r="AI64" i="41"/>
  <c r="AJ64" i="41" s="1"/>
  <c r="AI63" i="41"/>
  <c r="AJ63" i="41" s="1"/>
  <c r="AI55" i="41"/>
  <c r="AJ55" i="41" s="1"/>
  <c r="AI45" i="41"/>
  <c r="AJ45" i="41" s="1"/>
  <c r="AI18" i="41"/>
  <c r="AI39" i="41"/>
  <c r="AJ39" i="41" s="1"/>
  <c r="AI21" i="41"/>
  <c r="AJ21" i="41" s="1"/>
  <c r="BD70" i="41"/>
  <c r="BE70" i="41" s="1"/>
  <c r="BF70" i="41" s="1"/>
  <c r="BG70" i="41" s="1"/>
  <c r="BH70" i="41" s="1"/>
  <c r="BI70" i="41" s="1"/>
  <c r="AI49" i="41"/>
  <c r="AJ49" i="41" s="1"/>
  <c r="BD58" i="41"/>
  <c r="BE58" i="41" s="1"/>
  <c r="BF58" i="41" s="1"/>
  <c r="BG58" i="41" s="1"/>
  <c r="BH58" i="41" s="1"/>
  <c r="BI58" i="41" s="1"/>
  <c r="BD29" i="41"/>
  <c r="BE29" i="41" s="1"/>
  <c r="BF29" i="41" s="1"/>
  <c r="BG29" i="41" s="1"/>
  <c r="BH29" i="41" s="1"/>
  <c r="BI29" i="41" s="1"/>
  <c r="BD67" i="41"/>
  <c r="BE67" i="41" s="1"/>
  <c r="BF67" i="41" s="1"/>
  <c r="BG67" i="41" s="1"/>
  <c r="BH67" i="41" s="1"/>
  <c r="BI67" i="41" s="1"/>
  <c r="BD62" i="41"/>
  <c r="BE62" i="41" s="1"/>
  <c r="BF62" i="41" s="1"/>
  <c r="BG62" i="41" s="1"/>
  <c r="BH62" i="41" s="1"/>
  <c r="BI62" i="41" s="1"/>
  <c r="AI61" i="41"/>
  <c r="AJ61" i="41" s="1"/>
  <c r="AI44" i="41"/>
  <c r="AJ44" i="41" s="1"/>
  <c r="BD40" i="41"/>
  <c r="BE40" i="41" s="1"/>
  <c r="BF40" i="41" s="1"/>
  <c r="BG40" i="41" s="1"/>
  <c r="BH40" i="41" s="1"/>
  <c r="BI40" i="41" s="1"/>
  <c r="BD27" i="41"/>
  <c r="BE27" i="41" s="1"/>
  <c r="BF27" i="41" s="1"/>
  <c r="BG27" i="41" s="1"/>
  <c r="BH27" i="41" s="1"/>
  <c r="BI27" i="41" s="1"/>
  <c r="AP34" i="41"/>
  <c r="BD34" i="41" s="1"/>
  <c r="BE34" i="41" s="1"/>
  <c r="BF34" i="41" s="1"/>
  <c r="BG34" i="41" s="1"/>
  <c r="BH34" i="41" s="1"/>
  <c r="BI34" i="41" s="1"/>
  <c r="AI34" i="41"/>
  <c r="AJ34" i="41" s="1"/>
  <c r="AI6" i="41"/>
  <c r="BD12" i="41"/>
  <c r="BE12" i="41" s="1"/>
  <c r="BF12" i="41" s="1"/>
  <c r="BG12" i="41" s="1"/>
  <c r="BH12" i="41" s="1"/>
  <c r="BI12" i="41" s="1"/>
  <c r="BD68" i="41"/>
  <c r="BE68" i="41" s="1"/>
  <c r="BF68" i="41" s="1"/>
  <c r="BG68" i="41" s="1"/>
  <c r="BH68" i="41" s="1"/>
  <c r="BI68" i="41" s="1"/>
  <c r="BD60" i="41"/>
  <c r="BE60" i="41" s="1"/>
  <c r="BF60" i="41" s="1"/>
  <c r="BG60" i="41" s="1"/>
  <c r="BH60" i="41" s="1"/>
  <c r="BI60" i="41" s="1"/>
  <c r="BD52" i="41"/>
  <c r="BE52" i="41" s="1"/>
  <c r="BF52" i="41" s="1"/>
  <c r="BG52" i="41" s="1"/>
  <c r="BH52" i="41" s="1"/>
  <c r="BI52" i="41" s="1"/>
  <c r="AI54" i="41"/>
  <c r="AJ54" i="41" s="1"/>
  <c r="AI42" i="41"/>
  <c r="AJ42" i="41" s="1"/>
  <c r="BD21" i="41"/>
  <c r="BE21" i="41" s="1"/>
  <c r="BF21" i="41" s="1"/>
  <c r="BG21" i="41" s="1"/>
  <c r="BH21" i="41" s="1"/>
  <c r="BI21" i="41" s="1"/>
  <c r="BD6" i="41"/>
  <c r="BE6" i="41" s="1"/>
  <c r="BF6" i="41" s="1"/>
  <c r="BG6" i="41" s="1"/>
  <c r="BH6" i="41" s="1"/>
  <c r="BI6" i="41" s="1"/>
  <c r="AI30" i="41"/>
  <c r="AJ30" i="41" s="1"/>
  <c r="BD66" i="41"/>
  <c r="BE66" i="41" s="1"/>
  <c r="BF66" i="41" s="1"/>
  <c r="BG66" i="41" s="1"/>
  <c r="BH66" i="41" s="1"/>
  <c r="BI66" i="41" s="1"/>
  <c r="AI53" i="41"/>
  <c r="AJ53" i="41" s="1"/>
  <c r="AI43" i="41"/>
  <c r="AJ43" i="41" s="1"/>
  <c r="AI32" i="41"/>
  <c r="AJ32" i="41" s="1"/>
  <c r="BD33" i="41"/>
  <c r="BE33" i="41" s="1"/>
  <c r="BF33" i="41" s="1"/>
  <c r="BG33" i="41" s="1"/>
  <c r="BH33" i="41" s="1"/>
  <c r="BI33" i="41" s="1"/>
  <c r="AI17" i="41"/>
  <c r="BD37" i="41"/>
  <c r="BE37" i="41" s="1"/>
  <c r="BF37" i="41" s="1"/>
  <c r="BG37" i="41" s="1"/>
  <c r="BH37" i="41" s="1"/>
  <c r="BI37" i="41" s="1"/>
  <c r="AI72" i="41"/>
  <c r="AJ72" i="41" s="1"/>
  <c r="AI59" i="41"/>
  <c r="AJ59" i="41" s="1"/>
  <c r="AI51" i="41"/>
  <c r="AJ51" i="41" s="1"/>
  <c r="AI41" i="41"/>
  <c r="AJ41" i="41" s="1"/>
  <c r="AI31" i="41"/>
  <c r="AJ31" i="41" s="1"/>
  <c r="AI7" i="41"/>
  <c r="AI8" i="41"/>
  <c r="AP18" i="41"/>
  <c r="BD18" i="41" s="1"/>
  <c r="BE18" i="41" s="1"/>
  <c r="BF18" i="41" s="1"/>
  <c r="BG18" i="41" s="1"/>
  <c r="BH18" i="41" s="1"/>
  <c r="BI18" i="41" s="1"/>
  <c r="AI20" i="41"/>
  <c r="AJ20" i="41" s="1"/>
  <c r="AI26" i="41"/>
  <c r="AJ26" i="41" s="1"/>
  <c r="AI69" i="41"/>
  <c r="AJ69" i="41" s="1"/>
  <c r="BD65" i="41"/>
  <c r="BE65" i="41" s="1"/>
  <c r="BF65" i="41" s="1"/>
  <c r="BG65" i="41" s="1"/>
  <c r="BH65" i="41" s="1"/>
  <c r="BI65" i="41" s="1"/>
  <c r="AI56" i="41"/>
  <c r="AJ56" i="41" s="1"/>
  <c r="AI46" i="41"/>
  <c r="AJ46" i="41" s="1"/>
  <c r="AI24" i="41"/>
  <c r="AJ24" i="41" s="1"/>
  <c r="AI9" i="41"/>
  <c r="AP8" i="41"/>
  <c r="AI11" i="41"/>
  <c r="BD26" i="41"/>
  <c r="BE26" i="41" s="1"/>
  <c r="BF26" i="41" s="1"/>
  <c r="BG26" i="41" s="1"/>
  <c r="BH26" i="41" s="1"/>
  <c r="BI26" i="41" s="1"/>
  <c r="BD71" i="41"/>
  <c r="BE71" i="41" s="1"/>
  <c r="BF71" i="41" s="1"/>
  <c r="BG71" i="41" s="1"/>
  <c r="BH71" i="41" s="1"/>
  <c r="BI71" i="41" s="1"/>
  <c r="AI57" i="41"/>
  <c r="AJ57" i="41" s="1"/>
  <c r="AI47" i="41"/>
  <c r="AJ47" i="41" s="1"/>
  <c r="AI36" i="41"/>
  <c r="AJ36" i="41" s="1"/>
  <c r="AI38" i="41"/>
  <c r="AJ38" i="41" s="1"/>
  <c r="AI23" i="41"/>
  <c r="AJ23" i="41" s="1"/>
  <c r="BD30" i="41"/>
  <c r="BE30" i="41" s="1"/>
  <c r="BF30" i="41" s="1"/>
  <c r="BG30" i="41" s="1"/>
  <c r="BH30" i="41" s="1"/>
  <c r="BI30" i="41" s="1"/>
  <c r="AI66" i="41"/>
  <c r="AJ66" i="41" s="1"/>
  <c r="BD53" i="41"/>
  <c r="BE53" i="41" s="1"/>
  <c r="BF53" i="41" s="1"/>
  <c r="BG53" i="41" s="1"/>
  <c r="BH53" i="41" s="1"/>
  <c r="BI53" i="41" s="1"/>
  <c r="BD43" i="41"/>
  <c r="BE43" i="41" s="1"/>
  <c r="BF43" i="41" s="1"/>
  <c r="BG43" i="41" s="1"/>
  <c r="BH43" i="41" s="1"/>
  <c r="BI43" i="41" s="1"/>
  <c r="BD32" i="41"/>
  <c r="BE32" i="41" s="1"/>
  <c r="BF32" i="41" s="1"/>
  <c r="BG32" i="41" s="1"/>
  <c r="BH32" i="41" s="1"/>
  <c r="BI32" i="41" s="1"/>
  <c r="AI33" i="41"/>
  <c r="AJ33" i="41" s="1"/>
  <c r="BD20" i="41"/>
  <c r="BE20" i="41" s="1"/>
  <c r="BF20" i="41" s="1"/>
  <c r="BG20" i="41" s="1"/>
  <c r="BH20" i="41" s="1"/>
  <c r="BI20" i="41" s="1"/>
  <c r="AI37" i="41"/>
  <c r="AJ37" i="41" s="1"/>
  <c r="BD72" i="41"/>
  <c r="BE72" i="41" s="1"/>
  <c r="BF72" i="41" s="1"/>
  <c r="BG72" i="41" s="1"/>
  <c r="BH72" i="41" s="1"/>
  <c r="BI72" i="41" s="1"/>
  <c r="BD59" i="41"/>
  <c r="BE59" i="41" s="1"/>
  <c r="BF59" i="41" s="1"/>
  <c r="BG59" i="41" s="1"/>
  <c r="BH59" i="41" s="1"/>
  <c r="BI59" i="41" s="1"/>
  <c r="BD51" i="41"/>
  <c r="BE51" i="41" s="1"/>
  <c r="BF51" i="41" s="1"/>
  <c r="BG51" i="41" s="1"/>
  <c r="BH51" i="41" s="1"/>
  <c r="BI51" i="41" s="1"/>
  <c r="BD41" i="41"/>
  <c r="BE41" i="41" s="1"/>
  <c r="BF41" i="41" s="1"/>
  <c r="BG41" i="41" s="1"/>
  <c r="BH41" i="41" s="1"/>
  <c r="BI41" i="41" s="1"/>
  <c r="BD31" i="41"/>
  <c r="BE31" i="41" s="1"/>
  <c r="BF31" i="41" s="1"/>
  <c r="BG31" i="41" s="1"/>
  <c r="BH31" i="41" s="1"/>
  <c r="BI31" i="41" s="1"/>
  <c r="AI19" i="41"/>
  <c r="AJ19" i="41" s="1"/>
  <c r="BD15" i="41"/>
  <c r="BE15" i="41" s="1"/>
  <c r="BF15" i="41" s="1"/>
  <c r="BG15" i="41" s="1"/>
  <c r="BH15" i="41" s="1"/>
  <c r="BI15" i="41" s="1"/>
  <c r="AL61" i="37"/>
  <c r="AM61" i="37" s="1"/>
  <c r="BJ61" i="37"/>
  <c r="BK61" i="37" s="1"/>
  <c r="BL61" i="37" s="1"/>
  <c r="BM61" i="37" s="1"/>
  <c r="BN61" i="37" s="1"/>
  <c r="BO61" i="37" s="1"/>
  <c r="BP61" i="37" s="1"/>
  <c r="BQ61" i="37" s="1"/>
  <c r="BR61" i="37" s="1"/>
  <c r="BD72" i="37"/>
  <c r="BE72" i="37" s="1"/>
  <c r="BF72" i="37" s="1"/>
  <c r="BG72" i="37" s="1"/>
  <c r="BH72" i="37" s="1"/>
  <c r="BI72" i="37" s="1"/>
  <c r="AI7" i="37"/>
  <c r="BD21" i="53" l="1"/>
  <c r="BE21" i="53" s="1"/>
  <c r="BF21" i="53" s="1"/>
  <c r="BG21" i="53" s="1"/>
  <c r="BH21" i="53" s="1"/>
  <c r="BI21" i="53" s="1"/>
  <c r="BD28" i="53"/>
  <c r="BE28" i="53" s="1"/>
  <c r="BF28" i="53" s="1"/>
  <c r="BG28" i="53" s="1"/>
  <c r="BH28" i="53" s="1"/>
  <c r="BI28" i="53" s="1"/>
  <c r="BD20" i="53"/>
  <c r="BE20" i="53" s="1"/>
  <c r="BF20" i="53" s="1"/>
  <c r="BG20" i="53" s="1"/>
  <c r="BH20" i="53" s="1"/>
  <c r="BI20" i="53" s="1"/>
  <c r="BJ20" i="53" s="1"/>
  <c r="BK20" i="53" s="1"/>
  <c r="BL20" i="53" s="1"/>
  <c r="BM20" i="53" s="1"/>
  <c r="BN20" i="53" s="1"/>
  <c r="BO20" i="53" s="1"/>
  <c r="BP20" i="53" s="1"/>
  <c r="BQ20" i="53" s="1"/>
  <c r="BR20" i="53" s="1"/>
  <c r="AJ19" i="53"/>
  <c r="BD13" i="53"/>
  <c r="BE13" i="53" s="1"/>
  <c r="BF13" i="53" s="1"/>
  <c r="BG13" i="53" s="1"/>
  <c r="BH13" i="53" s="1"/>
  <c r="BI13" i="53" s="1"/>
  <c r="BD8" i="53"/>
  <c r="BE8" i="53" s="1"/>
  <c r="BF8" i="53" s="1"/>
  <c r="BG8" i="53" s="1"/>
  <c r="BH8" i="53" s="1"/>
  <c r="BI8" i="53" s="1"/>
  <c r="AJ20" i="53"/>
  <c r="AJ17" i="53"/>
  <c r="AJ16" i="53"/>
  <c r="AJ15" i="53"/>
  <c r="BD14" i="53"/>
  <c r="BE14" i="53" s="1"/>
  <c r="BF14" i="53" s="1"/>
  <c r="BG14" i="53" s="1"/>
  <c r="BH14" i="53" s="1"/>
  <c r="BI14" i="53" s="1"/>
  <c r="BJ14" i="53" s="1"/>
  <c r="BK14" i="53" s="1"/>
  <c r="BL14" i="53" s="1"/>
  <c r="BM14" i="53" s="1"/>
  <c r="BN14" i="53" s="1"/>
  <c r="BO14" i="53" s="1"/>
  <c r="BP14" i="53" s="1"/>
  <c r="BQ14" i="53" s="1"/>
  <c r="BR14" i="53" s="1"/>
  <c r="BD6" i="53"/>
  <c r="BE6" i="53" s="1"/>
  <c r="BF6" i="53" s="1"/>
  <c r="BG6" i="53" s="1"/>
  <c r="BH6" i="53" s="1"/>
  <c r="BI6" i="53" s="1"/>
  <c r="BD17" i="53"/>
  <c r="BE17" i="53" s="1"/>
  <c r="BF17" i="53" s="1"/>
  <c r="BG17" i="53" s="1"/>
  <c r="BH17" i="53" s="1"/>
  <c r="BI17" i="53" s="1"/>
  <c r="BJ17" i="53" s="1"/>
  <c r="BK17" i="53" s="1"/>
  <c r="BL17" i="53" s="1"/>
  <c r="BM17" i="53" s="1"/>
  <c r="BN17" i="53" s="1"/>
  <c r="BO17" i="53" s="1"/>
  <c r="BP17" i="53" s="1"/>
  <c r="BQ17" i="53" s="1"/>
  <c r="BR17" i="53" s="1"/>
  <c r="BD35" i="53"/>
  <c r="BE35" i="53" s="1"/>
  <c r="BF35" i="53" s="1"/>
  <c r="BG35" i="53" s="1"/>
  <c r="BH35" i="53" s="1"/>
  <c r="BI35" i="53" s="1"/>
  <c r="BJ35" i="53" s="1"/>
  <c r="BK35" i="53" s="1"/>
  <c r="BL35" i="53" s="1"/>
  <c r="BM35" i="53" s="1"/>
  <c r="BN35" i="53" s="1"/>
  <c r="BO35" i="53" s="1"/>
  <c r="BP35" i="53" s="1"/>
  <c r="BQ35" i="53" s="1"/>
  <c r="BR35" i="53" s="1"/>
  <c r="AJ6" i="53"/>
  <c r="AJ51" i="51"/>
  <c r="AJ48" i="51"/>
  <c r="AJ44" i="51"/>
  <c r="BD44" i="51"/>
  <c r="BE44" i="51" s="1"/>
  <c r="BF44" i="51" s="1"/>
  <c r="BG44" i="51" s="1"/>
  <c r="BH44" i="51" s="1"/>
  <c r="BI44" i="51" s="1"/>
  <c r="BD11" i="51"/>
  <c r="BE11" i="51" s="1"/>
  <c r="BF11" i="51" s="1"/>
  <c r="BG11" i="51" s="1"/>
  <c r="BH11" i="51" s="1"/>
  <c r="BI11" i="51" s="1"/>
  <c r="BD39" i="51"/>
  <c r="BE39" i="51" s="1"/>
  <c r="BF39" i="51" s="1"/>
  <c r="BG39" i="51" s="1"/>
  <c r="BH39" i="51" s="1"/>
  <c r="BI39" i="51" s="1"/>
  <c r="BD15" i="51"/>
  <c r="BE15" i="51" s="1"/>
  <c r="BF15" i="51" s="1"/>
  <c r="BG15" i="51" s="1"/>
  <c r="BH15" i="51" s="1"/>
  <c r="BI15" i="51" s="1"/>
  <c r="BJ15" i="51" s="1"/>
  <c r="BK15" i="51" s="1"/>
  <c r="BL15" i="51" s="1"/>
  <c r="BM15" i="51" s="1"/>
  <c r="BN15" i="51" s="1"/>
  <c r="BO15" i="51" s="1"/>
  <c r="BP15" i="51" s="1"/>
  <c r="BQ15" i="51" s="1"/>
  <c r="BR15" i="51" s="1"/>
  <c r="BD53" i="51"/>
  <c r="BE53" i="51" s="1"/>
  <c r="BF53" i="51" s="1"/>
  <c r="BG53" i="51" s="1"/>
  <c r="BH53" i="51" s="1"/>
  <c r="BI53" i="51" s="1"/>
  <c r="BJ53" i="51" s="1"/>
  <c r="BK53" i="51" s="1"/>
  <c r="BL53" i="51" s="1"/>
  <c r="BM53" i="51" s="1"/>
  <c r="BN53" i="51" s="1"/>
  <c r="BO53" i="51" s="1"/>
  <c r="BP53" i="51" s="1"/>
  <c r="BQ53" i="51" s="1"/>
  <c r="BR53" i="51" s="1"/>
  <c r="BD8" i="52"/>
  <c r="BE8" i="52" s="1"/>
  <c r="BF8" i="52" s="1"/>
  <c r="BG8" i="52" s="1"/>
  <c r="BH8" i="52" s="1"/>
  <c r="BI8" i="52" s="1"/>
  <c r="AJ8" i="52"/>
  <c r="BD32" i="50"/>
  <c r="BE32" i="50" s="1"/>
  <c r="BF32" i="50" s="1"/>
  <c r="BG32" i="50" s="1"/>
  <c r="BH32" i="50" s="1"/>
  <c r="BI32" i="50" s="1"/>
  <c r="BD21" i="50"/>
  <c r="BE21" i="50" s="1"/>
  <c r="BF21" i="50" s="1"/>
  <c r="BG21" i="50" s="1"/>
  <c r="BH21" i="50" s="1"/>
  <c r="BI21" i="50" s="1"/>
  <c r="BD27" i="50"/>
  <c r="BE27" i="50" s="1"/>
  <c r="BF27" i="50" s="1"/>
  <c r="BG27" i="50" s="1"/>
  <c r="BH27" i="50" s="1"/>
  <c r="BI27" i="50" s="1"/>
  <c r="BD14" i="50"/>
  <c r="BE14" i="50" s="1"/>
  <c r="BF14" i="50" s="1"/>
  <c r="BG14" i="50" s="1"/>
  <c r="BH14" i="50" s="1"/>
  <c r="BI14" i="50" s="1"/>
  <c r="BD13" i="50"/>
  <c r="BE13" i="50" s="1"/>
  <c r="BF13" i="50" s="1"/>
  <c r="BG13" i="50" s="1"/>
  <c r="BH13" i="50" s="1"/>
  <c r="BI13" i="50" s="1"/>
  <c r="BJ13" i="50" s="1"/>
  <c r="BK13" i="50" s="1"/>
  <c r="BL13" i="50" s="1"/>
  <c r="BM13" i="50" s="1"/>
  <c r="BN13" i="50" s="1"/>
  <c r="BO13" i="50" s="1"/>
  <c r="BP13" i="50" s="1"/>
  <c r="BQ13" i="50" s="1"/>
  <c r="BR13" i="50" s="1"/>
  <c r="BD6" i="51"/>
  <c r="BE6" i="51" s="1"/>
  <c r="BF6" i="51" s="1"/>
  <c r="BG6" i="51" s="1"/>
  <c r="BH6" i="51" s="1"/>
  <c r="BI6" i="51" s="1"/>
  <c r="BJ6" i="51" s="1"/>
  <c r="BK6" i="51" s="1"/>
  <c r="BL6" i="51" s="1"/>
  <c r="BM6" i="51" s="1"/>
  <c r="BN6" i="51" s="1"/>
  <c r="BO6" i="51" s="1"/>
  <c r="BP6" i="51" s="1"/>
  <c r="BQ6" i="51" s="1"/>
  <c r="BR6" i="51" s="1"/>
  <c r="BD21" i="51"/>
  <c r="BE21" i="51" s="1"/>
  <c r="BF21" i="51" s="1"/>
  <c r="BG21" i="51" s="1"/>
  <c r="BH21" i="51" s="1"/>
  <c r="BI21" i="51" s="1"/>
  <c r="BJ21" i="51" s="1"/>
  <c r="BK21" i="51" s="1"/>
  <c r="BL21" i="51" s="1"/>
  <c r="BM21" i="51" s="1"/>
  <c r="BN21" i="51" s="1"/>
  <c r="BO21" i="51" s="1"/>
  <c r="BP21" i="51" s="1"/>
  <c r="BQ21" i="51" s="1"/>
  <c r="BR21" i="51" s="1"/>
  <c r="BD28" i="51"/>
  <c r="BE28" i="51" s="1"/>
  <c r="BF28" i="51" s="1"/>
  <c r="BG28" i="51" s="1"/>
  <c r="BH28" i="51" s="1"/>
  <c r="BI28" i="51" s="1"/>
  <c r="BJ28" i="51" s="1"/>
  <c r="BK28" i="51" s="1"/>
  <c r="BL28" i="51" s="1"/>
  <c r="BM28" i="51" s="1"/>
  <c r="BN28" i="51" s="1"/>
  <c r="BO28" i="51" s="1"/>
  <c r="BP28" i="51" s="1"/>
  <c r="BQ28" i="51" s="1"/>
  <c r="BR28" i="51" s="1"/>
  <c r="BD31" i="50"/>
  <c r="BE31" i="50" s="1"/>
  <c r="BF31" i="50" s="1"/>
  <c r="BG31" i="50" s="1"/>
  <c r="BH31" i="50" s="1"/>
  <c r="BI31" i="50" s="1"/>
  <c r="BD17" i="50"/>
  <c r="BE17" i="50" s="1"/>
  <c r="BF17" i="50" s="1"/>
  <c r="BG17" i="50" s="1"/>
  <c r="BH17" i="50" s="1"/>
  <c r="BI17" i="50" s="1"/>
  <c r="BD11" i="50"/>
  <c r="BE11" i="50" s="1"/>
  <c r="BF11" i="50" s="1"/>
  <c r="BG11" i="50" s="1"/>
  <c r="BH11" i="50" s="1"/>
  <c r="BI11" i="50" s="1"/>
  <c r="BD22" i="50"/>
  <c r="BE22" i="50" s="1"/>
  <c r="BF22" i="50" s="1"/>
  <c r="BG22" i="50" s="1"/>
  <c r="BH22" i="50" s="1"/>
  <c r="BI22" i="50" s="1"/>
  <c r="BJ22" i="50" s="1"/>
  <c r="BK22" i="50" s="1"/>
  <c r="BL22" i="50" s="1"/>
  <c r="BM22" i="50" s="1"/>
  <c r="BN22" i="50" s="1"/>
  <c r="BO22" i="50" s="1"/>
  <c r="BP22" i="50" s="1"/>
  <c r="BQ22" i="50" s="1"/>
  <c r="BR22" i="50" s="1"/>
  <c r="AJ30" i="50"/>
  <c r="AJ42" i="49"/>
  <c r="AJ43" i="49"/>
  <c r="AJ40" i="49"/>
  <c r="AJ36" i="49"/>
  <c r="BD54" i="47"/>
  <c r="BE54" i="47" s="1"/>
  <c r="BF54" i="47" s="1"/>
  <c r="BG54" i="47" s="1"/>
  <c r="BH54" i="47" s="1"/>
  <c r="BI54" i="47" s="1"/>
  <c r="BD46" i="47"/>
  <c r="BE46" i="47" s="1"/>
  <c r="BF46" i="47" s="1"/>
  <c r="BG46" i="47" s="1"/>
  <c r="BH46" i="47" s="1"/>
  <c r="BI46" i="47" s="1"/>
  <c r="BD13" i="47"/>
  <c r="BE13" i="47" s="1"/>
  <c r="BF13" i="47" s="1"/>
  <c r="BG13" i="47" s="1"/>
  <c r="BH13" i="47" s="1"/>
  <c r="BI13" i="47" s="1"/>
  <c r="BD59" i="47"/>
  <c r="BE59" i="47" s="1"/>
  <c r="BF59" i="47" s="1"/>
  <c r="BG59" i="47" s="1"/>
  <c r="BH59" i="47" s="1"/>
  <c r="BI59" i="47" s="1"/>
  <c r="BD67" i="47"/>
  <c r="BE67" i="47" s="1"/>
  <c r="BF67" i="47" s="1"/>
  <c r="BG67" i="47" s="1"/>
  <c r="BH67" i="47" s="1"/>
  <c r="BI67" i="47" s="1"/>
  <c r="BD41" i="47"/>
  <c r="BE41" i="47" s="1"/>
  <c r="BF41" i="47" s="1"/>
  <c r="BG41" i="47" s="1"/>
  <c r="BH41" i="47" s="1"/>
  <c r="BI41" i="47" s="1"/>
  <c r="BD57" i="47"/>
  <c r="BE57" i="47" s="1"/>
  <c r="BF57" i="47" s="1"/>
  <c r="BG57" i="47" s="1"/>
  <c r="BH57" i="47" s="1"/>
  <c r="BI57" i="47" s="1"/>
  <c r="BD55" i="47"/>
  <c r="BE55" i="47" s="1"/>
  <c r="BF55" i="47" s="1"/>
  <c r="BG55" i="47" s="1"/>
  <c r="BH55" i="47" s="1"/>
  <c r="BI55" i="47" s="1"/>
  <c r="AJ29" i="47"/>
  <c r="BD10" i="47"/>
  <c r="BE10" i="47" s="1"/>
  <c r="BF10" i="47" s="1"/>
  <c r="BG10" i="47" s="1"/>
  <c r="BH10" i="47" s="1"/>
  <c r="BI10" i="47" s="1"/>
  <c r="BD47" i="47"/>
  <c r="BE47" i="47" s="1"/>
  <c r="BF47" i="47" s="1"/>
  <c r="BG47" i="47" s="1"/>
  <c r="BH47" i="47" s="1"/>
  <c r="BI47" i="47" s="1"/>
  <c r="BD15" i="47"/>
  <c r="BE15" i="47" s="1"/>
  <c r="BF15" i="47" s="1"/>
  <c r="BG15" i="47" s="1"/>
  <c r="BH15" i="47" s="1"/>
  <c r="BI15" i="47" s="1"/>
  <c r="BD50" i="47"/>
  <c r="BE50" i="47" s="1"/>
  <c r="BF50" i="47" s="1"/>
  <c r="BG50" i="47" s="1"/>
  <c r="BH50" i="47" s="1"/>
  <c r="BI50" i="47" s="1"/>
  <c r="BD65" i="47"/>
  <c r="BE65" i="47" s="1"/>
  <c r="BF65" i="47" s="1"/>
  <c r="BG65" i="47" s="1"/>
  <c r="BH65" i="47" s="1"/>
  <c r="BI65" i="47" s="1"/>
  <c r="BD20" i="47"/>
  <c r="BE20" i="47" s="1"/>
  <c r="BF20" i="47" s="1"/>
  <c r="BG20" i="47" s="1"/>
  <c r="BH20" i="47" s="1"/>
  <c r="BI20" i="47" s="1"/>
  <c r="BD37" i="47"/>
  <c r="BE37" i="47" s="1"/>
  <c r="BF37" i="47" s="1"/>
  <c r="BG37" i="47" s="1"/>
  <c r="BH37" i="47" s="1"/>
  <c r="BI37" i="47" s="1"/>
  <c r="BD66" i="47"/>
  <c r="BE66" i="47" s="1"/>
  <c r="BF66" i="47" s="1"/>
  <c r="BG66" i="47" s="1"/>
  <c r="BH66" i="47" s="1"/>
  <c r="BI66" i="47" s="1"/>
  <c r="BD51" i="47"/>
  <c r="BE51" i="47" s="1"/>
  <c r="BF51" i="47" s="1"/>
  <c r="BG51" i="47" s="1"/>
  <c r="BH51" i="47" s="1"/>
  <c r="BI51" i="47" s="1"/>
  <c r="BD69" i="47"/>
  <c r="BE69" i="47" s="1"/>
  <c r="BF69" i="47" s="1"/>
  <c r="BG69" i="47" s="1"/>
  <c r="BH69" i="47" s="1"/>
  <c r="BI69" i="47" s="1"/>
  <c r="BD45" i="48"/>
  <c r="BE45" i="48" s="1"/>
  <c r="BF45" i="48" s="1"/>
  <c r="BG45" i="48" s="1"/>
  <c r="BH45" i="48" s="1"/>
  <c r="BI45" i="48" s="1"/>
  <c r="BD48" i="48"/>
  <c r="BE48" i="48" s="1"/>
  <c r="BF48" i="48" s="1"/>
  <c r="BG48" i="48" s="1"/>
  <c r="BH48" i="48" s="1"/>
  <c r="BI48" i="48" s="1"/>
  <c r="BD16" i="48"/>
  <c r="BE16" i="48" s="1"/>
  <c r="BF16" i="48" s="1"/>
  <c r="BG16" i="48" s="1"/>
  <c r="BH16" i="48" s="1"/>
  <c r="BI16" i="48" s="1"/>
  <c r="BD33" i="48"/>
  <c r="BE33" i="48" s="1"/>
  <c r="BF33" i="48" s="1"/>
  <c r="BG33" i="48" s="1"/>
  <c r="BH33" i="48" s="1"/>
  <c r="BI33" i="48" s="1"/>
  <c r="BD25" i="48"/>
  <c r="BE25" i="48" s="1"/>
  <c r="BF25" i="48" s="1"/>
  <c r="BG25" i="48" s="1"/>
  <c r="BH25" i="48" s="1"/>
  <c r="BI25" i="48" s="1"/>
  <c r="BD35" i="48"/>
  <c r="BE35" i="48" s="1"/>
  <c r="BF35" i="48" s="1"/>
  <c r="BG35" i="48" s="1"/>
  <c r="BH35" i="48" s="1"/>
  <c r="BI35" i="48" s="1"/>
  <c r="BJ35" i="48" s="1"/>
  <c r="BK35" i="48" s="1"/>
  <c r="BL35" i="48" s="1"/>
  <c r="BM35" i="48" s="1"/>
  <c r="BN35" i="48" s="1"/>
  <c r="BO35" i="48" s="1"/>
  <c r="BP35" i="48" s="1"/>
  <c r="BQ35" i="48" s="1"/>
  <c r="BR35" i="48" s="1"/>
  <c r="BD40" i="48"/>
  <c r="BE40" i="48" s="1"/>
  <c r="BF40" i="48" s="1"/>
  <c r="BG40" i="48" s="1"/>
  <c r="BH40" i="48" s="1"/>
  <c r="BI40" i="48" s="1"/>
  <c r="BJ40" i="48" s="1"/>
  <c r="BK40" i="48" s="1"/>
  <c r="BL40" i="48" s="1"/>
  <c r="BM40" i="48" s="1"/>
  <c r="BN40" i="48" s="1"/>
  <c r="BO40" i="48" s="1"/>
  <c r="BP40" i="48" s="1"/>
  <c r="BQ40" i="48" s="1"/>
  <c r="BR40" i="48" s="1"/>
  <c r="BD26" i="44"/>
  <c r="BE26" i="44" s="1"/>
  <c r="BF26" i="44" s="1"/>
  <c r="BG26" i="44" s="1"/>
  <c r="BH26" i="44" s="1"/>
  <c r="BI26" i="44" s="1"/>
  <c r="BD34" i="44"/>
  <c r="BE34" i="44" s="1"/>
  <c r="BF34" i="44" s="1"/>
  <c r="BG34" i="44" s="1"/>
  <c r="BH34" i="44" s="1"/>
  <c r="BI34" i="44" s="1"/>
  <c r="BD36" i="46"/>
  <c r="BE36" i="46" s="1"/>
  <c r="BF36" i="46" s="1"/>
  <c r="BG36" i="46" s="1"/>
  <c r="BH36" i="46" s="1"/>
  <c r="BI36" i="46" s="1"/>
  <c r="BD23" i="46"/>
  <c r="BE23" i="46" s="1"/>
  <c r="BF23" i="46" s="1"/>
  <c r="BG23" i="46" s="1"/>
  <c r="BH23" i="46" s="1"/>
  <c r="BI23" i="46" s="1"/>
  <c r="BD50" i="44"/>
  <c r="BE50" i="44" s="1"/>
  <c r="BF50" i="44" s="1"/>
  <c r="BG50" i="44" s="1"/>
  <c r="BH50" i="44" s="1"/>
  <c r="BI50" i="44" s="1"/>
  <c r="BD35" i="44"/>
  <c r="BE35" i="44" s="1"/>
  <c r="BF35" i="44" s="1"/>
  <c r="BG35" i="44" s="1"/>
  <c r="BH35" i="44" s="1"/>
  <c r="BI35" i="44" s="1"/>
  <c r="BD21" i="46"/>
  <c r="BE21" i="46" s="1"/>
  <c r="BF21" i="46" s="1"/>
  <c r="BG21" i="46" s="1"/>
  <c r="BH21" i="46" s="1"/>
  <c r="BI21" i="46" s="1"/>
  <c r="BD20" i="46"/>
  <c r="BE20" i="46" s="1"/>
  <c r="BF20" i="46" s="1"/>
  <c r="BG20" i="46" s="1"/>
  <c r="BH20" i="46" s="1"/>
  <c r="BI20" i="46" s="1"/>
  <c r="BD44" i="46"/>
  <c r="BE44" i="46" s="1"/>
  <c r="BF44" i="46" s="1"/>
  <c r="BG44" i="46" s="1"/>
  <c r="BH44" i="46" s="1"/>
  <c r="BI44" i="46" s="1"/>
  <c r="BD47" i="46"/>
  <c r="BE47" i="46" s="1"/>
  <c r="BF47" i="46" s="1"/>
  <c r="BG47" i="46" s="1"/>
  <c r="BH47" i="46" s="1"/>
  <c r="BI47" i="46" s="1"/>
  <c r="BJ47" i="46" s="1"/>
  <c r="BK47" i="46" s="1"/>
  <c r="BL47" i="46" s="1"/>
  <c r="BM47" i="46" s="1"/>
  <c r="BN47" i="46" s="1"/>
  <c r="BO47" i="46" s="1"/>
  <c r="BP47" i="46" s="1"/>
  <c r="BQ47" i="46" s="1"/>
  <c r="BR47" i="46" s="1"/>
  <c r="BD7" i="46"/>
  <c r="BE7" i="46" s="1"/>
  <c r="BF7" i="46" s="1"/>
  <c r="BG7" i="46" s="1"/>
  <c r="BH7" i="46" s="1"/>
  <c r="BI7" i="46" s="1"/>
  <c r="BD27" i="46"/>
  <c r="BE27" i="46" s="1"/>
  <c r="BF27" i="46" s="1"/>
  <c r="BG27" i="46" s="1"/>
  <c r="BH27" i="46" s="1"/>
  <c r="BI27" i="46" s="1"/>
  <c r="BJ27" i="46" s="1"/>
  <c r="BK27" i="46" s="1"/>
  <c r="BL27" i="46" s="1"/>
  <c r="BM27" i="46" s="1"/>
  <c r="BN27" i="46" s="1"/>
  <c r="BO27" i="46" s="1"/>
  <c r="BP27" i="46" s="1"/>
  <c r="BQ27" i="46" s="1"/>
  <c r="BR27" i="46" s="1"/>
  <c r="BD43" i="46"/>
  <c r="BE43" i="46" s="1"/>
  <c r="BF43" i="46" s="1"/>
  <c r="BG43" i="46" s="1"/>
  <c r="BH43" i="46" s="1"/>
  <c r="BI43" i="46" s="1"/>
  <c r="BJ43" i="46" s="1"/>
  <c r="BK43" i="46" s="1"/>
  <c r="BL43" i="46" s="1"/>
  <c r="BM43" i="46" s="1"/>
  <c r="BN43" i="46" s="1"/>
  <c r="BO43" i="46" s="1"/>
  <c r="BP43" i="46" s="1"/>
  <c r="BQ43" i="46" s="1"/>
  <c r="BR43" i="46" s="1"/>
  <c r="BD39" i="46"/>
  <c r="BE39" i="46" s="1"/>
  <c r="BF39" i="46" s="1"/>
  <c r="BG39" i="46" s="1"/>
  <c r="BH39" i="46" s="1"/>
  <c r="BI39" i="46" s="1"/>
  <c r="BJ39" i="46" s="1"/>
  <c r="BK39" i="46" s="1"/>
  <c r="BL39" i="46" s="1"/>
  <c r="BM39" i="46" s="1"/>
  <c r="BN39" i="46" s="1"/>
  <c r="BO39" i="46" s="1"/>
  <c r="BP39" i="46" s="1"/>
  <c r="BQ39" i="46" s="1"/>
  <c r="BR39" i="46" s="1"/>
  <c r="BD15" i="46"/>
  <c r="BE15" i="46" s="1"/>
  <c r="BF15" i="46" s="1"/>
  <c r="BG15" i="46" s="1"/>
  <c r="BH15" i="46" s="1"/>
  <c r="BI15" i="46" s="1"/>
  <c r="BJ15" i="46" s="1"/>
  <c r="BK15" i="46" s="1"/>
  <c r="BL15" i="46" s="1"/>
  <c r="BM15" i="46" s="1"/>
  <c r="BN15" i="46" s="1"/>
  <c r="BO15" i="46" s="1"/>
  <c r="BP15" i="46" s="1"/>
  <c r="BQ15" i="46" s="1"/>
  <c r="BR15" i="46" s="1"/>
  <c r="AJ22" i="46"/>
  <c r="AJ30" i="45"/>
  <c r="AJ17" i="45"/>
  <c r="BD35" i="45"/>
  <c r="BE35" i="45" s="1"/>
  <c r="BF35" i="45" s="1"/>
  <c r="BG35" i="45" s="1"/>
  <c r="BH35" i="45" s="1"/>
  <c r="BI35" i="45" s="1"/>
  <c r="AJ12" i="45"/>
  <c r="BD71" i="45"/>
  <c r="BE71" i="45" s="1"/>
  <c r="BF71" i="45" s="1"/>
  <c r="BG71" i="45" s="1"/>
  <c r="BH71" i="45" s="1"/>
  <c r="BI71" i="45" s="1"/>
  <c r="AL71" i="45" s="1"/>
  <c r="AM71" i="45" s="1"/>
  <c r="BD21" i="45"/>
  <c r="BE21" i="45" s="1"/>
  <c r="BF21" i="45" s="1"/>
  <c r="BG21" i="45" s="1"/>
  <c r="BH21" i="45" s="1"/>
  <c r="BI21" i="45" s="1"/>
  <c r="BD18" i="45"/>
  <c r="BE18" i="45" s="1"/>
  <c r="BF18" i="45" s="1"/>
  <c r="BG18" i="45" s="1"/>
  <c r="BH18" i="45" s="1"/>
  <c r="BI18" i="45" s="1"/>
  <c r="BD7" i="45"/>
  <c r="BE7" i="45" s="1"/>
  <c r="BF7" i="45" s="1"/>
  <c r="BG7" i="45" s="1"/>
  <c r="BH7" i="45" s="1"/>
  <c r="BI7" i="45" s="1"/>
  <c r="AL12" i="45" s="1"/>
  <c r="BD22" i="45"/>
  <c r="BE22" i="45" s="1"/>
  <c r="BF22" i="45" s="1"/>
  <c r="BG22" i="45" s="1"/>
  <c r="BH22" i="45" s="1"/>
  <c r="BI22" i="45" s="1"/>
  <c r="BD46" i="45"/>
  <c r="BE46" i="45" s="1"/>
  <c r="BF46" i="45" s="1"/>
  <c r="BG46" i="45" s="1"/>
  <c r="BH46" i="45" s="1"/>
  <c r="BI46" i="45" s="1"/>
  <c r="BD17" i="45"/>
  <c r="BE17" i="45" s="1"/>
  <c r="BF17" i="45" s="1"/>
  <c r="BG17" i="45" s="1"/>
  <c r="BH17" i="45" s="1"/>
  <c r="BI17" i="45" s="1"/>
  <c r="AL85" i="45" s="1"/>
  <c r="AM85" i="45" s="1"/>
  <c r="BD56" i="45"/>
  <c r="BE56" i="45" s="1"/>
  <c r="BF56" i="45" s="1"/>
  <c r="BG56" i="45" s="1"/>
  <c r="BH56" i="45" s="1"/>
  <c r="BI56" i="45" s="1"/>
  <c r="BD52" i="45"/>
  <c r="BE52" i="45" s="1"/>
  <c r="BF52" i="45" s="1"/>
  <c r="BG52" i="45" s="1"/>
  <c r="BH52" i="45" s="1"/>
  <c r="BI52" i="45" s="1"/>
  <c r="BD49" i="45"/>
  <c r="BE49" i="45" s="1"/>
  <c r="BF49" i="45" s="1"/>
  <c r="BG49" i="45" s="1"/>
  <c r="BH49" i="45" s="1"/>
  <c r="BI49" i="45" s="1"/>
  <c r="BJ49" i="45" s="1"/>
  <c r="BK49" i="45" s="1"/>
  <c r="BL49" i="45" s="1"/>
  <c r="BM49" i="45" s="1"/>
  <c r="BN49" i="45" s="1"/>
  <c r="BO49" i="45" s="1"/>
  <c r="BP49" i="45" s="1"/>
  <c r="BQ49" i="45" s="1"/>
  <c r="BR49" i="45" s="1"/>
  <c r="BD23" i="45"/>
  <c r="BE23" i="45" s="1"/>
  <c r="BF23" i="45" s="1"/>
  <c r="BG23" i="45" s="1"/>
  <c r="BH23" i="45" s="1"/>
  <c r="BI23" i="45" s="1"/>
  <c r="AJ31" i="44"/>
  <c r="BD14" i="44"/>
  <c r="BE14" i="44" s="1"/>
  <c r="BF14" i="44" s="1"/>
  <c r="BG14" i="44" s="1"/>
  <c r="BH14" i="44" s="1"/>
  <c r="BI14" i="44" s="1"/>
  <c r="AJ30" i="44"/>
  <c r="BD47" i="44"/>
  <c r="BE47" i="44" s="1"/>
  <c r="BF47" i="44" s="1"/>
  <c r="BG47" i="44" s="1"/>
  <c r="BH47" i="44" s="1"/>
  <c r="BI47" i="44" s="1"/>
  <c r="BD22" i="44"/>
  <c r="BE22" i="44" s="1"/>
  <c r="BF22" i="44" s="1"/>
  <c r="BG22" i="44" s="1"/>
  <c r="BH22" i="44" s="1"/>
  <c r="BI22" i="44" s="1"/>
  <c r="BD43" i="44"/>
  <c r="BE43" i="44" s="1"/>
  <c r="BF43" i="44" s="1"/>
  <c r="BG43" i="44" s="1"/>
  <c r="BH43" i="44" s="1"/>
  <c r="BI43" i="44" s="1"/>
  <c r="AL43" i="44" s="1"/>
  <c r="BD44" i="44"/>
  <c r="BE44" i="44" s="1"/>
  <c r="BF44" i="44" s="1"/>
  <c r="BG44" i="44" s="1"/>
  <c r="BH44" i="44" s="1"/>
  <c r="BI44" i="44" s="1"/>
  <c r="AJ16" i="44"/>
  <c r="BD48" i="44"/>
  <c r="BE48" i="44" s="1"/>
  <c r="BF48" i="44" s="1"/>
  <c r="BG48" i="44" s="1"/>
  <c r="BH48" i="44" s="1"/>
  <c r="BI48" i="44" s="1"/>
  <c r="BD41" i="44"/>
  <c r="BE41" i="44" s="1"/>
  <c r="BF41" i="44" s="1"/>
  <c r="BG41" i="44" s="1"/>
  <c r="BH41" i="44" s="1"/>
  <c r="BI41" i="44" s="1"/>
  <c r="BD38" i="44"/>
  <c r="BE38" i="44" s="1"/>
  <c r="BF38" i="44" s="1"/>
  <c r="BG38" i="44" s="1"/>
  <c r="BH38" i="44" s="1"/>
  <c r="BI38" i="44" s="1"/>
  <c r="AJ16" i="43"/>
  <c r="AJ19" i="43"/>
  <c r="BD21" i="43"/>
  <c r="BE21" i="43" s="1"/>
  <c r="BF21" i="43" s="1"/>
  <c r="BG21" i="43" s="1"/>
  <c r="BH21" i="43" s="1"/>
  <c r="BI21" i="43" s="1"/>
  <c r="BD18" i="43"/>
  <c r="BE18" i="43" s="1"/>
  <c r="BF18" i="43" s="1"/>
  <c r="BG18" i="43" s="1"/>
  <c r="BH18" i="43" s="1"/>
  <c r="BI18" i="43" s="1"/>
  <c r="AJ10" i="43"/>
  <c r="BD34" i="43"/>
  <c r="BE34" i="43" s="1"/>
  <c r="BF34" i="43" s="1"/>
  <c r="BG34" i="43" s="1"/>
  <c r="BH34" i="43" s="1"/>
  <c r="BI34" i="43" s="1"/>
  <c r="BJ34" i="43" s="1"/>
  <c r="BK34" i="43" s="1"/>
  <c r="BL34" i="43" s="1"/>
  <c r="BM34" i="43" s="1"/>
  <c r="BN34" i="43" s="1"/>
  <c r="BO34" i="43" s="1"/>
  <c r="BP34" i="43" s="1"/>
  <c r="BQ34" i="43" s="1"/>
  <c r="BR34" i="43" s="1"/>
  <c r="BD19" i="43"/>
  <c r="BE19" i="43" s="1"/>
  <c r="BF19" i="43" s="1"/>
  <c r="BG19" i="43" s="1"/>
  <c r="BH19" i="43" s="1"/>
  <c r="BI19" i="43" s="1"/>
  <c r="BD26" i="43"/>
  <c r="BE26" i="43" s="1"/>
  <c r="BF26" i="43" s="1"/>
  <c r="BG26" i="43" s="1"/>
  <c r="BH26" i="43" s="1"/>
  <c r="BI26" i="43" s="1"/>
  <c r="AL29" i="43" s="1"/>
  <c r="BD33" i="43"/>
  <c r="BE33" i="43" s="1"/>
  <c r="BF33" i="43" s="1"/>
  <c r="BG33" i="43" s="1"/>
  <c r="BH33" i="43" s="1"/>
  <c r="BI33" i="43" s="1"/>
  <c r="BD11" i="43"/>
  <c r="BE11" i="43" s="1"/>
  <c r="BF11" i="43" s="1"/>
  <c r="BG11" i="43" s="1"/>
  <c r="BH11" i="43" s="1"/>
  <c r="BI11" i="43" s="1"/>
  <c r="BJ11" i="43" s="1"/>
  <c r="BK11" i="43" s="1"/>
  <c r="BL11" i="43" s="1"/>
  <c r="BM11" i="43" s="1"/>
  <c r="BN11" i="43" s="1"/>
  <c r="BO11" i="43" s="1"/>
  <c r="BP11" i="43" s="1"/>
  <c r="BQ11" i="43" s="1"/>
  <c r="BR11" i="43" s="1"/>
  <c r="AJ7" i="43"/>
  <c r="BD15" i="43"/>
  <c r="BE15" i="43" s="1"/>
  <c r="BF15" i="43" s="1"/>
  <c r="BG15" i="43" s="1"/>
  <c r="BH15" i="43" s="1"/>
  <c r="BI15" i="43" s="1"/>
  <c r="BD43" i="43"/>
  <c r="BE43" i="43" s="1"/>
  <c r="BF43" i="43" s="1"/>
  <c r="BG43" i="43" s="1"/>
  <c r="BH43" i="43" s="1"/>
  <c r="BI43" i="43" s="1"/>
  <c r="BJ43" i="43" s="1"/>
  <c r="BK43" i="43" s="1"/>
  <c r="BL43" i="43" s="1"/>
  <c r="BM43" i="43" s="1"/>
  <c r="BN43" i="43" s="1"/>
  <c r="BO43" i="43" s="1"/>
  <c r="BP43" i="43" s="1"/>
  <c r="BQ43" i="43" s="1"/>
  <c r="BR43" i="43" s="1"/>
  <c r="BD30" i="43"/>
  <c r="BE30" i="43" s="1"/>
  <c r="BF30" i="43" s="1"/>
  <c r="BG30" i="43" s="1"/>
  <c r="BH30" i="43" s="1"/>
  <c r="BI30" i="43" s="1"/>
  <c r="BJ30" i="43" s="1"/>
  <c r="BK30" i="43" s="1"/>
  <c r="BL30" i="43" s="1"/>
  <c r="BM30" i="43" s="1"/>
  <c r="BN30" i="43" s="1"/>
  <c r="BO30" i="43" s="1"/>
  <c r="BP30" i="43" s="1"/>
  <c r="BQ30" i="43" s="1"/>
  <c r="BR30" i="43" s="1"/>
  <c r="BD17" i="43"/>
  <c r="BE17" i="43" s="1"/>
  <c r="BF17" i="43" s="1"/>
  <c r="BG17" i="43" s="1"/>
  <c r="BH17" i="43" s="1"/>
  <c r="BI17" i="43" s="1"/>
  <c r="BJ17" i="43" s="1"/>
  <c r="BK17" i="43" s="1"/>
  <c r="BL17" i="43" s="1"/>
  <c r="BM17" i="43" s="1"/>
  <c r="BN17" i="43" s="1"/>
  <c r="BO17" i="43" s="1"/>
  <c r="BP17" i="43" s="1"/>
  <c r="BQ17" i="43" s="1"/>
  <c r="BR17" i="43" s="1"/>
  <c r="BD23" i="43"/>
  <c r="BE23" i="43" s="1"/>
  <c r="BF23" i="43" s="1"/>
  <c r="BG23" i="43" s="1"/>
  <c r="BH23" i="43" s="1"/>
  <c r="BI23" i="43" s="1"/>
  <c r="BD21" i="37"/>
  <c r="BE21" i="37" s="1"/>
  <c r="BF21" i="37" s="1"/>
  <c r="BG21" i="37" s="1"/>
  <c r="BH21" i="37" s="1"/>
  <c r="BI21" i="37" s="1"/>
  <c r="BJ21" i="37" s="1"/>
  <c r="BK21" i="37" s="1"/>
  <c r="BL21" i="37" s="1"/>
  <c r="BM21" i="37" s="1"/>
  <c r="BN21" i="37" s="1"/>
  <c r="BO21" i="37" s="1"/>
  <c r="BP21" i="37" s="1"/>
  <c r="BQ21" i="37" s="1"/>
  <c r="BR21" i="37" s="1"/>
  <c r="BD7" i="37"/>
  <c r="BE7" i="37" s="1"/>
  <c r="BF7" i="37" s="1"/>
  <c r="BG7" i="37" s="1"/>
  <c r="BH7" i="37" s="1"/>
  <c r="BI7" i="37" s="1"/>
  <c r="BJ7" i="37" s="1"/>
  <c r="BK7" i="37" s="1"/>
  <c r="BL7" i="37" s="1"/>
  <c r="BM7" i="37" s="1"/>
  <c r="BN7" i="37" s="1"/>
  <c r="BO7" i="37" s="1"/>
  <c r="BP7" i="37" s="1"/>
  <c r="BQ7" i="37" s="1"/>
  <c r="BR7" i="37" s="1"/>
  <c r="AJ23" i="37"/>
  <c r="BD32" i="37"/>
  <c r="BE32" i="37" s="1"/>
  <c r="BF32" i="37" s="1"/>
  <c r="BG32" i="37" s="1"/>
  <c r="BH32" i="37" s="1"/>
  <c r="BI32" i="37" s="1"/>
  <c r="BD12" i="37"/>
  <c r="BE12" i="37" s="1"/>
  <c r="BF12" i="37" s="1"/>
  <c r="BG12" i="37" s="1"/>
  <c r="BH12" i="37" s="1"/>
  <c r="BI12" i="37" s="1"/>
  <c r="BD8" i="37"/>
  <c r="BE8" i="37" s="1"/>
  <c r="BF8" i="37" s="1"/>
  <c r="BG8" i="37" s="1"/>
  <c r="BH8" i="37" s="1"/>
  <c r="BI8" i="37" s="1"/>
  <c r="BD29" i="37"/>
  <c r="BE29" i="37" s="1"/>
  <c r="BF29" i="37" s="1"/>
  <c r="BG29" i="37" s="1"/>
  <c r="BH29" i="37" s="1"/>
  <c r="BI29" i="37" s="1"/>
  <c r="BD19" i="37"/>
  <c r="BE19" i="37" s="1"/>
  <c r="BF19" i="37" s="1"/>
  <c r="BG19" i="37" s="1"/>
  <c r="BH19" i="37" s="1"/>
  <c r="BI19" i="37" s="1"/>
  <c r="BJ19" i="37" s="1"/>
  <c r="BK19" i="37" s="1"/>
  <c r="BL19" i="37" s="1"/>
  <c r="BM19" i="37" s="1"/>
  <c r="BN19" i="37" s="1"/>
  <c r="BO19" i="37" s="1"/>
  <c r="BP19" i="37" s="1"/>
  <c r="BQ19" i="37" s="1"/>
  <c r="BR19" i="37" s="1"/>
  <c r="BD31" i="37"/>
  <c r="BE31" i="37" s="1"/>
  <c r="BF31" i="37" s="1"/>
  <c r="BG31" i="37" s="1"/>
  <c r="BH31" i="37" s="1"/>
  <c r="BI31" i="37" s="1"/>
  <c r="BJ31" i="37" s="1"/>
  <c r="BK31" i="37" s="1"/>
  <c r="BL31" i="37" s="1"/>
  <c r="BM31" i="37" s="1"/>
  <c r="BN31" i="37" s="1"/>
  <c r="BO31" i="37" s="1"/>
  <c r="BP31" i="37" s="1"/>
  <c r="BQ31" i="37" s="1"/>
  <c r="BR31" i="37" s="1"/>
  <c r="AJ21" i="37"/>
  <c r="AL41" i="37"/>
  <c r="AM41" i="37" s="1"/>
  <c r="AL65" i="37"/>
  <c r="AM65" i="37" s="1"/>
  <c r="AL47" i="37"/>
  <c r="AM47" i="37" s="1"/>
  <c r="AL27" i="37"/>
  <c r="AL44" i="37"/>
  <c r="AM44" i="37" s="1"/>
  <c r="AL42" i="37"/>
  <c r="AM42" i="37" s="1"/>
  <c r="BJ68" i="37"/>
  <c r="BK68" i="37" s="1"/>
  <c r="BL68" i="37" s="1"/>
  <c r="BM68" i="37" s="1"/>
  <c r="BN68" i="37" s="1"/>
  <c r="BO68" i="37" s="1"/>
  <c r="BP68" i="37" s="1"/>
  <c r="BQ68" i="37" s="1"/>
  <c r="BR68" i="37" s="1"/>
  <c r="AJ13" i="42"/>
  <c r="AJ18" i="42"/>
  <c r="BD26" i="42"/>
  <c r="BE26" i="42" s="1"/>
  <c r="BF26" i="42" s="1"/>
  <c r="BG26" i="42" s="1"/>
  <c r="BH26" i="42" s="1"/>
  <c r="BI26" i="42" s="1"/>
  <c r="BD21" i="42"/>
  <c r="BE21" i="42" s="1"/>
  <c r="BF21" i="42" s="1"/>
  <c r="BG21" i="42" s="1"/>
  <c r="BH21" i="42" s="1"/>
  <c r="BI21" i="42" s="1"/>
  <c r="AJ16" i="42"/>
  <c r="AJ15" i="42"/>
  <c r="AJ12" i="42"/>
  <c r="AJ10" i="42"/>
  <c r="AJ7" i="42"/>
  <c r="BD11" i="42"/>
  <c r="BE11" i="42" s="1"/>
  <c r="BF11" i="42" s="1"/>
  <c r="BG11" i="42" s="1"/>
  <c r="BH11" i="42" s="1"/>
  <c r="BI11" i="42" s="1"/>
  <c r="BJ11" i="42" s="1"/>
  <c r="BK11" i="42" s="1"/>
  <c r="BL11" i="42" s="1"/>
  <c r="BM11" i="42" s="1"/>
  <c r="BN11" i="42" s="1"/>
  <c r="BO11" i="42" s="1"/>
  <c r="BP11" i="42" s="1"/>
  <c r="BQ11" i="42" s="1"/>
  <c r="BR11" i="42" s="1"/>
  <c r="BD16" i="42"/>
  <c r="BE16" i="42" s="1"/>
  <c r="BF16" i="42" s="1"/>
  <c r="BG16" i="42" s="1"/>
  <c r="BH16" i="42" s="1"/>
  <c r="BI16" i="42" s="1"/>
  <c r="BJ16" i="42" s="1"/>
  <c r="BK16" i="42" s="1"/>
  <c r="BL16" i="42" s="1"/>
  <c r="BM16" i="42" s="1"/>
  <c r="BN16" i="42" s="1"/>
  <c r="BO16" i="42" s="1"/>
  <c r="BP16" i="42" s="1"/>
  <c r="BQ16" i="42" s="1"/>
  <c r="BR16" i="42" s="1"/>
  <c r="AJ12" i="41"/>
  <c r="AJ7" i="41"/>
  <c r="AJ23" i="53"/>
  <c r="AJ22" i="53"/>
  <c r="AJ21" i="53"/>
  <c r="AJ18" i="53"/>
  <c r="AJ11" i="53"/>
  <c r="AJ9" i="53"/>
  <c r="AJ13" i="53"/>
  <c r="AJ5" i="53"/>
  <c r="AJ8" i="53"/>
  <c r="BD25" i="52"/>
  <c r="BE25" i="52" s="1"/>
  <c r="BF25" i="52" s="1"/>
  <c r="BG25" i="52" s="1"/>
  <c r="BH25" i="52" s="1"/>
  <c r="BI25" i="52" s="1"/>
  <c r="BD26" i="52"/>
  <c r="BE26" i="52" s="1"/>
  <c r="BF26" i="52" s="1"/>
  <c r="BG26" i="52" s="1"/>
  <c r="BH26" i="52" s="1"/>
  <c r="BI26" i="52" s="1"/>
  <c r="BD12" i="52"/>
  <c r="BE12" i="52" s="1"/>
  <c r="BF12" i="52" s="1"/>
  <c r="BG12" i="52" s="1"/>
  <c r="BH12" i="52" s="1"/>
  <c r="BI12" i="52" s="1"/>
  <c r="BJ12" i="52" s="1"/>
  <c r="BK12" i="52" s="1"/>
  <c r="BL12" i="52" s="1"/>
  <c r="BM12" i="52" s="1"/>
  <c r="BN12" i="52" s="1"/>
  <c r="BO12" i="52" s="1"/>
  <c r="BP12" i="52" s="1"/>
  <c r="BQ12" i="52" s="1"/>
  <c r="BR12" i="52" s="1"/>
  <c r="BD11" i="52"/>
  <c r="BE11" i="52" s="1"/>
  <c r="BF11" i="52" s="1"/>
  <c r="BG11" i="52" s="1"/>
  <c r="BH11" i="52" s="1"/>
  <c r="BI11" i="52" s="1"/>
  <c r="BD33" i="52"/>
  <c r="BE33" i="52" s="1"/>
  <c r="BF33" i="52" s="1"/>
  <c r="BG33" i="52" s="1"/>
  <c r="BH33" i="52" s="1"/>
  <c r="BI33" i="52" s="1"/>
  <c r="BD22" i="52"/>
  <c r="BE22" i="52" s="1"/>
  <c r="BF22" i="52" s="1"/>
  <c r="BG22" i="52" s="1"/>
  <c r="BH22" i="52" s="1"/>
  <c r="BI22" i="52" s="1"/>
  <c r="BJ22" i="52" s="1"/>
  <c r="BK22" i="52" s="1"/>
  <c r="BL22" i="52" s="1"/>
  <c r="BM22" i="52" s="1"/>
  <c r="BN22" i="52" s="1"/>
  <c r="BO22" i="52" s="1"/>
  <c r="BP22" i="52" s="1"/>
  <c r="BQ22" i="52" s="1"/>
  <c r="BR22" i="52" s="1"/>
  <c r="BD28" i="52"/>
  <c r="BE28" i="52" s="1"/>
  <c r="BF28" i="52" s="1"/>
  <c r="BG28" i="52" s="1"/>
  <c r="BH28" i="52" s="1"/>
  <c r="BI28" i="52" s="1"/>
  <c r="BD15" i="52"/>
  <c r="BE15" i="52" s="1"/>
  <c r="BF15" i="52" s="1"/>
  <c r="BG15" i="52" s="1"/>
  <c r="BH15" i="52" s="1"/>
  <c r="BI15" i="52" s="1"/>
  <c r="BD13" i="52"/>
  <c r="BE13" i="52" s="1"/>
  <c r="BF13" i="52" s="1"/>
  <c r="BG13" i="52" s="1"/>
  <c r="BH13" i="52" s="1"/>
  <c r="BI13" i="52" s="1"/>
  <c r="BJ13" i="52" s="1"/>
  <c r="BK13" i="52" s="1"/>
  <c r="BL13" i="52" s="1"/>
  <c r="BM13" i="52" s="1"/>
  <c r="BN13" i="52" s="1"/>
  <c r="BO13" i="52" s="1"/>
  <c r="BP13" i="52" s="1"/>
  <c r="BQ13" i="52" s="1"/>
  <c r="BR13" i="52" s="1"/>
  <c r="BD7" i="52"/>
  <c r="BE7" i="52" s="1"/>
  <c r="BF7" i="52" s="1"/>
  <c r="BG7" i="52" s="1"/>
  <c r="BH7" i="52" s="1"/>
  <c r="BI7" i="52" s="1"/>
  <c r="BJ7" i="52" s="1"/>
  <c r="BK7" i="52" s="1"/>
  <c r="BL7" i="52" s="1"/>
  <c r="BM7" i="52" s="1"/>
  <c r="BN7" i="52" s="1"/>
  <c r="BO7" i="52" s="1"/>
  <c r="BP7" i="52" s="1"/>
  <c r="BQ7" i="52" s="1"/>
  <c r="BR7" i="52" s="1"/>
  <c r="AJ19" i="52"/>
  <c r="AJ18" i="52"/>
  <c r="AJ17" i="52"/>
  <c r="AJ16" i="52"/>
  <c r="AJ13" i="52"/>
  <c r="AJ9" i="52"/>
  <c r="BD29" i="51"/>
  <c r="BE29" i="51" s="1"/>
  <c r="BF29" i="51" s="1"/>
  <c r="BG29" i="51" s="1"/>
  <c r="BH29" i="51" s="1"/>
  <c r="BI29" i="51" s="1"/>
  <c r="BJ29" i="51" s="1"/>
  <c r="BK29" i="51" s="1"/>
  <c r="BL29" i="51" s="1"/>
  <c r="BM29" i="51" s="1"/>
  <c r="BN29" i="51" s="1"/>
  <c r="BO29" i="51" s="1"/>
  <c r="BP29" i="51" s="1"/>
  <c r="BQ29" i="51" s="1"/>
  <c r="BR29" i="51" s="1"/>
  <c r="BD10" i="51"/>
  <c r="BE10" i="51" s="1"/>
  <c r="BF10" i="51" s="1"/>
  <c r="BG10" i="51" s="1"/>
  <c r="BH10" i="51" s="1"/>
  <c r="BI10" i="51" s="1"/>
  <c r="BJ10" i="51" s="1"/>
  <c r="BK10" i="51" s="1"/>
  <c r="BL10" i="51" s="1"/>
  <c r="BM10" i="51" s="1"/>
  <c r="BN10" i="51" s="1"/>
  <c r="BO10" i="51" s="1"/>
  <c r="BP10" i="51" s="1"/>
  <c r="BQ10" i="51" s="1"/>
  <c r="BR10" i="51" s="1"/>
  <c r="BD19" i="51"/>
  <c r="BE19" i="51" s="1"/>
  <c r="BF19" i="51" s="1"/>
  <c r="BG19" i="51" s="1"/>
  <c r="BH19" i="51" s="1"/>
  <c r="BI19" i="51" s="1"/>
  <c r="BJ19" i="51" s="1"/>
  <c r="BK19" i="51" s="1"/>
  <c r="BL19" i="51" s="1"/>
  <c r="BM19" i="51" s="1"/>
  <c r="BN19" i="51" s="1"/>
  <c r="BO19" i="51" s="1"/>
  <c r="BP19" i="51" s="1"/>
  <c r="BQ19" i="51" s="1"/>
  <c r="BR19" i="51" s="1"/>
  <c r="BD31" i="51"/>
  <c r="BE31" i="51" s="1"/>
  <c r="BF31" i="51" s="1"/>
  <c r="BG31" i="51" s="1"/>
  <c r="BH31" i="51" s="1"/>
  <c r="BI31" i="51" s="1"/>
  <c r="BJ31" i="51" s="1"/>
  <c r="BK31" i="51" s="1"/>
  <c r="BL31" i="51" s="1"/>
  <c r="BM31" i="51" s="1"/>
  <c r="BN31" i="51" s="1"/>
  <c r="BO31" i="51" s="1"/>
  <c r="BP31" i="51" s="1"/>
  <c r="BQ31" i="51" s="1"/>
  <c r="BR31" i="51" s="1"/>
  <c r="BD34" i="51"/>
  <c r="BE34" i="51" s="1"/>
  <c r="BF34" i="51" s="1"/>
  <c r="BG34" i="51" s="1"/>
  <c r="BH34" i="51" s="1"/>
  <c r="BI34" i="51" s="1"/>
  <c r="BJ34" i="51" s="1"/>
  <c r="BK34" i="51" s="1"/>
  <c r="BL34" i="51" s="1"/>
  <c r="BM34" i="51" s="1"/>
  <c r="BN34" i="51" s="1"/>
  <c r="BO34" i="51" s="1"/>
  <c r="BP34" i="51" s="1"/>
  <c r="BQ34" i="51" s="1"/>
  <c r="BR34" i="51" s="1"/>
  <c r="BD9" i="51"/>
  <c r="BE9" i="51" s="1"/>
  <c r="BF9" i="51" s="1"/>
  <c r="BG9" i="51" s="1"/>
  <c r="BH9" i="51" s="1"/>
  <c r="BI9" i="51" s="1"/>
  <c r="BJ9" i="51" s="1"/>
  <c r="BK9" i="51" s="1"/>
  <c r="BL9" i="51" s="1"/>
  <c r="BM9" i="51" s="1"/>
  <c r="BN9" i="51" s="1"/>
  <c r="BO9" i="51" s="1"/>
  <c r="BP9" i="51" s="1"/>
  <c r="BQ9" i="51" s="1"/>
  <c r="BR9" i="51" s="1"/>
  <c r="BD43" i="51"/>
  <c r="BE43" i="51" s="1"/>
  <c r="BF43" i="51" s="1"/>
  <c r="BG43" i="51" s="1"/>
  <c r="BH43" i="51" s="1"/>
  <c r="BI43" i="51" s="1"/>
  <c r="BJ43" i="51" s="1"/>
  <c r="BK43" i="51" s="1"/>
  <c r="BL43" i="51" s="1"/>
  <c r="BM43" i="51" s="1"/>
  <c r="BN43" i="51" s="1"/>
  <c r="BO43" i="51" s="1"/>
  <c r="BP43" i="51" s="1"/>
  <c r="BQ43" i="51" s="1"/>
  <c r="BR43" i="51" s="1"/>
  <c r="BD40" i="51"/>
  <c r="BE40" i="51" s="1"/>
  <c r="BF40" i="51" s="1"/>
  <c r="BG40" i="51" s="1"/>
  <c r="BH40" i="51" s="1"/>
  <c r="BI40" i="51" s="1"/>
  <c r="BJ40" i="51" s="1"/>
  <c r="BK40" i="51" s="1"/>
  <c r="BL40" i="51" s="1"/>
  <c r="BM40" i="51" s="1"/>
  <c r="BN40" i="51" s="1"/>
  <c r="BO40" i="51" s="1"/>
  <c r="BP40" i="51" s="1"/>
  <c r="BQ40" i="51" s="1"/>
  <c r="BR40" i="51" s="1"/>
  <c r="AJ49" i="51"/>
  <c r="AJ47" i="51"/>
  <c r="AJ46" i="51"/>
  <c r="AJ45" i="51"/>
  <c r="AJ43" i="51"/>
  <c r="AJ41" i="51"/>
  <c r="AJ40" i="51"/>
  <c r="AJ39" i="51"/>
  <c r="AJ32" i="51"/>
  <c r="AJ24" i="51"/>
  <c r="AJ36" i="51"/>
  <c r="BD33" i="51"/>
  <c r="BE33" i="51" s="1"/>
  <c r="BF33" i="51" s="1"/>
  <c r="BG33" i="51" s="1"/>
  <c r="BH33" i="51" s="1"/>
  <c r="BI33" i="51" s="1"/>
  <c r="BJ33" i="51" s="1"/>
  <c r="BK33" i="51" s="1"/>
  <c r="BL33" i="51" s="1"/>
  <c r="BM33" i="51" s="1"/>
  <c r="BN33" i="51" s="1"/>
  <c r="BO33" i="51" s="1"/>
  <c r="BP33" i="51" s="1"/>
  <c r="BQ33" i="51" s="1"/>
  <c r="BR33" i="51" s="1"/>
  <c r="BD47" i="51"/>
  <c r="BE47" i="51" s="1"/>
  <c r="BF47" i="51" s="1"/>
  <c r="BG47" i="51" s="1"/>
  <c r="BH47" i="51" s="1"/>
  <c r="BI47" i="51" s="1"/>
  <c r="BJ47" i="51" s="1"/>
  <c r="BK47" i="51" s="1"/>
  <c r="BL47" i="51" s="1"/>
  <c r="BM47" i="51" s="1"/>
  <c r="BN47" i="51" s="1"/>
  <c r="BO47" i="51" s="1"/>
  <c r="BP47" i="51" s="1"/>
  <c r="BQ47" i="51" s="1"/>
  <c r="BR47" i="51" s="1"/>
  <c r="AJ16" i="51"/>
  <c r="AJ15" i="51"/>
  <c r="AJ12" i="51"/>
  <c r="AJ20" i="51"/>
  <c r="AJ13" i="51"/>
  <c r="AJ11" i="51"/>
  <c r="AJ8" i="51"/>
  <c r="AJ24" i="50"/>
  <c r="AJ33" i="50"/>
  <c r="AJ32" i="50"/>
  <c r="AJ25" i="50"/>
  <c r="AJ31" i="50"/>
  <c r="AJ28" i="50"/>
  <c r="AJ27" i="50"/>
  <c r="AJ23" i="50"/>
  <c r="AJ19" i="50"/>
  <c r="AJ12" i="50"/>
  <c r="AJ8" i="50"/>
  <c r="AJ13" i="50"/>
  <c r="AJ52" i="49"/>
  <c r="AJ47" i="49"/>
  <c r="AJ41" i="49"/>
  <c r="BD33" i="49"/>
  <c r="BE33" i="49" s="1"/>
  <c r="BF33" i="49" s="1"/>
  <c r="BG33" i="49" s="1"/>
  <c r="BH33" i="49" s="1"/>
  <c r="BI33" i="49" s="1"/>
  <c r="BJ33" i="49" s="1"/>
  <c r="BD10" i="49"/>
  <c r="BE10" i="49" s="1"/>
  <c r="BF10" i="49" s="1"/>
  <c r="BG10" i="49" s="1"/>
  <c r="BH10" i="49" s="1"/>
  <c r="BI10" i="49" s="1"/>
  <c r="BJ10" i="49" s="1"/>
  <c r="BK10" i="49" s="1"/>
  <c r="BL10" i="49" s="1"/>
  <c r="BM10" i="49" s="1"/>
  <c r="BN10" i="49" s="1"/>
  <c r="BO10" i="49" s="1"/>
  <c r="BP10" i="49" s="1"/>
  <c r="BQ10" i="49" s="1"/>
  <c r="BR10" i="49" s="1"/>
  <c r="BD66" i="49"/>
  <c r="BE66" i="49" s="1"/>
  <c r="BF66" i="49" s="1"/>
  <c r="BG66" i="49" s="1"/>
  <c r="BH66" i="49" s="1"/>
  <c r="BI66" i="49" s="1"/>
  <c r="BD13" i="49"/>
  <c r="BE13" i="49" s="1"/>
  <c r="BF13" i="49" s="1"/>
  <c r="BG13" i="49" s="1"/>
  <c r="BH13" i="49" s="1"/>
  <c r="BI13" i="49" s="1"/>
  <c r="BD39" i="49"/>
  <c r="BE39" i="49" s="1"/>
  <c r="BF39" i="49" s="1"/>
  <c r="BG39" i="49" s="1"/>
  <c r="BH39" i="49" s="1"/>
  <c r="BI39" i="49" s="1"/>
  <c r="BJ39" i="49" s="1"/>
  <c r="BK39" i="49" s="1"/>
  <c r="BL39" i="49" s="1"/>
  <c r="BM39" i="49" s="1"/>
  <c r="BN39" i="49" s="1"/>
  <c r="BO39" i="49" s="1"/>
  <c r="BP39" i="49" s="1"/>
  <c r="BQ39" i="49" s="1"/>
  <c r="BR39" i="49" s="1"/>
  <c r="BD41" i="49"/>
  <c r="BE41" i="49" s="1"/>
  <c r="BF41" i="49" s="1"/>
  <c r="BG41" i="49" s="1"/>
  <c r="BH41" i="49" s="1"/>
  <c r="BI41" i="49" s="1"/>
  <c r="BJ41" i="49" s="1"/>
  <c r="BK41" i="49" s="1"/>
  <c r="BL41" i="49" s="1"/>
  <c r="BM41" i="49" s="1"/>
  <c r="BN41" i="49" s="1"/>
  <c r="BO41" i="49" s="1"/>
  <c r="BP41" i="49" s="1"/>
  <c r="BQ41" i="49" s="1"/>
  <c r="BR41" i="49" s="1"/>
  <c r="BD43" i="49"/>
  <c r="BE43" i="49" s="1"/>
  <c r="BF43" i="49" s="1"/>
  <c r="BG43" i="49" s="1"/>
  <c r="BH43" i="49" s="1"/>
  <c r="BI43" i="49" s="1"/>
  <c r="BJ43" i="49" s="1"/>
  <c r="BK43" i="49" s="1"/>
  <c r="BL43" i="49" s="1"/>
  <c r="BM43" i="49" s="1"/>
  <c r="BN43" i="49" s="1"/>
  <c r="BO43" i="49" s="1"/>
  <c r="BP43" i="49" s="1"/>
  <c r="BQ43" i="49" s="1"/>
  <c r="BR43" i="49" s="1"/>
  <c r="BD51" i="49"/>
  <c r="BE51" i="49" s="1"/>
  <c r="BF51" i="49" s="1"/>
  <c r="BG51" i="49" s="1"/>
  <c r="BH51" i="49" s="1"/>
  <c r="BI51" i="49" s="1"/>
  <c r="BJ51" i="49" s="1"/>
  <c r="BK51" i="49" s="1"/>
  <c r="BL51" i="49" s="1"/>
  <c r="BM51" i="49" s="1"/>
  <c r="BN51" i="49" s="1"/>
  <c r="BO51" i="49" s="1"/>
  <c r="BP51" i="49" s="1"/>
  <c r="BQ51" i="49" s="1"/>
  <c r="BR51" i="49" s="1"/>
  <c r="AJ34" i="49"/>
  <c r="BD32" i="49"/>
  <c r="BE32" i="49" s="1"/>
  <c r="BF32" i="49" s="1"/>
  <c r="BG32" i="49" s="1"/>
  <c r="BH32" i="49" s="1"/>
  <c r="BI32" i="49" s="1"/>
  <c r="BJ32" i="49" s="1"/>
  <c r="BK32" i="49" s="1"/>
  <c r="BL32" i="49" s="1"/>
  <c r="BM32" i="49" s="1"/>
  <c r="BN32" i="49" s="1"/>
  <c r="BO32" i="49" s="1"/>
  <c r="BP32" i="49" s="1"/>
  <c r="BQ32" i="49" s="1"/>
  <c r="BR32" i="49" s="1"/>
  <c r="BD17" i="49"/>
  <c r="BE17" i="49" s="1"/>
  <c r="BF17" i="49" s="1"/>
  <c r="BG17" i="49" s="1"/>
  <c r="BH17" i="49" s="1"/>
  <c r="BI17" i="49" s="1"/>
  <c r="BD68" i="49"/>
  <c r="BE68" i="49" s="1"/>
  <c r="BF68" i="49" s="1"/>
  <c r="BG68" i="49" s="1"/>
  <c r="BH68" i="49" s="1"/>
  <c r="BI68" i="49" s="1"/>
  <c r="BD57" i="49"/>
  <c r="BE57" i="49" s="1"/>
  <c r="BF57" i="49" s="1"/>
  <c r="BG57" i="49" s="1"/>
  <c r="BH57" i="49" s="1"/>
  <c r="BI57" i="49" s="1"/>
  <c r="BJ57" i="49" s="1"/>
  <c r="BK57" i="49" s="1"/>
  <c r="BL57" i="49" s="1"/>
  <c r="BM57" i="49" s="1"/>
  <c r="BN57" i="49" s="1"/>
  <c r="BO57" i="49" s="1"/>
  <c r="BP57" i="49" s="1"/>
  <c r="BQ57" i="49" s="1"/>
  <c r="BR57" i="49" s="1"/>
  <c r="BD30" i="49"/>
  <c r="BE30" i="49" s="1"/>
  <c r="BF30" i="49" s="1"/>
  <c r="BG30" i="49" s="1"/>
  <c r="BH30" i="49" s="1"/>
  <c r="BI30" i="49" s="1"/>
  <c r="BJ30" i="49" s="1"/>
  <c r="BK30" i="49" s="1"/>
  <c r="BL30" i="49" s="1"/>
  <c r="BM30" i="49" s="1"/>
  <c r="BN30" i="49" s="1"/>
  <c r="BO30" i="49" s="1"/>
  <c r="BP30" i="49" s="1"/>
  <c r="BQ30" i="49" s="1"/>
  <c r="BR30" i="49" s="1"/>
  <c r="BD12" i="49"/>
  <c r="BE12" i="49" s="1"/>
  <c r="BF12" i="49" s="1"/>
  <c r="BG12" i="49" s="1"/>
  <c r="BH12" i="49" s="1"/>
  <c r="BI12" i="49" s="1"/>
  <c r="BJ12" i="49" s="1"/>
  <c r="BK12" i="49" s="1"/>
  <c r="BL12" i="49" s="1"/>
  <c r="BM12" i="49" s="1"/>
  <c r="BN12" i="49" s="1"/>
  <c r="BO12" i="49" s="1"/>
  <c r="BP12" i="49" s="1"/>
  <c r="BQ12" i="49" s="1"/>
  <c r="BR12" i="49" s="1"/>
  <c r="BD61" i="49"/>
  <c r="BE61" i="49" s="1"/>
  <c r="BF61" i="49" s="1"/>
  <c r="BG61" i="49" s="1"/>
  <c r="BH61" i="49" s="1"/>
  <c r="BI61" i="49" s="1"/>
  <c r="BJ61" i="49" s="1"/>
  <c r="BK61" i="49" s="1"/>
  <c r="BL61" i="49" s="1"/>
  <c r="BM61" i="49" s="1"/>
  <c r="BN61" i="49" s="1"/>
  <c r="BO61" i="49" s="1"/>
  <c r="BP61" i="49" s="1"/>
  <c r="BQ61" i="49" s="1"/>
  <c r="BR61" i="49" s="1"/>
  <c r="BD44" i="49"/>
  <c r="BE44" i="49" s="1"/>
  <c r="BF44" i="49" s="1"/>
  <c r="BG44" i="49" s="1"/>
  <c r="BH44" i="49" s="1"/>
  <c r="BI44" i="49" s="1"/>
  <c r="BJ44" i="49" s="1"/>
  <c r="BK44" i="49" s="1"/>
  <c r="BL44" i="49" s="1"/>
  <c r="BM44" i="49" s="1"/>
  <c r="BN44" i="49" s="1"/>
  <c r="BO44" i="49" s="1"/>
  <c r="BP44" i="49" s="1"/>
  <c r="BQ44" i="49" s="1"/>
  <c r="BR44" i="49" s="1"/>
  <c r="BD20" i="49"/>
  <c r="BE20" i="49" s="1"/>
  <c r="BF20" i="49" s="1"/>
  <c r="BG20" i="49" s="1"/>
  <c r="BH20" i="49" s="1"/>
  <c r="BI20" i="49" s="1"/>
  <c r="BJ20" i="49" s="1"/>
  <c r="BK20" i="49" s="1"/>
  <c r="BL20" i="49" s="1"/>
  <c r="BM20" i="49" s="1"/>
  <c r="BN20" i="49" s="1"/>
  <c r="BO20" i="49" s="1"/>
  <c r="BP20" i="49" s="1"/>
  <c r="BQ20" i="49" s="1"/>
  <c r="BR20" i="49" s="1"/>
  <c r="BD8" i="49"/>
  <c r="BE8" i="49" s="1"/>
  <c r="BF8" i="49" s="1"/>
  <c r="BG8" i="49" s="1"/>
  <c r="BH8" i="49" s="1"/>
  <c r="BI8" i="49" s="1"/>
  <c r="BD62" i="49"/>
  <c r="BE62" i="49" s="1"/>
  <c r="BF62" i="49" s="1"/>
  <c r="BG62" i="49" s="1"/>
  <c r="BH62" i="49" s="1"/>
  <c r="BI62" i="49" s="1"/>
  <c r="BJ62" i="49" s="1"/>
  <c r="BK62" i="49" s="1"/>
  <c r="BL62" i="49" s="1"/>
  <c r="BM62" i="49" s="1"/>
  <c r="BN62" i="49" s="1"/>
  <c r="BO62" i="49" s="1"/>
  <c r="BP62" i="49" s="1"/>
  <c r="BQ62" i="49" s="1"/>
  <c r="BR62" i="49" s="1"/>
  <c r="BD24" i="49"/>
  <c r="BE24" i="49" s="1"/>
  <c r="BF24" i="49" s="1"/>
  <c r="BG24" i="49" s="1"/>
  <c r="BH24" i="49" s="1"/>
  <c r="BI24" i="49" s="1"/>
  <c r="BJ24" i="49" s="1"/>
  <c r="BK24" i="49" s="1"/>
  <c r="BL24" i="49" s="1"/>
  <c r="BM24" i="49" s="1"/>
  <c r="BN24" i="49" s="1"/>
  <c r="BO24" i="49" s="1"/>
  <c r="BP24" i="49" s="1"/>
  <c r="BQ24" i="49" s="1"/>
  <c r="BR24" i="49" s="1"/>
  <c r="BD48" i="49"/>
  <c r="BE48" i="49" s="1"/>
  <c r="BF48" i="49" s="1"/>
  <c r="BG48" i="49" s="1"/>
  <c r="BH48" i="49" s="1"/>
  <c r="BI48" i="49" s="1"/>
  <c r="BJ48" i="49" s="1"/>
  <c r="BK48" i="49" s="1"/>
  <c r="BL48" i="49" s="1"/>
  <c r="BM48" i="49" s="1"/>
  <c r="BN48" i="49" s="1"/>
  <c r="BO48" i="49" s="1"/>
  <c r="BP48" i="49" s="1"/>
  <c r="BQ48" i="49" s="1"/>
  <c r="BR48" i="49" s="1"/>
  <c r="BD36" i="49"/>
  <c r="BE36" i="49" s="1"/>
  <c r="BF36" i="49" s="1"/>
  <c r="BG36" i="49" s="1"/>
  <c r="BH36" i="49" s="1"/>
  <c r="BI36" i="49" s="1"/>
  <c r="BJ36" i="49" s="1"/>
  <c r="BK36" i="49" s="1"/>
  <c r="BL36" i="49" s="1"/>
  <c r="BM36" i="49" s="1"/>
  <c r="BN36" i="49" s="1"/>
  <c r="BO36" i="49" s="1"/>
  <c r="BP36" i="49" s="1"/>
  <c r="BQ36" i="49" s="1"/>
  <c r="BR36" i="49" s="1"/>
  <c r="BD35" i="49"/>
  <c r="BE35" i="49" s="1"/>
  <c r="BF35" i="49" s="1"/>
  <c r="BG35" i="49" s="1"/>
  <c r="BH35" i="49" s="1"/>
  <c r="BI35" i="49" s="1"/>
  <c r="BJ35" i="49" s="1"/>
  <c r="BK35" i="49" s="1"/>
  <c r="BL35" i="49" s="1"/>
  <c r="BM35" i="49" s="1"/>
  <c r="BN35" i="49" s="1"/>
  <c r="BO35" i="49" s="1"/>
  <c r="BP35" i="49" s="1"/>
  <c r="BQ35" i="49" s="1"/>
  <c r="BR35" i="49" s="1"/>
  <c r="BD18" i="49"/>
  <c r="BE18" i="49" s="1"/>
  <c r="BF18" i="49" s="1"/>
  <c r="BG18" i="49" s="1"/>
  <c r="BH18" i="49" s="1"/>
  <c r="BI18" i="49" s="1"/>
  <c r="BD19" i="49"/>
  <c r="BE19" i="49" s="1"/>
  <c r="BF19" i="49" s="1"/>
  <c r="BG19" i="49" s="1"/>
  <c r="BH19" i="49" s="1"/>
  <c r="BI19" i="49" s="1"/>
  <c r="BJ19" i="49" s="1"/>
  <c r="BK19" i="49" s="1"/>
  <c r="BL19" i="49" s="1"/>
  <c r="BM19" i="49" s="1"/>
  <c r="BN19" i="49" s="1"/>
  <c r="BO19" i="49" s="1"/>
  <c r="BP19" i="49" s="1"/>
  <c r="BQ19" i="49" s="1"/>
  <c r="BR19" i="49" s="1"/>
  <c r="AJ18" i="49"/>
  <c r="AJ29" i="49"/>
  <c r="AJ14" i="49"/>
  <c r="AJ34" i="48"/>
  <c r="AJ27" i="48"/>
  <c r="AJ33" i="48"/>
  <c r="AJ23" i="48"/>
  <c r="AJ15" i="48"/>
  <c r="AJ55" i="47"/>
  <c r="AJ41" i="47"/>
  <c r="AJ40" i="47"/>
  <c r="AJ53" i="47"/>
  <c r="AR36" i="10"/>
  <c r="AJ28" i="47"/>
  <c r="AR38" i="10"/>
  <c r="AJ16" i="47"/>
  <c r="AJ12" i="47"/>
  <c r="AJ7" i="47"/>
  <c r="AR37" i="10"/>
  <c r="AS37" i="10" s="1"/>
  <c r="AJ28" i="46"/>
  <c r="AJ24" i="46"/>
  <c r="AR35" i="10"/>
  <c r="AJ9" i="47"/>
  <c r="BD38" i="37"/>
  <c r="BE38" i="37" s="1"/>
  <c r="BF38" i="37" s="1"/>
  <c r="BG38" i="37" s="1"/>
  <c r="BH38" i="37" s="1"/>
  <c r="BI38" i="37" s="1"/>
  <c r="BJ38" i="37" s="1"/>
  <c r="BK38" i="37" s="1"/>
  <c r="BL38" i="37" s="1"/>
  <c r="BM38" i="37" s="1"/>
  <c r="BN38" i="37" s="1"/>
  <c r="BO38" i="37" s="1"/>
  <c r="BP38" i="37" s="1"/>
  <c r="BQ38" i="37" s="1"/>
  <c r="BR38" i="37" s="1"/>
  <c r="AJ53" i="49"/>
  <c r="AJ8" i="47"/>
  <c r="AJ26" i="48"/>
  <c r="AJ16" i="48"/>
  <c r="AJ13" i="48"/>
  <c r="AJ5" i="49"/>
  <c r="AJ22" i="48"/>
  <c r="AJ30" i="48"/>
  <c r="AJ20" i="48"/>
  <c r="AJ17" i="48"/>
  <c r="AJ28" i="48"/>
  <c r="AJ6" i="48"/>
  <c r="AJ8" i="48"/>
  <c r="AJ10" i="48"/>
  <c r="AJ12" i="48"/>
  <c r="AJ27" i="49"/>
  <c r="AJ31" i="49"/>
  <c r="AJ26" i="49"/>
  <c r="AJ20" i="49"/>
  <c r="AJ50" i="49"/>
  <c r="AJ22" i="49"/>
  <c r="AJ44" i="49"/>
  <c r="AJ16" i="49"/>
  <c r="AJ10" i="49"/>
  <c r="AJ9" i="49"/>
  <c r="AJ8" i="49"/>
  <c r="AJ14" i="53"/>
  <c r="AJ10" i="52"/>
  <c r="AJ14" i="52"/>
  <c r="AJ12" i="53"/>
  <c r="AJ5" i="51"/>
  <c r="AJ5" i="52"/>
  <c r="AJ6" i="52"/>
  <c r="AJ15" i="50"/>
  <c r="AJ7" i="50"/>
  <c r="AJ34" i="50"/>
  <c r="AJ35" i="50"/>
  <c r="AJ21" i="50"/>
  <c r="AJ18" i="50"/>
  <c r="AJ14" i="50"/>
  <c r="AJ10" i="50"/>
  <c r="AJ11" i="50"/>
  <c r="AJ36" i="50"/>
  <c r="AJ5" i="50"/>
  <c r="AJ17" i="51"/>
  <c r="AJ25" i="51"/>
  <c r="AJ33" i="51"/>
  <c r="AJ19" i="51"/>
  <c r="AJ38" i="51"/>
  <c r="AJ37" i="51"/>
  <c r="AJ22" i="51"/>
  <c r="AJ7" i="51"/>
  <c r="AJ35" i="45"/>
  <c r="AJ27" i="45"/>
  <c r="AJ27" i="44"/>
  <c r="AJ7" i="44"/>
  <c r="AL47" i="45"/>
  <c r="AL42" i="45"/>
  <c r="AL39" i="37"/>
  <c r="AJ21" i="44"/>
  <c r="AJ15" i="44"/>
  <c r="AJ13" i="44"/>
  <c r="AJ26" i="44"/>
  <c r="AJ9" i="44"/>
  <c r="AJ26" i="45"/>
  <c r="AJ15" i="45"/>
  <c r="AJ16" i="45"/>
  <c r="BD46" i="46"/>
  <c r="BE46" i="46" s="1"/>
  <c r="BF46" i="46" s="1"/>
  <c r="BG46" i="46" s="1"/>
  <c r="BH46" i="46" s="1"/>
  <c r="BI46" i="46" s="1"/>
  <c r="BJ46" i="46" s="1"/>
  <c r="BK46" i="46" s="1"/>
  <c r="BL46" i="46" s="1"/>
  <c r="BM46" i="46" s="1"/>
  <c r="BN46" i="46" s="1"/>
  <c r="BO46" i="46" s="1"/>
  <c r="BP46" i="46" s="1"/>
  <c r="BQ46" i="46" s="1"/>
  <c r="BR46" i="46" s="1"/>
  <c r="AJ13" i="46"/>
  <c r="AJ14" i="46"/>
  <c r="AJ58" i="47"/>
  <c r="AJ32" i="44"/>
  <c r="AL28" i="37"/>
  <c r="AJ32" i="46"/>
  <c r="BD33" i="46"/>
  <c r="BE33" i="46" s="1"/>
  <c r="BF33" i="46" s="1"/>
  <c r="BG33" i="46" s="1"/>
  <c r="BH33" i="46" s="1"/>
  <c r="BI33" i="46" s="1"/>
  <c r="BJ33" i="46" s="1"/>
  <c r="BK33" i="46" s="1"/>
  <c r="BL33" i="46" s="1"/>
  <c r="BM33" i="46" s="1"/>
  <c r="BN33" i="46" s="1"/>
  <c r="BO33" i="46" s="1"/>
  <c r="BP33" i="46" s="1"/>
  <c r="BQ33" i="46" s="1"/>
  <c r="BR33" i="46" s="1"/>
  <c r="AJ31" i="46"/>
  <c r="BD22" i="46"/>
  <c r="BE22" i="46" s="1"/>
  <c r="BF22" i="46" s="1"/>
  <c r="BG22" i="46" s="1"/>
  <c r="BH22" i="46" s="1"/>
  <c r="BI22" i="46" s="1"/>
  <c r="BJ22" i="46" s="1"/>
  <c r="BK22" i="46" s="1"/>
  <c r="BL22" i="46" s="1"/>
  <c r="BM22" i="46" s="1"/>
  <c r="BN22" i="46" s="1"/>
  <c r="BO22" i="46" s="1"/>
  <c r="BP22" i="46" s="1"/>
  <c r="BQ22" i="46" s="1"/>
  <c r="BR22" i="46" s="1"/>
  <c r="AJ8" i="46"/>
  <c r="AJ7" i="46"/>
  <c r="AJ6" i="46"/>
  <c r="AJ47" i="47"/>
  <c r="AJ38" i="47"/>
  <c r="AJ21" i="47"/>
  <c r="AJ31" i="47"/>
  <c r="AJ33" i="47"/>
  <c r="AJ34" i="47"/>
  <c r="AJ24" i="47"/>
  <c r="AJ15" i="47"/>
  <c r="AJ20" i="47"/>
  <c r="AJ14" i="47"/>
  <c r="AJ11" i="47"/>
  <c r="AL22" i="37"/>
  <c r="BD34" i="37"/>
  <c r="BE34" i="37" s="1"/>
  <c r="BF34" i="37" s="1"/>
  <c r="BG34" i="37" s="1"/>
  <c r="BH34" i="37" s="1"/>
  <c r="BI34" i="37" s="1"/>
  <c r="BJ34" i="37" s="1"/>
  <c r="BK34" i="37" s="1"/>
  <c r="BL34" i="37" s="1"/>
  <c r="BM34" i="37" s="1"/>
  <c r="BN34" i="37" s="1"/>
  <c r="BO34" i="37" s="1"/>
  <c r="BP34" i="37" s="1"/>
  <c r="BQ34" i="37" s="1"/>
  <c r="BR34" i="37" s="1"/>
  <c r="AJ36" i="43"/>
  <c r="AJ11" i="37"/>
  <c r="AJ35" i="43"/>
  <c r="AL50" i="37"/>
  <c r="AM50" i="37" s="1"/>
  <c r="AJ31" i="43"/>
  <c r="AJ20" i="37"/>
  <c r="AJ15" i="41"/>
  <c r="AJ14" i="37"/>
  <c r="AL46" i="37"/>
  <c r="AM46" i="37" s="1"/>
  <c r="AJ28" i="37"/>
  <c r="AJ27" i="37"/>
  <c r="AJ9" i="37"/>
  <c r="AJ6" i="37"/>
  <c r="AJ20" i="42"/>
  <c r="AJ38" i="43"/>
  <c r="AJ24" i="43"/>
  <c r="AJ23" i="43"/>
  <c r="AJ37" i="43"/>
  <c r="AJ33" i="43"/>
  <c r="AJ12" i="43"/>
  <c r="AJ13" i="43"/>
  <c r="AH30" i="34"/>
  <c r="AI30" i="34" s="1"/>
  <c r="AJ19" i="42"/>
  <c r="AJ17" i="41"/>
  <c r="AJ8" i="41"/>
  <c r="AJ6" i="41"/>
  <c r="AJ8" i="42"/>
  <c r="AJ5" i="42"/>
  <c r="BD55" i="49"/>
  <c r="BE55" i="49" s="1"/>
  <c r="BF55" i="49" s="1"/>
  <c r="BG55" i="49" s="1"/>
  <c r="BH55" i="49" s="1"/>
  <c r="BI55" i="49" s="1"/>
  <c r="BJ55" i="49" s="1"/>
  <c r="BK55" i="49" s="1"/>
  <c r="BL55" i="49" s="1"/>
  <c r="BM55" i="49" s="1"/>
  <c r="BN55" i="49" s="1"/>
  <c r="BO55" i="49" s="1"/>
  <c r="BP55" i="49" s="1"/>
  <c r="BQ55" i="49" s="1"/>
  <c r="BR55" i="49" s="1"/>
  <c r="AR34" i="10"/>
  <c r="AH34" i="34"/>
  <c r="AR32" i="10"/>
  <c r="AH32" i="34"/>
  <c r="AI32" i="34" s="1"/>
  <c r="BD32" i="46"/>
  <c r="BE32" i="46" s="1"/>
  <c r="BF32" i="46" s="1"/>
  <c r="BG32" i="46" s="1"/>
  <c r="BH32" i="46" s="1"/>
  <c r="BI32" i="46" s="1"/>
  <c r="BJ32" i="46" s="1"/>
  <c r="BK32" i="46" s="1"/>
  <c r="BL32" i="46" s="1"/>
  <c r="BM32" i="46" s="1"/>
  <c r="BN32" i="46" s="1"/>
  <c r="BO32" i="46" s="1"/>
  <c r="BP32" i="46" s="1"/>
  <c r="BQ32" i="46" s="1"/>
  <c r="BR32" i="46" s="1"/>
  <c r="BD6" i="46"/>
  <c r="BE6" i="46" s="1"/>
  <c r="BF6" i="46" s="1"/>
  <c r="BG6" i="46" s="1"/>
  <c r="BH6" i="46" s="1"/>
  <c r="BI6" i="46" s="1"/>
  <c r="BJ6" i="46" s="1"/>
  <c r="BK6" i="46" s="1"/>
  <c r="BL6" i="46" s="1"/>
  <c r="BM6" i="46" s="1"/>
  <c r="BN6" i="46" s="1"/>
  <c r="BO6" i="46" s="1"/>
  <c r="BP6" i="46" s="1"/>
  <c r="BQ6" i="46" s="1"/>
  <c r="BR6" i="46" s="1"/>
  <c r="AH24" i="34"/>
  <c r="AR33" i="10"/>
  <c r="AR24" i="10"/>
  <c r="AH33" i="34"/>
  <c r="AI33" i="34" s="1"/>
  <c r="BD10" i="37"/>
  <c r="BE10" i="37" s="1"/>
  <c r="BF10" i="37" s="1"/>
  <c r="BG10" i="37" s="1"/>
  <c r="BH10" i="37" s="1"/>
  <c r="BI10" i="37" s="1"/>
  <c r="BJ10" i="37" s="1"/>
  <c r="BK10" i="37" s="1"/>
  <c r="BL10" i="37" s="1"/>
  <c r="BM10" i="37" s="1"/>
  <c r="BN10" i="37" s="1"/>
  <c r="BO10" i="37" s="1"/>
  <c r="BP10" i="37" s="1"/>
  <c r="BQ10" i="37" s="1"/>
  <c r="BR10" i="37" s="1"/>
  <c r="AR25" i="10"/>
  <c r="AH25" i="34"/>
  <c r="AR31" i="10"/>
  <c r="AH31" i="34"/>
  <c r="AI31" i="34" s="1"/>
  <c r="BD37" i="53"/>
  <c r="BE37" i="53" s="1"/>
  <c r="BF37" i="53" s="1"/>
  <c r="BG37" i="53" s="1"/>
  <c r="BH37" i="53" s="1"/>
  <c r="BI37" i="53" s="1"/>
  <c r="BJ37" i="53" s="1"/>
  <c r="BK37" i="53" s="1"/>
  <c r="BL37" i="53" s="1"/>
  <c r="BM37" i="53" s="1"/>
  <c r="BN37" i="53" s="1"/>
  <c r="BO37" i="53" s="1"/>
  <c r="BP37" i="53" s="1"/>
  <c r="BQ37" i="53" s="1"/>
  <c r="BR37" i="53" s="1"/>
  <c r="BD39" i="47"/>
  <c r="BE39" i="47" s="1"/>
  <c r="BF39" i="47" s="1"/>
  <c r="BG39" i="47" s="1"/>
  <c r="BH39" i="47" s="1"/>
  <c r="BI39" i="47" s="1"/>
  <c r="BJ39" i="47" s="1"/>
  <c r="BK39" i="47" s="1"/>
  <c r="BL39" i="47" s="1"/>
  <c r="BM39" i="47" s="1"/>
  <c r="BN39" i="47" s="1"/>
  <c r="BO39" i="47" s="1"/>
  <c r="BP39" i="47" s="1"/>
  <c r="BQ39" i="47" s="1"/>
  <c r="BR39" i="47" s="1"/>
  <c r="BD5" i="48"/>
  <c r="BE5" i="48" s="1"/>
  <c r="BF5" i="48" s="1"/>
  <c r="BG5" i="48" s="1"/>
  <c r="BH5" i="48" s="1"/>
  <c r="BI5" i="48" s="1"/>
  <c r="BJ5" i="48" s="1"/>
  <c r="BK5" i="48" s="1"/>
  <c r="BL5" i="48" s="1"/>
  <c r="BM5" i="48" s="1"/>
  <c r="BN5" i="48" s="1"/>
  <c r="BO5" i="48" s="1"/>
  <c r="BP5" i="48" s="1"/>
  <c r="BQ5" i="48" s="1"/>
  <c r="BR5" i="48" s="1"/>
  <c r="BD8" i="51"/>
  <c r="BE8" i="51" s="1"/>
  <c r="BF8" i="51" s="1"/>
  <c r="BG8" i="51" s="1"/>
  <c r="BH8" i="51" s="1"/>
  <c r="BI8" i="51" s="1"/>
  <c r="BJ8" i="51" s="1"/>
  <c r="BK8" i="51" s="1"/>
  <c r="BL8" i="51" s="1"/>
  <c r="BM8" i="51" s="1"/>
  <c r="BN8" i="51" s="1"/>
  <c r="BO8" i="51" s="1"/>
  <c r="BP8" i="51" s="1"/>
  <c r="BQ8" i="51" s="1"/>
  <c r="BR8" i="51" s="1"/>
  <c r="BD57" i="45"/>
  <c r="BE57" i="45" s="1"/>
  <c r="BF57" i="45" s="1"/>
  <c r="BG57" i="45" s="1"/>
  <c r="BH57" i="45" s="1"/>
  <c r="BI57" i="45" s="1"/>
  <c r="BJ57" i="45" s="1"/>
  <c r="BK57" i="45" s="1"/>
  <c r="BL57" i="45" s="1"/>
  <c r="BM57" i="45" s="1"/>
  <c r="BN57" i="45" s="1"/>
  <c r="BO57" i="45" s="1"/>
  <c r="BP57" i="45" s="1"/>
  <c r="BQ57" i="45" s="1"/>
  <c r="BR57" i="45" s="1"/>
  <c r="BD31" i="47"/>
  <c r="BE31" i="47" s="1"/>
  <c r="BF31" i="47" s="1"/>
  <c r="BG31" i="47" s="1"/>
  <c r="BH31" i="47" s="1"/>
  <c r="BI31" i="47" s="1"/>
  <c r="BJ31" i="47" s="1"/>
  <c r="BK31" i="47" s="1"/>
  <c r="BL31" i="47" s="1"/>
  <c r="BM31" i="47" s="1"/>
  <c r="BN31" i="47" s="1"/>
  <c r="BO31" i="47" s="1"/>
  <c r="BP31" i="47" s="1"/>
  <c r="BQ31" i="47" s="1"/>
  <c r="BR31" i="47" s="1"/>
  <c r="BD18" i="47"/>
  <c r="BE18" i="47" s="1"/>
  <c r="BF18" i="47" s="1"/>
  <c r="BG18" i="47" s="1"/>
  <c r="BH18" i="47" s="1"/>
  <c r="BI18" i="47" s="1"/>
  <c r="BJ18" i="47" s="1"/>
  <c r="BK18" i="47" s="1"/>
  <c r="BL18" i="47" s="1"/>
  <c r="BM18" i="47" s="1"/>
  <c r="BN18" i="47" s="1"/>
  <c r="BO18" i="47" s="1"/>
  <c r="BP18" i="47" s="1"/>
  <c r="BQ18" i="47" s="1"/>
  <c r="BR18" i="47" s="1"/>
  <c r="BD42" i="47"/>
  <c r="BE42" i="47" s="1"/>
  <c r="BF42" i="47" s="1"/>
  <c r="BG42" i="47" s="1"/>
  <c r="BH42" i="47" s="1"/>
  <c r="BI42" i="47" s="1"/>
  <c r="BJ42" i="47" s="1"/>
  <c r="BK42" i="47" s="1"/>
  <c r="BL42" i="47" s="1"/>
  <c r="BM42" i="47" s="1"/>
  <c r="BN42" i="47" s="1"/>
  <c r="BO42" i="47" s="1"/>
  <c r="BP42" i="47" s="1"/>
  <c r="BQ42" i="47" s="1"/>
  <c r="BR42" i="47" s="1"/>
  <c r="BD8" i="47"/>
  <c r="BE8" i="47" s="1"/>
  <c r="BF8" i="47" s="1"/>
  <c r="BG8" i="47" s="1"/>
  <c r="BH8" i="47" s="1"/>
  <c r="BI8" i="47" s="1"/>
  <c r="BJ8" i="47" s="1"/>
  <c r="BK8" i="47" s="1"/>
  <c r="BL8" i="47" s="1"/>
  <c r="BM8" i="47" s="1"/>
  <c r="BN8" i="47" s="1"/>
  <c r="BO8" i="47" s="1"/>
  <c r="BP8" i="47" s="1"/>
  <c r="BQ8" i="47" s="1"/>
  <c r="BR8" i="47" s="1"/>
  <c r="BD33" i="47"/>
  <c r="BE33" i="47" s="1"/>
  <c r="BF33" i="47" s="1"/>
  <c r="BG33" i="47" s="1"/>
  <c r="BH33" i="47" s="1"/>
  <c r="BI33" i="47" s="1"/>
  <c r="BJ33" i="47" s="1"/>
  <c r="BK33" i="47" s="1"/>
  <c r="BL33" i="47" s="1"/>
  <c r="BM33" i="47" s="1"/>
  <c r="BN33" i="47" s="1"/>
  <c r="BO33" i="47" s="1"/>
  <c r="BP33" i="47" s="1"/>
  <c r="BQ33" i="47" s="1"/>
  <c r="BR33" i="47" s="1"/>
  <c r="BD41" i="43"/>
  <c r="BE41" i="43" s="1"/>
  <c r="BF41" i="43" s="1"/>
  <c r="BG41" i="43" s="1"/>
  <c r="BH41" i="43" s="1"/>
  <c r="BI41" i="43" s="1"/>
  <c r="BJ41" i="43" s="1"/>
  <c r="BK41" i="43" s="1"/>
  <c r="BL41" i="43" s="1"/>
  <c r="BM41" i="43" s="1"/>
  <c r="BN41" i="43" s="1"/>
  <c r="BO41" i="43" s="1"/>
  <c r="BP41" i="43" s="1"/>
  <c r="BQ41" i="43" s="1"/>
  <c r="BR41" i="43" s="1"/>
  <c r="BD16" i="50"/>
  <c r="BE16" i="50" s="1"/>
  <c r="BF16" i="50" s="1"/>
  <c r="BG16" i="50" s="1"/>
  <c r="BH16" i="50" s="1"/>
  <c r="BI16" i="50" s="1"/>
  <c r="BJ16" i="50" s="1"/>
  <c r="BK16" i="50" s="1"/>
  <c r="BL16" i="50" s="1"/>
  <c r="BM16" i="50" s="1"/>
  <c r="BN16" i="50" s="1"/>
  <c r="BO16" i="50" s="1"/>
  <c r="BP16" i="50" s="1"/>
  <c r="BQ16" i="50" s="1"/>
  <c r="BR16" i="50" s="1"/>
  <c r="BD35" i="51"/>
  <c r="BE35" i="51" s="1"/>
  <c r="BF35" i="51" s="1"/>
  <c r="BG35" i="51" s="1"/>
  <c r="BH35" i="51" s="1"/>
  <c r="BI35" i="51" s="1"/>
  <c r="BJ35" i="51" s="1"/>
  <c r="BK35" i="51" s="1"/>
  <c r="BL35" i="51" s="1"/>
  <c r="BM35" i="51" s="1"/>
  <c r="BN35" i="51" s="1"/>
  <c r="BO35" i="51" s="1"/>
  <c r="BP35" i="51" s="1"/>
  <c r="BQ35" i="51" s="1"/>
  <c r="BR35" i="51" s="1"/>
  <c r="BD12" i="44"/>
  <c r="BE12" i="44" s="1"/>
  <c r="BF12" i="44" s="1"/>
  <c r="BG12" i="44" s="1"/>
  <c r="BH12" i="44" s="1"/>
  <c r="BI12" i="44" s="1"/>
  <c r="BJ12" i="44" s="1"/>
  <c r="BK12" i="44" s="1"/>
  <c r="BL12" i="44" s="1"/>
  <c r="BM12" i="44" s="1"/>
  <c r="BN12" i="44" s="1"/>
  <c r="BO12" i="44" s="1"/>
  <c r="BP12" i="44" s="1"/>
  <c r="BQ12" i="44" s="1"/>
  <c r="BR12" i="44" s="1"/>
  <c r="BD55" i="45"/>
  <c r="BE55" i="45" s="1"/>
  <c r="BF55" i="45" s="1"/>
  <c r="BG55" i="45" s="1"/>
  <c r="BH55" i="45" s="1"/>
  <c r="BI55" i="45" s="1"/>
  <c r="BJ55" i="45" s="1"/>
  <c r="BK55" i="45" s="1"/>
  <c r="BL55" i="45" s="1"/>
  <c r="BM55" i="45" s="1"/>
  <c r="BN55" i="45" s="1"/>
  <c r="BO55" i="45" s="1"/>
  <c r="BP55" i="45" s="1"/>
  <c r="BQ55" i="45" s="1"/>
  <c r="BR55" i="45" s="1"/>
  <c r="BD29" i="50"/>
  <c r="BE29" i="50" s="1"/>
  <c r="BF29" i="50" s="1"/>
  <c r="BG29" i="50" s="1"/>
  <c r="BH29" i="50" s="1"/>
  <c r="BI29" i="50" s="1"/>
  <c r="BJ29" i="50" s="1"/>
  <c r="BJ29" i="37"/>
  <c r="BK29" i="37" s="1"/>
  <c r="BL29" i="37" s="1"/>
  <c r="BM29" i="37" s="1"/>
  <c r="BN29" i="37" s="1"/>
  <c r="BO29" i="37" s="1"/>
  <c r="BP29" i="37" s="1"/>
  <c r="BQ29" i="37" s="1"/>
  <c r="BR29" i="37" s="1"/>
  <c r="BD20" i="44"/>
  <c r="BE20" i="44" s="1"/>
  <c r="BF20" i="44" s="1"/>
  <c r="BG20" i="44" s="1"/>
  <c r="BH20" i="44" s="1"/>
  <c r="BI20" i="44" s="1"/>
  <c r="BJ20" i="44" s="1"/>
  <c r="BK20" i="44" s="1"/>
  <c r="BL20" i="44" s="1"/>
  <c r="BM20" i="44" s="1"/>
  <c r="BN20" i="44" s="1"/>
  <c r="BO20" i="44" s="1"/>
  <c r="BP20" i="44" s="1"/>
  <c r="BQ20" i="44" s="1"/>
  <c r="BR20" i="44" s="1"/>
  <c r="BD48" i="45"/>
  <c r="BE48" i="45" s="1"/>
  <c r="BF48" i="45" s="1"/>
  <c r="BG48" i="45" s="1"/>
  <c r="BH48" i="45" s="1"/>
  <c r="BI48" i="45" s="1"/>
  <c r="BD9" i="45"/>
  <c r="BE9" i="45" s="1"/>
  <c r="BF9" i="45" s="1"/>
  <c r="BG9" i="45" s="1"/>
  <c r="BH9" i="45" s="1"/>
  <c r="BI9" i="45" s="1"/>
  <c r="BD24" i="45"/>
  <c r="BE24" i="45" s="1"/>
  <c r="BF24" i="45" s="1"/>
  <c r="BG24" i="45" s="1"/>
  <c r="BH24" i="45" s="1"/>
  <c r="BI24" i="45" s="1"/>
  <c r="BD26" i="45"/>
  <c r="BE26" i="45" s="1"/>
  <c r="BF26" i="45" s="1"/>
  <c r="BG26" i="45" s="1"/>
  <c r="BH26" i="45" s="1"/>
  <c r="BI26" i="45" s="1"/>
  <c r="BD9" i="48"/>
  <c r="BE9" i="48" s="1"/>
  <c r="BF9" i="48" s="1"/>
  <c r="BG9" i="48" s="1"/>
  <c r="BH9" i="48" s="1"/>
  <c r="BI9" i="48" s="1"/>
  <c r="BJ9" i="48" s="1"/>
  <c r="BK9" i="48" s="1"/>
  <c r="BL9" i="48" s="1"/>
  <c r="BM9" i="48" s="1"/>
  <c r="BN9" i="48" s="1"/>
  <c r="BO9" i="48" s="1"/>
  <c r="BP9" i="48" s="1"/>
  <c r="BQ9" i="48" s="1"/>
  <c r="BR9" i="48" s="1"/>
  <c r="BD46" i="48"/>
  <c r="BE46" i="48" s="1"/>
  <c r="BF46" i="48" s="1"/>
  <c r="BG46" i="48" s="1"/>
  <c r="BH46" i="48" s="1"/>
  <c r="BI46" i="48" s="1"/>
  <c r="BJ46" i="48" s="1"/>
  <c r="BK46" i="48" s="1"/>
  <c r="BL46" i="48" s="1"/>
  <c r="BM46" i="48" s="1"/>
  <c r="BN46" i="48" s="1"/>
  <c r="BO46" i="48" s="1"/>
  <c r="BP46" i="48" s="1"/>
  <c r="BQ46" i="48" s="1"/>
  <c r="BR46" i="48" s="1"/>
  <c r="BD25" i="50"/>
  <c r="BE25" i="50" s="1"/>
  <c r="BF25" i="50" s="1"/>
  <c r="BG25" i="50" s="1"/>
  <c r="BH25" i="50" s="1"/>
  <c r="BI25" i="50" s="1"/>
  <c r="BJ25" i="50" s="1"/>
  <c r="BK25" i="50" s="1"/>
  <c r="BL25" i="50" s="1"/>
  <c r="BM25" i="50" s="1"/>
  <c r="BN25" i="50" s="1"/>
  <c r="BO25" i="50" s="1"/>
  <c r="BP25" i="50" s="1"/>
  <c r="BQ25" i="50" s="1"/>
  <c r="BR25" i="50" s="1"/>
  <c r="BD29" i="49"/>
  <c r="BE29" i="49" s="1"/>
  <c r="BF29" i="49" s="1"/>
  <c r="BG29" i="49" s="1"/>
  <c r="BH29" i="49" s="1"/>
  <c r="BI29" i="49" s="1"/>
  <c r="BJ29" i="49" s="1"/>
  <c r="BK29" i="49" s="1"/>
  <c r="BL29" i="49" s="1"/>
  <c r="BM29" i="49" s="1"/>
  <c r="BN29" i="49" s="1"/>
  <c r="BO29" i="49" s="1"/>
  <c r="BP29" i="49" s="1"/>
  <c r="BQ29" i="49" s="1"/>
  <c r="BR29" i="49" s="1"/>
  <c r="AL52" i="37"/>
  <c r="AM52" i="37" s="1"/>
  <c r="BD23" i="51"/>
  <c r="BE23" i="51" s="1"/>
  <c r="BF23" i="51" s="1"/>
  <c r="BG23" i="51" s="1"/>
  <c r="BH23" i="51" s="1"/>
  <c r="BI23" i="51" s="1"/>
  <c r="BJ23" i="51" s="1"/>
  <c r="BK23" i="51" s="1"/>
  <c r="BL23" i="51" s="1"/>
  <c r="BM23" i="51" s="1"/>
  <c r="BN23" i="51" s="1"/>
  <c r="BO23" i="51" s="1"/>
  <c r="BP23" i="51" s="1"/>
  <c r="BQ23" i="51" s="1"/>
  <c r="BR23" i="51" s="1"/>
  <c r="AL59" i="37"/>
  <c r="AM59" i="37" s="1"/>
  <c r="BD59" i="49"/>
  <c r="BE59" i="49" s="1"/>
  <c r="BF59" i="49" s="1"/>
  <c r="BG59" i="49" s="1"/>
  <c r="BH59" i="49" s="1"/>
  <c r="BI59" i="49" s="1"/>
  <c r="BJ59" i="49" s="1"/>
  <c r="BK59" i="49" s="1"/>
  <c r="BL59" i="49" s="1"/>
  <c r="BM59" i="49" s="1"/>
  <c r="BN59" i="49" s="1"/>
  <c r="BO59" i="49" s="1"/>
  <c r="BP59" i="49" s="1"/>
  <c r="BQ59" i="49" s="1"/>
  <c r="BR59" i="49" s="1"/>
  <c r="BD20" i="52"/>
  <c r="BE20" i="52" s="1"/>
  <c r="BF20" i="52" s="1"/>
  <c r="BG20" i="52" s="1"/>
  <c r="BH20" i="52" s="1"/>
  <c r="BI20" i="52" s="1"/>
  <c r="BJ20" i="52" s="1"/>
  <c r="BK20" i="52" s="1"/>
  <c r="BL20" i="52" s="1"/>
  <c r="BM20" i="52" s="1"/>
  <c r="BN20" i="52" s="1"/>
  <c r="BO20" i="52" s="1"/>
  <c r="BP20" i="52" s="1"/>
  <c r="BQ20" i="52" s="1"/>
  <c r="BR20" i="52" s="1"/>
  <c r="AH20" i="34"/>
  <c r="AI20" i="34" s="1"/>
  <c r="AL30" i="37"/>
  <c r="BD27" i="52"/>
  <c r="BE27" i="52" s="1"/>
  <c r="BF27" i="52" s="1"/>
  <c r="BG27" i="52" s="1"/>
  <c r="BH27" i="52" s="1"/>
  <c r="BI27" i="52" s="1"/>
  <c r="BJ27" i="52" s="1"/>
  <c r="BD21" i="49"/>
  <c r="BE21" i="49" s="1"/>
  <c r="BF21" i="49" s="1"/>
  <c r="BG21" i="49" s="1"/>
  <c r="BH21" i="49" s="1"/>
  <c r="BI21" i="49" s="1"/>
  <c r="BJ21" i="49" s="1"/>
  <c r="BK21" i="49" s="1"/>
  <c r="BL21" i="49" s="1"/>
  <c r="BM21" i="49" s="1"/>
  <c r="BN21" i="49" s="1"/>
  <c r="BO21" i="49" s="1"/>
  <c r="BP21" i="49" s="1"/>
  <c r="BQ21" i="49" s="1"/>
  <c r="BR21" i="49" s="1"/>
  <c r="BD23" i="52"/>
  <c r="BE23" i="52" s="1"/>
  <c r="BF23" i="52" s="1"/>
  <c r="BG23" i="52" s="1"/>
  <c r="BH23" i="52" s="1"/>
  <c r="BI23" i="52" s="1"/>
  <c r="BJ23" i="52" s="1"/>
  <c r="BK23" i="52" s="1"/>
  <c r="BL23" i="52" s="1"/>
  <c r="BM23" i="52" s="1"/>
  <c r="BN23" i="52" s="1"/>
  <c r="BO23" i="52" s="1"/>
  <c r="BP23" i="52" s="1"/>
  <c r="BQ23" i="52" s="1"/>
  <c r="BR23" i="52" s="1"/>
  <c r="BD21" i="52"/>
  <c r="BE21" i="52" s="1"/>
  <c r="BF21" i="52" s="1"/>
  <c r="BG21" i="52" s="1"/>
  <c r="BH21" i="52" s="1"/>
  <c r="BI21" i="52" s="1"/>
  <c r="BJ21" i="52" s="1"/>
  <c r="BK21" i="52" s="1"/>
  <c r="BL21" i="52" s="1"/>
  <c r="BM21" i="52" s="1"/>
  <c r="BN21" i="52" s="1"/>
  <c r="BO21" i="52" s="1"/>
  <c r="BP21" i="52" s="1"/>
  <c r="BQ21" i="52" s="1"/>
  <c r="BR21" i="52" s="1"/>
  <c r="BD5" i="49"/>
  <c r="BE5" i="49" s="1"/>
  <c r="BF5" i="49" s="1"/>
  <c r="BG5" i="49" s="1"/>
  <c r="BH5" i="49" s="1"/>
  <c r="BI5" i="49" s="1"/>
  <c r="BJ5" i="49" s="1"/>
  <c r="BK5" i="49" s="1"/>
  <c r="BL5" i="49" s="1"/>
  <c r="BM5" i="49" s="1"/>
  <c r="BN5" i="49" s="1"/>
  <c r="BO5" i="49" s="1"/>
  <c r="BP5" i="49" s="1"/>
  <c r="BQ5" i="49" s="1"/>
  <c r="BR5" i="49" s="1"/>
  <c r="BD26" i="49"/>
  <c r="BE26" i="49" s="1"/>
  <c r="BF26" i="49" s="1"/>
  <c r="BG26" i="49" s="1"/>
  <c r="BH26" i="49" s="1"/>
  <c r="BI26" i="49" s="1"/>
  <c r="BJ26" i="49" s="1"/>
  <c r="BK26" i="49" s="1"/>
  <c r="BL26" i="49" s="1"/>
  <c r="BM26" i="49" s="1"/>
  <c r="BN26" i="49" s="1"/>
  <c r="BO26" i="49" s="1"/>
  <c r="BP26" i="49" s="1"/>
  <c r="BQ26" i="49" s="1"/>
  <c r="BR26" i="49" s="1"/>
  <c r="BD18" i="52"/>
  <c r="BE18" i="52" s="1"/>
  <c r="BF18" i="52" s="1"/>
  <c r="BG18" i="52" s="1"/>
  <c r="BH18" i="52" s="1"/>
  <c r="BI18" i="52" s="1"/>
  <c r="BJ18" i="52" s="1"/>
  <c r="BK18" i="52" s="1"/>
  <c r="BL18" i="52" s="1"/>
  <c r="BM18" i="52" s="1"/>
  <c r="BN18" i="52" s="1"/>
  <c r="BO18" i="52" s="1"/>
  <c r="BP18" i="52" s="1"/>
  <c r="BQ18" i="52" s="1"/>
  <c r="BR18" i="52" s="1"/>
  <c r="BD50" i="49"/>
  <c r="BE50" i="49" s="1"/>
  <c r="BF50" i="49" s="1"/>
  <c r="BG50" i="49" s="1"/>
  <c r="BH50" i="49" s="1"/>
  <c r="BI50" i="49" s="1"/>
  <c r="BJ50" i="49" s="1"/>
  <c r="BK50" i="49" s="1"/>
  <c r="BL50" i="49" s="1"/>
  <c r="BM50" i="49" s="1"/>
  <c r="BN50" i="49" s="1"/>
  <c r="BO50" i="49" s="1"/>
  <c r="BP50" i="49" s="1"/>
  <c r="BQ50" i="49" s="1"/>
  <c r="BR50" i="49" s="1"/>
  <c r="BD60" i="49"/>
  <c r="BE60" i="49" s="1"/>
  <c r="BF60" i="49" s="1"/>
  <c r="BG60" i="49" s="1"/>
  <c r="BH60" i="49" s="1"/>
  <c r="BI60" i="49" s="1"/>
  <c r="BJ60" i="49" s="1"/>
  <c r="BD7" i="49"/>
  <c r="BE7" i="49" s="1"/>
  <c r="BF7" i="49" s="1"/>
  <c r="BG7" i="49" s="1"/>
  <c r="BH7" i="49" s="1"/>
  <c r="BI7" i="49" s="1"/>
  <c r="BJ7" i="49" s="1"/>
  <c r="BK7" i="49" s="1"/>
  <c r="BL7" i="49" s="1"/>
  <c r="BM7" i="49" s="1"/>
  <c r="BN7" i="49" s="1"/>
  <c r="BO7" i="49" s="1"/>
  <c r="BP7" i="49" s="1"/>
  <c r="BQ7" i="49" s="1"/>
  <c r="BR7" i="49" s="1"/>
  <c r="BJ28" i="37"/>
  <c r="BK28" i="37" s="1"/>
  <c r="BL28" i="37" s="1"/>
  <c r="BM28" i="37" s="1"/>
  <c r="BN28" i="37" s="1"/>
  <c r="BO28" i="37" s="1"/>
  <c r="BP28" i="37" s="1"/>
  <c r="BQ28" i="37" s="1"/>
  <c r="BR28" i="37" s="1"/>
  <c r="AL58" i="37"/>
  <c r="AM58" i="37" s="1"/>
  <c r="AL6" i="37"/>
  <c r="BD13" i="44"/>
  <c r="BE13" i="44" s="1"/>
  <c r="BF13" i="44" s="1"/>
  <c r="BG13" i="44" s="1"/>
  <c r="BH13" i="44" s="1"/>
  <c r="BI13" i="44" s="1"/>
  <c r="AL35" i="44" s="1"/>
  <c r="BJ48" i="37"/>
  <c r="BK48" i="37" s="1"/>
  <c r="BL48" i="37" s="1"/>
  <c r="BM48" i="37" s="1"/>
  <c r="BN48" i="37" s="1"/>
  <c r="BO48" i="37" s="1"/>
  <c r="BP48" i="37" s="1"/>
  <c r="BQ48" i="37" s="1"/>
  <c r="BR48" i="37" s="1"/>
  <c r="AL35" i="37"/>
  <c r="BJ30" i="37"/>
  <c r="BK30" i="37" s="1"/>
  <c r="BL30" i="37" s="1"/>
  <c r="BM30" i="37" s="1"/>
  <c r="BN30" i="37" s="1"/>
  <c r="BO30" i="37" s="1"/>
  <c r="BP30" i="37" s="1"/>
  <c r="BQ30" i="37" s="1"/>
  <c r="BR30" i="37" s="1"/>
  <c r="AL26" i="37"/>
  <c r="BD11" i="37"/>
  <c r="BE11" i="37" s="1"/>
  <c r="BF11" i="37" s="1"/>
  <c r="BG11" i="37" s="1"/>
  <c r="BH11" i="37" s="1"/>
  <c r="BI11" i="37" s="1"/>
  <c r="AJ11" i="52"/>
  <c r="AJ7" i="52"/>
  <c r="AJ22" i="50"/>
  <c r="AJ12" i="52"/>
  <c r="AJ10" i="51"/>
  <c r="AJ21" i="52"/>
  <c r="AJ40" i="50"/>
  <c r="AJ20" i="50"/>
  <c r="AJ16" i="50"/>
  <c r="AJ39" i="50"/>
  <c r="AJ38" i="50"/>
  <c r="AJ17" i="50"/>
  <c r="AJ37" i="50"/>
  <c r="AJ25" i="53"/>
  <c r="AJ20" i="52"/>
  <c r="AJ31" i="51"/>
  <c r="AJ42" i="51"/>
  <c r="AJ35" i="51"/>
  <c r="AJ14" i="51"/>
  <c r="AJ26" i="50"/>
  <c r="AJ21" i="51"/>
  <c r="AJ34" i="51"/>
  <c r="AJ26" i="51"/>
  <c r="AJ24" i="53"/>
  <c r="AJ7" i="53"/>
  <c r="AJ34" i="44"/>
  <c r="AJ21" i="48"/>
  <c r="AJ37" i="46"/>
  <c r="AJ14" i="48"/>
  <c r="AJ13" i="49"/>
  <c r="AJ37" i="48"/>
  <c r="AJ25" i="48"/>
  <c r="AJ39" i="49"/>
  <c r="AJ60" i="49"/>
  <c r="AJ32" i="48"/>
  <c r="AJ29" i="48"/>
  <c r="AJ59" i="49"/>
  <c r="AJ11" i="49"/>
  <c r="AJ31" i="48"/>
  <c r="AJ18" i="48"/>
  <c r="AJ51" i="49"/>
  <c r="AJ6" i="49"/>
  <c r="AJ36" i="48"/>
  <c r="AJ35" i="48"/>
  <c r="AJ38" i="49"/>
  <c r="AJ19" i="48"/>
  <c r="AJ11" i="48"/>
  <c r="AJ25" i="49"/>
  <c r="AJ23" i="49"/>
  <c r="AJ17" i="49"/>
  <c r="AJ58" i="49"/>
  <c r="AJ12" i="49"/>
  <c r="AJ28" i="49"/>
  <c r="AJ29" i="46"/>
  <c r="AJ23" i="47"/>
  <c r="AJ5" i="46"/>
  <c r="AJ12" i="46"/>
  <c r="AJ40" i="46"/>
  <c r="AJ65" i="47"/>
  <c r="AJ17" i="46"/>
  <c r="AJ23" i="46"/>
  <c r="AJ46" i="47"/>
  <c r="AJ46" i="45"/>
  <c r="AJ35" i="47"/>
  <c r="AJ35" i="46"/>
  <c r="AJ36" i="46"/>
  <c r="AJ44" i="47"/>
  <c r="AJ30" i="46"/>
  <c r="AJ64" i="47"/>
  <c r="AJ63" i="47"/>
  <c r="AJ62" i="47"/>
  <c r="AJ15" i="46"/>
  <c r="AJ19" i="46"/>
  <c r="AJ30" i="47"/>
  <c r="AJ51" i="47"/>
  <c r="AJ49" i="47"/>
  <c r="AJ6" i="47"/>
  <c r="AJ5" i="47"/>
  <c r="AJ27" i="46"/>
  <c r="AJ26" i="46"/>
  <c r="AJ11" i="46"/>
  <c r="AJ61" i="47"/>
  <c r="AJ57" i="47"/>
  <c r="AJ60" i="47"/>
  <c r="AJ59" i="47"/>
  <c r="AJ22" i="47"/>
  <c r="AJ48" i="47"/>
  <c r="AJ52" i="47"/>
  <c r="AJ5" i="44"/>
  <c r="AJ24" i="44"/>
  <c r="AJ36" i="44"/>
  <c r="AJ13" i="45"/>
  <c r="AJ47" i="45"/>
  <c r="AJ33" i="44"/>
  <c r="AJ43" i="45"/>
  <c r="AJ42" i="45"/>
  <c r="AJ14" i="45"/>
  <c r="AJ11" i="43"/>
  <c r="AJ35" i="44"/>
  <c r="AJ6" i="44"/>
  <c r="AJ20" i="44"/>
  <c r="AJ41" i="45"/>
  <c r="AJ24" i="45"/>
  <c r="AJ9" i="45"/>
  <c r="AJ38" i="45"/>
  <c r="AJ14" i="44"/>
  <c r="AJ19" i="44"/>
  <c r="AJ10" i="45"/>
  <c r="AJ39" i="45"/>
  <c r="AJ6" i="45"/>
  <c r="AJ21" i="42"/>
  <c r="AJ13" i="41"/>
  <c r="AH19" i="34"/>
  <c r="AJ17" i="43"/>
  <c r="AJ28" i="43"/>
  <c r="AH27" i="34"/>
  <c r="AK27" i="34" s="1"/>
  <c r="AR27" i="10"/>
  <c r="AV27" i="10" s="1"/>
  <c r="AJ8" i="43"/>
  <c r="AJ15" i="43"/>
  <c r="AJ39" i="43"/>
  <c r="AJ5" i="41"/>
  <c r="AJ18" i="41"/>
  <c r="AJ17" i="42"/>
  <c r="AJ14" i="42"/>
  <c r="AR26" i="10"/>
  <c r="AH22" i="34"/>
  <c r="AK22" i="34" s="1"/>
  <c r="AR16" i="10"/>
  <c r="AV16" i="10" s="1"/>
  <c r="AH26" i="34"/>
  <c r="AH14" i="34"/>
  <c r="AR4" i="10"/>
  <c r="BD16" i="51"/>
  <c r="BE16" i="51" s="1"/>
  <c r="BF16" i="51" s="1"/>
  <c r="BG16" i="51" s="1"/>
  <c r="BH16" i="51" s="1"/>
  <c r="BI16" i="51" s="1"/>
  <c r="BJ16" i="51" s="1"/>
  <c r="BK16" i="51" s="1"/>
  <c r="BL16" i="51" s="1"/>
  <c r="BM16" i="51" s="1"/>
  <c r="BN16" i="51" s="1"/>
  <c r="BO16" i="51" s="1"/>
  <c r="BP16" i="51" s="1"/>
  <c r="BQ16" i="51" s="1"/>
  <c r="BR16" i="51" s="1"/>
  <c r="BD8" i="41"/>
  <c r="BE8" i="41" s="1"/>
  <c r="BF8" i="41" s="1"/>
  <c r="BG8" i="41" s="1"/>
  <c r="BH8" i="41" s="1"/>
  <c r="BI8" i="41" s="1"/>
  <c r="BJ8" i="41" s="1"/>
  <c r="BK8" i="41" s="1"/>
  <c r="BL8" i="41" s="1"/>
  <c r="BM8" i="41" s="1"/>
  <c r="BN8" i="41" s="1"/>
  <c r="BO8" i="41" s="1"/>
  <c r="BP8" i="41" s="1"/>
  <c r="BQ8" i="41" s="1"/>
  <c r="BR8" i="41" s="1"/>
  <c r="BD18" i="37"/>
  <c r="BE18" i="37" s="1"/>
  <c r="BF18" i="37" s="1"/>
  <c r="BG18" i="37" s="1"/>
  <c r="BH18" i="37" s="1"/>
  <c r="BI18" i="37" s="1"/>
  <c r="AL17" i="37" s="1"/>
  <c r="BD5" i="37"/>
  <c r="BE5" i="37" s="1"/>
  <c r="BF5" i="37" s="1"/>
  <c r="BG5" i="37" s="1"/>
  <c r="BH5" i="37" s="1"/>
  <c r="BI5" i="37" s="1"/>
  <c r="BD37" i="51"/>
  <c r="BE37" i="51" s="1"/>
  <c r="BF37" i="51" s="1"/>
  <c r="BG37" i="51" s="1"/>
  <c r="BH37" i="51" s="1"/>
  <c r="BI37" i="51" s="1"/>
  <c r="BJ37" i="51" s="1"/>
  <c r="BK37" i="51" s="1"/>
  <c r="BL37" i="51" s="1"/>
  <c r="BM37" i="51" s="1"/>
  <c r="BN37" i="51" s="1"/>
  <c r="BO37" i="51" s="1"/>
  <c r="BP37" i="51" s="1"/>
  <c r="BQ37" i="51" s="1"/>
  <c r="BR37" i="51" s="1"/>
  <c r="BD26" i="51"/>
  <c r="BE26" i="51" s="1"/>
  <c r="BF26" i="51" s="1"/>
  <c r="BG26" i="51" s="1"/>
  <c r="BH26" i="51" s="1"/>
  <c r="BI26" i="51" s="1"/>
  <c r="BJ26" i="51" s="1"/>
  <c r="BK26" i="51" s="1"/>
  <c r="BL26" i="51" s="1"/>
  <c r="BM26" i="51" s="1"/>
  <c r="BN26" i="51" s="1"/>
  <c r="BO26" i="51" s="1"/>
  <c r="BP26" i="51" s="1"/>
  <c r="BQ26" i="51" s="1"/>
  <c r="BR26" i="51" s="1"/>
  <c r="BD14" i="41"/>
  <c r="BE14" i="41" s="1"/>
  <c r="BF14" i="41" s="1"/>
  <c r="BG14" i="41" s="1"/>
  <c r="BH14" i="41" s="1"/>
  <c r="BI14" i="41" s="1"/>
  <c r="BJ14" i="41" s="1"/>
  <c r="BK14" i="41" s="1"/>
  <c r="BL14" i="41" s="1"/>
  <c r="BM14" i="41" s="1"/>
  <c r="BN14" i="41" s="1"/>
  <c r="BO14" i="41" s="1"/>
  <c r="BP14" i="41" s="1"/>
  <c r="BQ14" i="41" s="1"/>
  <c r="BR14" i="41" s="1"/>
  <c r="BD18" i="51"/>
  <c r="BE18" i="51" s="1"/>
  <c r="BF18" i="51" s="1"/>
  <c r="BG18" i="51" s="1"/>
  <c r="BH18" i="51" s="1"/>
  <c r="BI18" i="51" s="1"/>
  <c r="BJ18" i="51" s="1"/>
  <c r="BK18" i="51" s="1"/>
  <c r="BL18" i="51" s="1"/>
  <c r="BM18" i="51" s="1"/>
  <c r="BN18" i="51" s="1"/>
  <c r="BO18" i="51" s="1"/>
  <c r="BP18" i="51" s="1"/>
  <c r="BQ18" i="51" s="1"/>
  <c r="BR18" i="51" s="1"/>
  <c r="BD38" i="51"/>
  <c r="BE38" i="51" s="1"/>
  <c r="BF38" i="51" s="1"/>
  <c r="BG38" i="51" s="1"/>
  <c r="BH38" i="51" s="1"/>
  <c r="BI38" i="51" s="1"/>
  <c r="BD13" i="37"/>
  <c r="BE13" i="37" s="1"/>
  <c r="BF13" i="37" s="1"/>
  <c r="BG13" i="37" s="1"/>
  <c r="BH13" i="37" s="1"/>
  <c r="BI13" i="37" s="1"/>
  <c r="AL9" i="37" s="1"/>
  <c r="BD22" i="53"/>
  <c r="BE22" i="53" s="1"/>
  <c r="BF22" i="53" s="1"/>
  <c r="BG22" i="53" s="1"/>
  <c r="BH22" i="53" s="1"/>
  <c r="BI22" i="53" s="1"/>
  <c r="BJ22" i="53" s="1"/>
  <c r="BK22" i="53" s="1"/>
  <c r="BL22" i="53" s="1"/>
  <c r="BM22" i="53" s="1"/>
  <c r="BN22" i="53" s="1"/>
  <c r="BO22" i="53" s="1"/>
  <c r="BP22" i="53" s="1"/>
  <c r="BQ22" i="53" s="1"/>
  <c r="BR22" i="53" s="1"/>
  <c r="AH36" i="34"/>
  <c r="AK36" i="34" s="1"/>
  <c r="BD15" i="53"/>
  <c r="BE15" i="53" s="1"/>
  <c r="BF15" i="53" s="1"/>
  <c r="BG15" i="53" s="1"/>
  <c r="BH15" i="53" s="1"/>
  <c r="BI15" i="53" s="1"/>
  <c r="BJ15" i="53" s="1"/>
  <c r="BK15" i="53" s="1"/>
  <c r="BL15" i="53" s="1"/>
  <c r="BM15" i="53" s="1"/>
  <c r="BN15" i="53" s="1"/>
  <c r="BO15" i="53" s="1"/>
  <c r="BP15" i="53" s="1"/>
  <c r="BQ15" i="53" s="1"/>
  <c r="BR15" i="53" s="1"/>
  <c r="BD30" i="45"/>
  <c r="BE30" i="45" s="1"/>
  <c r="BF30" i="45" s="1"/>
  <c r="BG30" i="45" s="1"/>
  <c r="BH30" i="45" s="1"/>
  <c r="BI30" i="45" s="1"/>
  <c r="BD5" i="51"/>
  <c r="BE5" i="51" s="1"/>
  <c r="BF5" i="51" s="1"/>
  <c r="BG5" i="51" s="1"/>
  <c r="BH5" i="51" s="1"/>
  <c r="BI5" i="51" s="1"/>
  <c r="BD18" i="53"/>
  <c r="BE18" i="53" s="1"/>
  <c r="BF18" i="53" s="1"/>
  <c r="BG18" i="53" s="1"/>
  <c r="BH18" i="53" s="1"/>
  <c r="BI18" i="53" s="1"/>
  <c r="BJ18" i="53" s="1"/>
  <c r="BK18" i="53" s="1"/>
  <c r="BL18" i="53" s="1"/>
  <c r="BM18" i="53" s="1"/>
  <c r="BN18" i="53" s="1"/>
  <c r="BO18" i="53" s="1"/>
  <c r="BP18" i="53" s="1"/>
  <c r="BQ18" i="53" s="1"/>
  <c r="BR18" i="53" s="1"/>
  <c r="BD50" i="45"/>
  <c r="BE50" i="45" s="1"/>
  <c r="BF50" i="45" s="1"/>
  <c r="BG50" i="45" s="1"/>
  <c r="BH50" i="45" s="1"/>
  <c r="BI50" i="45" s="1"/>
  <c r="BJ50" i="45" s="1"/>
  <c r="BK50" i="45" s="1"/>
  <c r="BL50" i="45" s="1"/>
  <c r="BM50" i="45" s="1"/>
  <c r="BN50" i="45" s="1"/>
  <c r="BO50" i="45" s="1"/>
  <c r="BP50" i="45" s="1"/>
  <c r="BQ50" i="45" s="1"/>
  <c r="BR50" i="45" s="1"/>
  <c r="BJ45" i="37"/>
  <c r="BK45" i="37" s="1"/>
  <c r="BL45" i="37" s="1"/>
  <c r="BM45" i="37" s="1"/>
  <c r="BN45" i="37" s="1"/>
  <c r="BO45" i="37" s="1"/>
  <c r="BP45" i="37" s="1"/>
  <c r="BQ45" i="37" s="1"/>
  <c r="BR45" i="37" s="1"/>
  <c r="AL55" i="37"/>
  <c r="AM55" i="37" s="1"/>
  <c r="BD24" i="46"/>
  <c r="BE24" i="46" s="1"/>
  <c r="BF24" i="46" s="1"/>
  <c r="BG24" i="46" s="1"/>
  <c r="BH24" i="46" s="1"/>
  <c r="BI24" i="46" s="1"/>
  <c r="BJ24" i="46" s="1"/>
  <c r="BK24" i="46" s="1"/>
  <c r="BL24" i="46" s="1"/>
  <c r="BM24" i="46" s="1"/>
  <c r="BN24" i="46" s="1"/>
  <c r="BO24" i="46" s="1"/>
  <c r="BP24" i="46" s="1"/>
  <c r="BQ24" i="46" s="1"/>
  <c r="BR24" i="46" s="1"/>
  <c r="BD42" i="51"/>
  <c r="BE42" i="51" s="1"/>
  <c r="BF42" i="51" s="1"/>
  <c r="BG42" i="51" s="1"/>
  <c r="BH42" i="51" s="1"/>
  <c r="BI42" i="51" s="1"/>
  <c r="BJ42" i="51" s="1"/>
  <c r="BK42" i="51" s="1"/>
  <c r="BL42" i="51" s="1"/>
  <c r="BM42" i="51" s="1"/>
  <c r="BN42" i="51" s="1"/>
  <c r="BO42" i="51" s="1"/>
  <c r="BP42" i="51" s="1"/>
  <c r="BQ42" i="51" s="1"/>
  <c r="BR42" i="51" s="1"/>
  <c r="BD30" i="52"/>
  <c r="BE30" i="52" s="1"/>
  <c r="BF30" i="52" s="1"/>
  <c r="BG30" i="52" s="1"/>
  <c r="BH30" i="52" s="1"/>
  <c r="BI30" i="52" s="1"/>
  <c r="BJ30" i="52" s="1"/>
  <c r="BK30" i="52" s="1"/>
  <c r="BL30" i="52" s="1"/>
  <c r="BM30" i="52" s="1"/>
  <c r="BN30" i="52" s="1"/>
  <c r="BO30" i="52" s="1"/>
  <c r="BP30" i="52" s="1"/>
  <c r="BQ30" i="52" s="1"/>
  <c r="BR30" i="52" s="1"/>
  <c r="BD24" i="51"/>
  <c r="BE24" i="51" s="1"/>
  <c r="BF24" i="51" s="1"/>
  <c r="BG24" i="51" s="1"/>
  <c r="BH24" i="51" s="1"/>
  <c r="BI24" i="51" s="1"/>
  <c r="BJ60" i="37"/>
  <c r="BK60" i="37" s="1"/>
  <c r="BL60" i="37" s="1"/>
  <c r="BM60" i="37" s="1"/>
  <c r="BN60" i="37" s="1"/>
  <c r="BO60" i="37" s="1"/>
  <c r="BP60" i="37" s="1"/>
  <c r="BQ60" i="37" s="1"/>
  <c r="BR60" i="37" s="1"/>
  <c r="BD21" i="44"/>
  <c r="BE21" i="44" s="1"/>
  <c r="BF21" i="44" s="1"/>
  <c r="BG21" i="44" s="1"/>
  <c r="BH21" i="44" s="1"/>
  <c r="BI21" i="44" s="1"/>
  <c r="BJ21" i="44" s="1"/>
  <c r="BK21" i="44" s="1"/>
  <c r="BL21" i="44" s="1"/>
  <c r="BM21" i="44" s="1"/>
  <c r="BN21" i="44" s="1"/>
  <c r="BO21" i="44" s="1"/>
  <c r="BP21" i="44" s="1"/>
  <c r="BQ21" i="44" s="1"/>
  <c r="BR21" i="44" s="1"/>
  <c r="BD37" i="50"/>
  <c r="BE37" i="50" s="1"/>
  <c r="BF37" i="50" s="1"/>
  <c r="BG37" i="50" s="1"/>
  <c r="BH37" i="50" s="1"/>
  <c r="BI37" i="50" s="1"/>
  <c r="BJ37" i="50" s="1"/>
  <c r="BK37" i="50" s="1"/>
  <c r="BL37" i="50" s="1"/>
  <c r="BM37" i="50" s="1"/>
  <c r="BN37" i="50" s="1"/>
  <c r="BO37" i="50" s="1"/>
  <c r="BP37" i="50" s="1"/>
  <c r="BQ37" i="50" s="1"/>
  <c r="BR37" i="50" s="1"/>
  <c r="BD7" i="51"/>
  <c r="BE7" i="51" s="1"/>
  <c r="BF7" i="51" s="1"/>
  <c r="BG7" i="51" s="1"/>
  <c r="BH7" i="51" s="1"/>
  <c r="BI7" i="51" s="1"/>
  <c r="BJ7" i="51" s="1"/>
  <c r="BK7" i="51" s="1"/>
  <c r="BL7" i="51" s="1"/>
  <c r="BM7" i="51" s="1"/>
  <c r="BN7" i="51" s="1"/>
  <c r="BO7" i="51" s="1"/>
  <c r="BP7" i="51" s="1"/>
  <c r="BQ7" i="51" s="1"/>
  <c r="BR7" i="51" s="1"/>
  <c r="BJ8" i="37"/>
  <c r="BK8" i="37" s="1"/>
  <c r="BL8" i="37" s="1"/>
  <c r="BM8" i="37" s="1"/>
  <c r="BN8" i="37" s="1"/>
  <c r="BO8" i="37" s="1"/>
  <c r="BP8" i="37" s="1"/>
  <c r="BQ8" i="37" s="1"/>
  <c r="BR8" i="37" s="1"/>
  <c r="BD27" i="51"/>
  <c r="BE27" i="51" s="1"/>
  <c r="BF27" i="51" s="1"/>
  <c r="BG27" i="51" s="1"/>
  <c r="BH27" i="51" s="1"/>
  <c r="BI27" i="51" s="1"/>
  <c r="BJ27" i="51" s="1"/>
  <c r="BK27" i="51" s="1"/>
  <c r="BL27" i="51" s="1"/>
  <c r="BM27" i="51" s="1"/>
  <c r="BN27" i="51" s="1"/>
  <c r="BO27" i="51" s="1"/>
  <c r="BP27" i="51" s="1"/>
  <c r="BQ27" i="51" s="1"/>
  <c r="BR27" i="51" s="1"/>
  <c r="BD14" i="51"/>
  <c r="BE14" i="51" s="1"/>
  <c r="BF14" i="51" s="1"/>
  <c r="BG14" i="51" s="1"/>
  <c r="BH14" i="51" s="1"/>
  <c r="BI14" i="51" s="1"/>
  <c r="BJ14" i="51" s="1"/>
  <c r="BK14" i="51" s="1"/>
  <c r="BL14" i="51" s="1"/>
  <c r="BM14" i="51" s="1"/>
  <c r="BN14" i="51" s="1"/>
  <c r="BO14" i="51" s="1"/>
  <c r="BP14" i="51" s="1"/>
  <c r="BQ14" i="51" s="1"/>
  <c r="BR14" i="51" s="1"/>
  <c r="BD25" i="43"/>
  <c r="BE25" i="43" s="1"/>
  <c r="BF25" i="43" s="1"/>
  <c r="BG25" i="43" s="1"/>
  <c r="BH25" i="43" s="1"/>
  <c r="BI25" i="43" s="1"/>
  <c r="AL19" i="43" s="1"/>
  <c r="BD13" i="41"/>
  <c r="BE13" i="41" s="1"/>
  <c r="BF13" i="41" s="1"/>
  <c r="BG13" i="41" s="1"/>
  <c r="BH13" i="41" s="1"/>
  <c r="BI13" i="41" s="1"/>
  <c r="BJ13" i="41" s="1"/>
  <c r="BK13" i="41" s="1"/>
  <c r="BL13" i="41" s="1"/>
  <c r="BM13" i="41" s="1"/>
  <c r="BN13" i="41" s="1"/>
  <c r="BO13" i="41" s="1"/>
  <c r="BP13" i="41" s="1"/>
  <c r="BQ13" i="41" s="1"/>
  <c r="BR13" i="41" s="1"/>
  <c r="BD35" i="43"/>
  <c r="BE35" i="43" s="1"/>
  <c r="BF35" i="43" s="1"/>
  <c r="BG35" i="43" s="1"/>
  <c r="BH35" i="43" s="1"/>
  <c r="BI35" i="43" s="1"/>
  <c r="BJ35" i="43" s="1"/>
  <c r="BK35" i="43" s="1"/>
  <c r="BL35" i="43" s="1"/>
  <c r="BM35" i="43" s="1"/>
  <c r="BN35" i="43" s="1"/>
  <c r="BO35" i="43" s="1"/>
  <c r="BP35" i="43" s="1"/>
  <c r="BQ35" i="43" s="1"/>
  <c r="BR35" i="43" s="1"/>
  <c r="BD17" i="51"/>
  <c r="BE17" i="51" s="1"/>
  <c r="BF17" i="51" s="1"/>
  <c r="BG17" i="51" s="1"/>
  <c r="BH17" i="51" s="1"/>
  <c r="BI17" i="51" s="1"/>
  <c r="BJ17" i="51" s="1"/>
  <c r="BK17" i="51" s="1"/>
  <c r="BL17" i="51" s="1"/>
  <c r="BM17" i="51" s="1"/>
  <c r="BN17" i="51" s="1"/>
  <c r="BO17" i="51" s="1"/>
  <c r="BP17" i="51" s="1"/>
  <c r="BQ17" i="51" s="1"/>
  <c r="BR17" i="51" s="1"/>
  <c r="BD12" i="51"/>
  <c r="BE12" i="51" s="1"/>
  <c r="BF12" i="51" s="1"/>
  <c r="BG12" i="51" s="1"/>
  <c r="BH12" i="51" s="1"/>
  <c r="BI12" i="51" s="1"/>
  <c r="BJ62" i="37"/>
  <c r="BK62" i="37" s="1"/>
  <c r="BL62" i="37" s="1"/>
  <c r="BM62" i="37" s="1"/>
  <c r="BN62" i="37" s="1"/>
  <c r="BO62" i="37" s="1"/>
  <c r="BP62" i="37" s="1"/>
  <c r="BQ62" i="37" s="1"/>
  <c r="BR62" i="37" s="1"/>
  <c r="BD11" i="45"/>
  <c r="BE11" i="45" s="1"/>
  <c r="BF11" i="45" s="1"/>
  <c r="BG11" i="45" s="1"/>
  <c r="BH11" i="45" s="1"/>
  <c r="BI11" i="45" s="1"/>
  <c r="AL20" i="37"/>
  <c r="AH21" i="34"/>
  <c r="BD36" i="51"/>
  <c r="BE36" i="51" s="1"/>
  <c r="BF36" i="51" s="1"/>
  <c r="BG36" i="51" s="1"/>
  <c r="BH36" i="51" s="1"/>
  <c r="BI36" i="51" s="1"/>
  <c r="BJ36" i="51" s="1"/>
  <c r="BK36" i="51" s="1"/>
  <c r="BL36" i="51" s="1"/>
  <c r="BM36" i="51" s="1"/>
  <c r="BN36" i="51" s="1"/>
  <c r="BO36" i="51" s="1"/>
  <c r="BP36" i="51" s="1"/>
  <c r="BQ36" i="51" s="1"/>
  <c r="BR36" i="51" s="1"/>
  <c r="BD28" i="50"/>
  <c r="BE28" i="50" s="1"/>
  <c r="BF28" i="50" s="1"/>
  <c r="BG28" i="50" s="1"/>
  <c r="BH28" i="50" s="1"/>
  <c r="BI28" i="50" s="1"/>
  <c r="BD45" i="51"/>
  <c r="BE45" i="51" s="1"/>
  <c r="BF45" i="51" s="1"/>
  <c r="BG45" i="51" s="1"/>
  <c r="BH45" i="51" s="1"/>
  <c r="BI45" i="51" s="1"/>
  <c r="BJ45" i="51" s="1"/>
  <c r="BK45" i="51" s="1"/>
  <c r="BL45" i="51" s="1"/>
  <c r="BM45" i="51" s="1"/>
  <c r="BN45" i="51" s="1"/>
  <c r="BO45" i="51" s="1"/>
  <c r="BP45" i="51" s="1"/>
  <c r="BQ45" i="51" s="1"/>
  <c r="BR45" i="51" s="1"/>
  <c r="BJ44" i="37"/>
  <c r="BK44" i="37" s="1"/>
  <c r="BL44" i="37" s="1"/>
  <c r="BM44" i="37" s="1"/>
  <c r="BN44" i="37" s="1"/>
  <c r="BO44" i="37" s="1"/>
  <c r="BP44" i="37" s="1"/>
  <c r="BQ44" i="37" s="1"/>
  <c r="BR44" i="37" s="1"/>
  <c r="BJ66" i="37"/>
  <c r="BK66" i="37" s="1"/>
  <c r="BL66" i="37" s="1"/>
  <c r="BM66" i="37" s="1"/>
  <c r="BN66" i="37" s="1"/>
  <c r="BO66" i="37" s="1"/>
  <c r="BP66" i="37" s="1"/>
  <c r="BQ66" i="37" s="1"/>
  <c r="BR66" i="37" s="1"/>
  <c r="BJ63" i="37"/>
  <c r="BK63" i="37" s="1"/>
  <c r="BL63" i="37" s="1"/>
  <c r="BM63" i="37" s="1"/>
  <c r="BN63" i="37" s="1"/>
  <c r="BO63" i="37" s="1"/>
  <c r="BP63" i="37" s="1"/>
  <c r="BQ63" i="37" s="1"/>
  <c r="BR63" i="37" s="1"/>
  <c r="BJ20" i="37"/>
  <c r="BK20" i="37" s="1"/>
  <c r="BL20" i="37" s="1"/>
  <c r="BM20" i="37" s="1"/>
  <c r="BN20" i="37" s="1"/>
  <c r="BO20" i="37" s="1"/>
  <c r="BP20" i="37" s="1"/>
  <c r="BQ20" i="37" s="1"/>
  <c r="BR20" i="37" s="1"/>
  <c r="AH8" i="34"/>
  <c r="AK8" i="34" s="1"/>
  <c r="BJ24" i="37"/>
  <c r="BK24" i="37" s="1"/>
  <c r="BL24" i="37" s="1"/>
  <c r="BM24" i="37" s="1"/>
  <c r="BN24" i="37" s="1"/>
  <c r="BO24" i="37" s="1"/>
  <c r="BP24" i="37" s="1"/>
  <c r="BQ24" i="37" s="1"/>
  <c r="BR24" i="37" s="1"/>
  <c r="BJ56" i="37"/>
  <c r="BK56" i="37" s="1"/>
  <c r="BL56" i="37" s="1"/>
  <c r="BM56" i="37" s="1"/>
  <c r="BN56" i="37" s="1"/>
  <c r="BO56" i="37" s="1"/>
  <c r="BP56" i="37" s="1"/>
  <c r="BQ56" i="37" s="1"/>
  <c r="BR56" i="37" s="1"/>
  <c r="AH29" i="34"/>
  <c r="AH7" i="34"/>
  <c r="AI7" i="34" s="1"/>
  <c r="AL45" i="37"/>
  <c r="AM45" i="37" s="1"/>
  <c r="AH16" i="34"/>
  <c r="AH10" i="34"/>
  <c r="AI10" i="34" s="1"/>
  <c r="AH17" i="34"/>
  <c r="BD15" i="42"/>
  <c r="BE15" i="42" s="1"/>
  <c r="BF15" i="42" s="1"/>
  <c r="BG15" i="42" s="1"/>
  <c r="BH15" i="42" s="1"/>
  <c r="BI15" i="42" s="1"/>
  <c r="BJ15" i="42" s="1"/>
  <c r="BK15" i="42" s="1"/>
  <c r="BL15" i="42" s="1"/>
  <c r="BM15" i="42" s="1"/>
  <c r="BN15" i="42" s="1"/>
  <c r="BO15" i="42" s="1"/>
  <c r="BP15" i="42" s="1"/>
  <c r="BQ15" i="42" s="1"/>
  <c r="BR15" i="42" s="1"/>
  <c r="F39" i="34"/>
  <c r="AK30" i="34"/>
  <c r="AH15" i="34"/>
  <c r="AI15" i="34" s="1"/>
  <c r="AH3" i="34"/>
  <c r="AH23" i="34"/>
  <c r="H39" i="34"/>
  <c r="AH12" i="34"/>
  <c r="AH4" i="34"/>
  <c r="AH2" i="34"/>
  <c r="AH5" i="34"/>
  <c r="AK35" i="34"/>
  <c r="AK20" i="34"/>
  <c r="L39" i="34"/>
  <c r="AH11" i="34"/>
  <c r="AH37" i="34"/>
  <c r="AI37" i="34" s="1"/>
  <c r="AH6" i="34"/>
  <c r="AH9" i="34"/>
  <c r="AH13" i="34"/>
  <c r="AI13" i="34" s="1"/>
  <c r="J39" i="34"/>
  <c r="AJ9" i="48"/>
  <c r="AH18" i="34"/>
  <c r="AI18" i="34" s="1"/>
  <c r="D39" i="34"/>
  <c r="BJ63" i="52"/>
  <c r="BK63" i="52" s="1"/>
  <c r="BL63" i="52" s="1"/>
  <c r="BM63" i="52" s="1"/>
  <c r="BN63" i="52" s="1"/>
  <c r="BO63" i="52" s="1"/>
  <c r="BP63" i="52" s="1"/>
  <c r="BQ63" i="52" s="1"/>
  <c r="BR63" i="52" s="1"/>
  <c r="AJ15" i="52"/>
  <c r="BJ49" i="52"/>
  <c r="BK49" i="52" s="1"/>
  <c r="BL49" i="52" s="1"/>
  <c r="BM49" i="52" s="1"/>
  <c r="BN49" i="52" s="1"/>
  <c r="BO49" i="52" s="1"/>
  <c r="BP49" i="52" s="1"/>
  <c r="BQ49" i="52" s="1"/>
  <c r="BR49" i="52" s="1"/>
  <c r="AL38" i="52"/>
  <c r="AM38" i="52" s="1"/>
  <c r="AJ23" i="51"/>
  <c r="AJ50" i="51"/>
  <c r="AJ10" i="53"/>
  <c r="AL63" i="53"/>
  <c r="AM63" i="53" s="1"/>
  <c r="BJ5" i="53"/>
  <c r="BK5" i="53" s="1"/>
  <c r="BL5" i="53" s="1"/>
  <c r="BM5" i="53" s="1"/>
  <c r="BN5" i="53" s="1"/>
  <c r="BO5" i="53" s="1"/>
  <c r="BP5" i="53" s="1"/>
  <c r="BQ5" i="53" s="1"/>
  <c r="BR5" i="53" s="1"/>
  <c r="AJ52" i="51"/>
  <c r="AJ29" i="50"/>
  <c r="AJ41" i="50"/>
  <c r="AJ6" i="50"/>
  <c r="AJ9" i="50"/>
  <c r="AJ53" i="51"/>
  <c r="AJ29" i="51"/>
  <c r="AJ30" i="51"/>
  <c r="AJ28" i="51"/>
  <c r="AJ18" i="51"/>
  <c r="AJ6" i="51"/>
  <c r="AJ27" i="51"/>
  <c r="AJ9" i="51"/>
  <c r="AJ26" i="53"/>
  <c r="AJ27" i="53"/>
  <c r="AJ63" i="49"/>
  <c r="AJ26" i="47"/>
  <c r="AJ10" i="47"/>
  <c r="AJ48" i="49"/>
  <c r="AJ46" i="49"/>
  <c r="AJ24" i="49"/>
  <c r="AJ15" i="49"/>
  <c r="AJ45" i="49"/>
  <c r="AJ33" i="49"/>
  <c r="AJ30" i="49"/>
  <c r="AJ21" i="49"/>
  <c r="AJ69" i="47"/>
  <c r="AJ62" i="49"/>
  <c r="AJ19" i="49"/>
  <c r="AJ54" i="49"/>
  <c r="AJ49" i="49"/>
  <c r="AJ32" i="49"/>
  <c r="AJ61" i="49"/>
  <c r="AJ35" i="49"/>
  <c r="AJ37" i="49"/>
  <c r="AJ7" i="49"/>
  <c r="AJ5" i="48"/>
  <c r="AJ24" i="48"/>
  <c r="AJ41" i="48"/>
  <c r="AJ40" i="48"/>
  <c r="AJ7" i="48"/>
  <c r="AJ18" i="46"/>
  <c r="AJ39" i="48"/>
  <c r="AJ38" i="46"/>
  <c r="AJ38" i="48"/>
  <c r="AJ43" i="47"/>
  <c r="AJ42" i="47"/>
  <c r="AJ25" i="47"/>
  <c r="AJ71" i="47"/>
  <c r="AJ56" i="47"/>
  <c r="AJ16" i="46"/>
  <c r="AJ18" i="47"/>
  <c r="AJ13" i="47"/>
  <c r="AJ32" i="47"/>
  <c r="AJ37" i="47"/>
  <c r="AJ80" i="47"/>
  <c r="AJ31" i="45"/>
  <c r="AJ45" i="47"/>
  <c r="AJ27" i="47"/>
  <c r="AJ70" i="47"/>
  <c r="AJ17" i="47"/>
  <c r="AJ20" i="46"/>
  <c r="AJ50" i="47"/>
  <c r="AJ54" i="47"/>
  <c r="AJ68" i="47"/>
  <c r="AJ42" i="46"/>
  <c r="AJ36" i="47"/>
  <c r="AJ39" i="47"/>
  <c r="AJ19" i="47"/>
  <c r="AJ67" i="47"/>
  <c r="AJ66" i="47"/>
  <c r="BJ44" i="47"/>
  <c r="BK44" i="47" s="1"/>
  <c r="BL44" i="47" s="1"/>
  <c r="BM44" i="47" s="1"/>
  <c r="BN44" i="47" s="1"/>
  <c r="BO44" i="47" s="1"/>
  <c r="BP44" i="47" s="1"/>
  <c r="BQ44" i="47" s="1"/>
  <c r="BR44" i="47" s="1"/>
  <c r="AJ34" i="46"/>
  <c r="AJ10" i="46"/>
  <c r="AJ21" i="46"/>
  <c r="AJ41" i="46"/>
  <c r="AJ39" i="46"/>
  <c r="AJ33" i="46"/>
  <c r="AJ25" i="46"/>
  <c r="AJ9" i="46"/>
  <c r="AJ45" i="45"/>
  <c r="AJ47" i="44"/>
  <c r="AJ46" i="44"/>
  <c r="AJ40" i="45"/>
  <c r="AJ7" i="45"/>
  <c r="AJ20" i="45"/>
  <c r="AJ22" i="45"/>
  <c r="AJ40" i="43"/>
  <c r="AJ25" i="45"/>
  <c r="AJ29" i="45"/>
  <c r="AJ5" i="45"/>
  <c r="AJ37" i="45"/>
  <c r="AJ44" i="45"/>
  <c r="AJ49" i="45"/>
  <c r="AJ32" i="45"/>
  <c r="AJ36" i="45"/>
  <c r="AJ23" i="44"/>
  <c r="AJ45" i="44"/>
  <c r="AJ44" i="44"/>
  <c r="AJ11" i="44"/>
  <c r="AJ12" i="44"/>
  <c r="AJ8" i="44"/>
  <c r="AJ10" i="44"/>
  <c r="AJ17" i="44"/>
  <c r="AJ29" i="44"/>
  <c r="AJ22" i="44"/>
  <c r="AJ43" i="44"/>
  <c r="AJ42" i="44"/>
  <c r="AJ18" i="44"/>
  <c r="AJ41" i="44"/>
  <c r="AJ39" i="44"/>
  <c r="AJ28" i="44"/>
  <c r="AJ38" i="44"/>
  <c r="AJ25" i="44"/>
  <c r="AJ48" i="45"/>
  <c r="AJ33" i="45"/>
  <c r="AJ21" i="45"/>
  <c r="AS38" i="10"/>
  <c r="AJ18" i="45"/>
  <c r="AJ19" i="45"/>
  <c r="AJ28" i="45"/>
  <c r="AJ23" i="45"/>
  <c r="AJ34" i="45"/>
  <c r="AJ40" i="44"/>
  <c r="AJ8" i="45"/>
  <c r="AJ11" i="45"/>
  <c r="AJ37" i="44"/>
  <c r="AJ27" i="43"/>
  <c r="AJ22" i="43"/>
  <c r="AJ21" i="43"/>
  <c r="BD37" i="43"/>
  <c r="BE37" i="43" s="1"/>
  <c r="BF37" i="43" s="1"/>
  <c r="BG37" i="43" s="1"/>
  <c r="BH37" i="43" s="1"/>
  <c r="BI37" i="43" s="1"/>
  <c r="BJ37" i="43" s="1"/>
  <c r="BK37" i="43" s="1"/>
  <c r="BL37" i="43" s="1"/>
  <c r="BM37" i="43" s="1"/>
  <c r="BN37" i="43" s="1"/>
  <c r="BO37" i="43" s="1"/>
  <c r="BP37" i="43" s="1"/>
  <c r="BQ37" i="43" s="1"/>
  <c r="BR37" i="43" s="1"/>
  <c r="BD27" i="43"/>
  <c r="BE27" i="43" s="1"/>
  <c r="BF27" i="43" s="1"/>
  <c r="BG27" i="43" s="1"/>
  <c r="BH27" i="43" s="1"/>
  <c r="BI27" i="43" s="1"/>
  <c r="BJ27" i="43" s="1"/>
  <c r="BK27" i="43" s="1"/>
  <c r="BL27" i="43" s="1"/>
  <c r="BM27" i="43" s="1"/>
  <c r="BN27" i="43" s="1"/>
  <c r="BO27" i="43" s="1"/>
  <c r="BP27" i="43" s="1"/>
  <c r="BQ27" i="43" s="1"/>
  <c r="BR27" i="43" s="1"/>
  <c r="BJ35" i="37"/>
  <c r="BK35" i="37" s="1"/>
  <c r="BL35" i="37" s="1"/>
  <c r="BM35" i="37" s="1"/>
  <c r="BN35" i="37" s="1"/>
  <c r="BO35" i="37" s="1"/>
  <c r="BP35" i="37" s="1"/>
  <c r="BQ35" i="37" s="1"/>
  <c r="BR35" i="37" s="1"/>
  <c r="BJ54" i="37"/>
  <c r="BK54" i="37" s="1"/>
  <c r="BL54" i="37" s="1"/>
  <c r="BM54" i="37" s="1"/>
  <c r="BN54" i="37" s="1"/>
  <c r="BO54" i="37" s="1"/>
  <c r="BP54" i="37" s="1"/>
  <c r="BQ54" i="37" s="1"/>
  <c r="BR54" i="37" s="1"/>
  <c r="AJ25" i="43"/>
  <c r="AJ9" i="43"/>
  <c r="AJ6" i="43"/>
  <c r="AJ32" i="43"/>
  <c r="AJ30" i="43"/>
  <c r="AJ44" i="43"/>
  <c r="AJ20" i="43"/>
  <c r="AJ14" i="43"/>
  <c r="AJ18" i="43"/>
  <c r="AJ41" i="43"/>
  <c r="AJ43" i="43"/>
  <c r="AJ26" i="43"/>
  <c r="AJ29" i="43"/>
  <c r="AJ34" i="43"/>
  <c r="AJ42" i="43"/>
  <c r="BJ51" i="37"/>
  <c r="BK51" i="37" s="1"/>
  <c r="BL51" i="37" s="1"/>
  <c r="BM51" i="37" s="1"/>
  <c r="BN51" i="37" s="1"/>
  <c r="BO51" i="37" s="1"/>
  <c r="BP51" i="37" s="1"/>
  <c r="BQ51" i="37" s="1"/>
  <c r="BR51" i="37" s="1"/>
  <c r="BJ64" i="37"/>
  <c r="BK64" i="37" s="1"/>
  <c r="BL64" i="37" s="1"/>
  <c r="BM64" i="37" s="1"/>
  <c r="BN64" i="37" s="1"/>
  <c r="BO64" i="37" s="1"/>
  <c r="BP64" i="37" s="1"/>
  <c r="BQ64" i="37" s="1"/>
  <c r="BR64" i="37" s="1"/>
  <c r="BJ32" i="37"/>
  <c r="BK32" i="37" s="1"/>
  <c r="BL32" i="37" s="1"/>
  <c r="BM32" i="37" s="1"/>
  <c r="BN32" i="37" s="1"/>
  <c r="BO32" i="37" s="1"/>
  <c r="BP32" i="37" s="1"/>
  <c r="BQ32" i="37" s="1"/>
  <c r="BR32" i="37" s="1"/>
  <c r="AL43" i="37"/>
  <c r="AM43" i="37" s="1"/>
  <c r="BJ53" i="37"/>
  <c r="BK53" i="37" s="1"/>
  <c r="BL53" i="37" s="1"/>
  <c r="BM53" i="37" s="1"/>
  <c r="BN53" i="37" s="1"/>
  <c r="BO53" i="37" s="1"/>
  <c r="BP53" i="37" s="1"/>
  <c r="BQ53" i="37" s="1"/>
  <c r="BR53" i="37" s="1"/>
  <c r="AL70" i="37"/>
  <c r="AM70" i="37" s="1"/>
  <c r="AL29" i="37"/>
  <c r="AJ14" i="41"/>
  <c r="AJ10" i="41"/>
  <c r="AJ11" i="42"/>
  <c r="AJ9" i="42"/>
  <c r="AJ22" i="42"/>
  <c r="AJ11" i="41"/>
  <c r="AJ6" i="42"/>
  <c r="AJ9" i="41"/>
  <c r="AL59" i="52"/>
  <c r="AM59" i="52" s="1"/>
  <c r="AL63" i="51"/>
  <c r="AM63" i="51" s="1"/>
  <c r="AL70" i="53"/>
  <c r="AM70" i="53" s="1"/>
  <c r="BJ48" i="53"/>
  <c r="BK48" i="53" s="1"/>
  <c r="BL48" i="53" s="1"/>
  <c r="BM48" i="53" s="1"/>
  <c r="BN48" i="53" s="1"/>
  <c r="BO48" i="53" s="1"/>
  <c r="BP48" i="53" s="1"/>
  <c r="BQ48" i="53" s="1"/>
  <c r="BR48" i="53" s="1"/>
  <c r="BJ46" i="47"/>
  <c r="BK46" i="47" s="1"/>
  <c r="BL46" i="47" s="1"/>
  <c r="BM46" i="47" s="1"/>
  <c r="BN46" i="47" s="1"/>
  <c r="BO46" i="47" s="1"/>
  <c r="BP46" i="47" s="1"/>
  <c r="BQ46" i="47" s="1"/>
  <c r="BR46" i="47" s="1"/>
  <c r="AL61" i="46"/>
  <c r="AM61" i="46" s="1"/>
  <c r="AL45" i="52"/>
  <c r="AM45" i="52" s="1"/>
  <c r="BJ68" i="52"/>
  <c r="BK68" i="52" s="1"/>
  <c r="BL68" i="52" s="1"/>
  <c r="BM68" i="52" s="1"/>
  <c r="BN68" i="52" s="1"/>
  <c r="BO68" i="52" s="1"/>
  <c r="BP68" i="52" s="1"/>
  <c r="BQ68" i="52" s="1"/>
  <c r="BR68" i="52" s="1"/>
  <c r="AV35" i="10"/>
  <c r="AR30" i="10"/>
  <c r="AR12" i="10"/>
  <c r="AV36" i="10"/>
  <c r="AR11" i="10"/>
  <c r="AL50" i="41"/>
  <c r="AM50" i="41" s="1"/>
  <c r="BJ27" i="47"/>
  <c r="BK27" i="47" s="1"/>
  <c r="BL27" i="47" s="1"/>
  <c r="BM27" i="47" s="1"/>
  <c r="BN27" i="47" s="1"/>
  <c r="BO27" i="47" s="1"/>
  <c r="BP27" i="47" s="1"/>
  <c r="BQ27" i="47" s="1"/>
  <c r="BR27" i="47" s="1"/>
  <c r="BJ9" i="47"/>
  <c r="BK9" i="47" s="1"/>
  <c r="BL9" i="47" s="1"/>
  <c r="BM9" i="47" s="1"/>
  <c r="BN9" i="47" s="1"/>
  <c r="BO9" i="47" s="1"/>
  <c r="BP9" i="47" s="1"/>
  <c r="BQ9" i="47" s="1"/>
  <c r="BR9" i="47" s="1"/>
  <c r="BJ5" i="47"/>
  <c r="BK5" i="47" s="1"/>
  <c r="BL5" i="47" s="1"/>
  <c r="BM5" i="47" s="1"/>
  <c r="BN5" i="47" s="1"/>
  <c r="BO5" i="47" s="1"/>
  <c r="BP5" i="47" s="1"/>
  <c r="BQ5" i="47" s="1"/>
  <c r="BR5" i="47" s="1"/>
  <c r="BJ11" i="52"/>
  <c r="BK11" i="52" s="1"/>
  <c r="BL11" i="52" s="1"/>
  <c r="BM11" i="52" s="1"/>
  <c r="BN11" i="52" s="1"/>
  <c r="BO11" i="52" s="1"/>
  <c r="BP11" i="52" s="1"/>
  <c r="BQ11" i="52" s="1"/>
  <c r="BR11" i="52" s="1"/>
  <c r="BJ33" i="52"/>
  <c r="BK33" i="52" s="1"/>
  <c r="BL33" i="52" s="1"/>
  <c r="BM33" i="52" s="1"/>
  <c r="BN33" i="52" s="1"/>
  <c r="BO33" i="52" s="1"/>
  <c r="BP33" i="52" s="1"/>
  <c r="BQ33" i="52" s="1"/>
  <c r="BR33" i="52" s="1"/>
  <c r="BJ41" i="53"/>
  <c r="BK41" i="53" s="1"/>
  <c r="BL41" i="53" s="1"/>
  <c r="BM41" i="53" s="1"/>
  <c r="BN41" i="53" s="1"/>
  <c r="BO41" i="53" s="1"/>
  <c r="BP41" i="53" s="1"/>
  <c r="BQ41" i="53" s="1"/>
  <c r="BR41" i="53" s="1"/>
  <c r="BJ67" i="53"/>
  <c r="BK67" i="53" s="1"/>
  <c r="BL67" i="53" s="1"/>
  <c r="BM67" i="53" s="1"/>
  <c r="BN67" i="53" s="1"/>
  <c r="BO67" i="53" s="1"/>
  <c r="BP67" i="53" s="1"/>
  <c r="BQ67" i="53" s="1"/>
  <c r="BR67" i="53" s="1"/>
  <c r="AL44" i="53"/>
  <c r="AM44" i="53" s="1"/>
  <c r="AL63" i="46"/>
  <c r="AM63" i="46" s="1"/>
  <c r="BJ10" i="46"/>
  <c r="BK10" i="46" s="1"/>
  <c r="BL10" i="46" s="1"/>
  <c r="BM10" i="46" s="1"/>
  <c r="BN10" i="46" s="1"/>
  <c r="BO10" i="46" s="1"/>
  <c r="BP10" i="46" s="1"/>
  <c r="BQ10" i="46" s="1"/>
  <c r="BR10" i="46" s="1"/>
  <c r="BJ71" i="46"/>
  <c r="BK71" i="46" s="1"/>
  <c r="BL71" i="46" s="1"/>
  <c r="BM71" i="46" s="1"/>
  <c r="BN71" i="46" s="1"/>
  <c r="BO71" i="46" s="1"/>
  <c r="BP71" i="46" s="1"/>
  <c r="BQ71" i="46" s="1"/>
  <c r="BR71" i="46" s="1"/>
  <c r="BJ62" i="52"/>
  <c r="BK62" i="52" s="1"/>
  <c r="BL62" i="52" s="1"/>
  <c r="BM62" i="52" s="1"/>
  <c r="BN62" i="52" s="1"/>
  <c r="BO62" i="52" s="1"/>
  <c r="BP62" i="52" s="1"/>
  <c r="BQ62" i="52" s="1"/>
  <c r="BR62" i="52" s="1"/>
  <c r="BJ6" i="52"/>
  <c r="BK6" i="52" s="1"/>
  <c r="BL6" i="52" s="1"/>
  <c r="BM6" i="52" s="1"/>
  <c r="BN6" i="52" s="1"/>
  <c r="BO6" i="52" s="1"/>
  <c r="BP6" i="52" s="1"/>
  <c r="BQ6" i="52" s="1"/>
  <c r="BR6" i="52" s="1"/>
  <c r="BJ33" i="53"/>
  <c r="BK33" i="53" s="1"/>
  <c r="BL33" i="53" s="1"/>
  <c r="BM33" i="53" s="1"/>
  <c r="BN33" i="53" s="1"/>
  <c r="BO33" i="53" s="1"/>
  <c r="BP33" i="53" s="1"/>
  <c r="BQ33" i="53" s="1"/>
  <c r="BR33" i="53" s="1"/>
  <c r="BD9" i="41"/>
  <c r="BE9" i="41" s="1"/>
  <c r="BF9" i="41" s="1"/>
  <c r="BG9" i="41" s="1"/>
  <c r="BH9" i="41" s="1"/>
  <c r="BI9" i="41" s="1"/>
  <c r="BJ9" i="41" s="1"/>
  <c r="BK9" i="41" s="1"/>
  <c r="BL9" i="41" s="1"/>
  <c r="BM9" i="41" s="1"/>
  <c r="BN9" i="41" s="1"/>
  <c r="BO9" i="41" s="1"/>
  <c r="BP9" i="41" s="1"/>
  <c r="BQ9" i="41" s="1"/>
  <c r="BR9" i="41" s="1"/>
  <c r="AR9" i="10"/>
  <c r="BD5" i="41"/>
  <c r="BE5" i="41" s="1"/>
  <c r="BF5" i="41" s="1"/>
  <c r="BG5" i="41" s="1"/>
  <c r="BH5" i="41" s="1"/>
  <c r="BI5" i="41" s="1"/>
  <c r="BJ5" i="41" s="1"/>
  <c r="BK5" i="41" s="1"/>
  <c r="BL5" i="41" s="1"/>
  <c r="BM5" i="41" s="1"/>
  <c r="BN5" i="41" s="1"/>
  <c r="BO5" i="41" s="1"/>
  <c r="BP5" i="41" s="1"/>
  <c r="BQ5" i="41" s="1"/>
  <c r="BR5" i="41" s="1"/>
  <c r="BD11" i="41"/>
  <c r="BE11" i="41" s="1"/>
  <c r="BF11" i="41" s="1"/>
  <c r="BG11" i="41" s="1"/>
  <c r="BH11" i="41" s="1"/>
  <c r="BI11" i="41" s="1"/>
  <c r="BJ11" i="41" s="1"/>
  <c r="BK11" i="41" s="1"/>
  <c r="BL11" i="41" s="1"/>
  <c r="BM11" i="41" s="1"/>
  <c r="BN11" i="41" s="1"/>
  <c r="BO11" i="41" s="1"/>
  <c r="BP11" i="41" s="1"/>
  <c r="BQ11" i="41" s="1"/>
  <c r="BR11" i="41" s="1"/>
  <c r="AL69" i="41"/>
  <c r="AM69" i="41" s="1"/>
  <c r="BD7" i="44"/>
  <c r="BE7" i="44" s="1"/>
  <c r="BF7" i="44" s="1"/>
  <c r="BG7" i="44" s="1"/>
  <c r="BH7" i="44" s="1"/>
  <c r="BI7" i="44" s="1"/>
  <c r="BJ7" i="44" s="1"/>
  <c r="BK7" i="44" s="1"/>
  <c r="BL7" i="44" s="1"/>
  <c r="BM7" i="44" s="1"/>
  <c r="BN7" i="44" s="1"/>
  <c r="BO7" i="44" s="1"/>
  <c r="BP7" i="44" s="1"/>
  <c r="BQ7" i="44" s="1"/>
  <c r="BR7" i="44" s="1"/>
  <c r="BJ12" i="46"/>
  <c r="BK12" i="46" s="1"/>
  <c r="BL12" i="46" s="1"/>
  <c r="BM12" i="46" s="1"/>
  <c r="BN12" i="46" s="1"/>
  <c r="BO12" i="46" s="1"/>
  <c r="BP12" i="46" s="1"/>
  <c r="BQ12" i="46" s="1"/>
  <c r="BR12" i="46" s="1"/>
  <c r="BJ65" i="46"/>
  <c r="BK65" i="46" s="1"/>
  <c r="BL65" i="46" s="1"/>
  <c r="BM65" i="46" s="1"/>
  <c r="BN65" i="46" s="1"/>
  <c r="BO65" i="46" s="1"/>
  <c r="BP65" i="46" s="1"/>
  <c r="BQ65" i="46" s="1"/>
  <c r="BR65" i="46" s="1"/>
  <c r="AL23" i="41"/>
  <c r="AM23" i="41" s="1"/>
  <c r="AL36" i="41"/>
  <c r="AM36" i="41" s="1"/>
  <c r="BJ42" i="49"/>
  <c r="BK42" i="49" s="1"/>
  <c r="BL42" i="49" s="1"/>
  <c r="BM42" i="49" s="1"/>
  <c r="BN42" i="49" s="1"/>
  <c r="BO42" i="49" s="1"/>
  <c r="BP42" i="49" s="1"/>
  <c r="BQ42" i="49" s="1"/>
  <c r="BR42" i="49" s="1"/>
  <c r="AR5" i="10"/>
  <c r="AR19" i="10"/>
  <c r="AR21" i="10"/>
  <c r="AV21" i="10" s="1"/>
  <c r="AR6" i="10"/>
  <c r="AR15" i="10"/>
  <c r="BJ30" i="46"/>
  <c r="BK30" i="46" s="1"/>
  <c r="BL30" i="46" s="1"/>
  <c r="BM30" i="46" s="1"/>
  <c r="BN30" i="46" s="1"/>
  <c r="BO30" i="46" s="1"/>
  <c r="BP30" i="46" s="1"/>
  <c r="BQ30" i="46" s="1"/>
  <c r="BR30" i="46" s="1"/>
  <c r="BJ58" i="46"/>
  <c r="BK58" i="46" s="1"/>
  <c r="BL58" i="46" s="1"/>
  <c r="BM58" i="46" s="1"/>
  <c r="BN58" i="46" s="1"/>
  <c r="BO58" i="46" s="1"/>
  <c r="BP58" i="46" s="1"/>
  <c r="BQ58" i="46" s="1"/>
  <c r="BR58" i="46" s="1"/>
  <c r="BJ54" i="52"/>
  <c r="BK54" i="52" s="1"/>
  <c r="BL54" i="52" s="1"/>
  <c r="BM54" i="52" s="1"/>
  <c r="BN54" i="52" s="1"/>
  <c r="BO54" i="52" s="1"/>
  <c r="BP54" i="52" s="1"/>
  <c r="BQ54" i="52" s="1"/>
  <c r="BR54" i="52" s="1"/>
  <c r="BJ57" i="53"/>
  <c r="BK57" i="53" s="1"/>
  <c r="BL57" i="53" s="1"/>
  <c r="BM57" i="53" s="1"/>
  <c r="BN57" i="53" s="1"/>
  <c r="BO57" i="53" s="1"/>
  <c r="BP57" i="53" s="1"/>
  <c r="BQ57" i="53" s="1"/>
  <c r="BR57" i="53" s="1"/>
  <c r="BJ59" i="53"/>
  <c r="BK59" i="53" s="1"/>
  <c r="BL59" i="53" s="1"/>
  <c r="BM59" i="53" s="1"/>
  <c r="BN59" i="53" s="1"/>
  <c r="BO59" i="53" s="1"/>
  <c r="BP59" i="53" s="1"/>
  <c r="BQ59" i="53" s="1"/>
  <c r="BR59" i="53" s="1"/>
  <c r="BJ21" i="53"/>
  <c r="BK21" i="53" s="1"/>
  <c r="BL21" i="53" s="1"/>
  <c r="BM21" i="53" s="1"/>
  <c r="BN21" i="53" s="1"/>
  <c r="BO21" i="53" s="1"/>
  <c r="BP21" i="53" s="1"/>
  <c r="BQ21" i="53" s="1"/>
  <c r="BR21" i="53" s="1"/>
  <c r="BD10" i="41"/>
  <c r="BE10" i="41" s="1"/>
  <c r="BF10" i="41" s="1"/>
  <c r="BG10" i="41" s="1"/>
  <c r="BH10" i="41" s="1"/>
  <c r="BI10" i="41" s="1"/>
  <c r="BJ10" i="41" s="1"/>
  <c r="BK10" i="41" s="1"/>
  <c r="BL10" i="41" s="1"/>
  <c r="BM10" i="41" s="1"/>
  <c r="BN10" i="41" s="1"/>
  <c r="BO10" i="41" s="1"/>
  <c r="BP10" i="41" s="1"/>
  <c r="BQ10" i="41" s="1"/>
  <c r="BR10" i="41" s="1"/>
  <c r="AR8" i="10"/>
  <c r="AR13" i="10"/>
  <c r="AR7" i="10"/>
  <c r="AR29" i="10"/>
  <c r="AR22" i="10"/>
  <c r="AR23" i="10"/>
  <c r="AR10" i="10"/>
  <c r="AR20" i="10"/>
  <c r="AL56" i="41"/>
  <c r="AM56" i="41" s="1"/>
  <c r="AL46" i="41"/>
  <c r="AM46" i="41" s="1"/>
  <c r="AR18" i="10"/>
  <c r="AR14" i="10"/>
  <c r="BJ26" i="37"/>
  <c r="BK26" i="37" s="1"/>
  <c r="BL26" i="37" s="1"/>
  <c r="BM26" i="37" s="1"/>
  <c r="BN26" i="37" s="1"/>
  <c r="BO26" i="37" s="1"/>
  <c r="BP26" i="37" s="1"/>
  <c r="BQ26" i="37" s="1"/>
  <c r="BR26" i="37" s="1"/>
  <c r="AR17" i="10"/>
  <c r="BJ12" i="37"/>
  <c r="BK12" i="37" s="1"/>
  <c r="BL12" i="37" s="1"/>
  <c r="BM12" i="37" s="1"/>
  <c r="BN12" i="37" s="1"/>
  <c r="BO12" i="37" s="1"/>
  <c r="BP12" i="37" s="1"/>
  <c r="BQ12" i="37" s="1"/>
  <c r="BR12" i="37" s="1"/>
  <c r="AL34" i="52"/>
  <c r="AM34" i="52" s="1"/>
  <c r="AL55" i="52"/>
  <c r="AM55" i="52" s="1"/>
  <c r="AL62" i="53"/>
  <c r="AM62" i="53" s="1"/>
  <c r="AL59" i="46"/>
  <c r="AM59" i="46" s="1"/>
  <c r="AR3" i="10"/>
  <c r="BD22" i="42"/>
  <c r="BE22" i="42" s="1"/>
  <c r="BF22" i="42" s="1"/>
  <c r="BG22" i="42" s="1"/>
  <c r="BH22" i="42" s="1"/>
  <c r="BI22" i="42" s="1"/>
  <c r="BJ22" i="42" s="1"/>
  <c r="BK22" i="42" s="1"/>
  <c r="BL22" i="42" s="1"/>
  <c r="BM22" i="42" s="1"/>
  <c r="BN22" i="42" s="1"/>
  <c r="BO22" i="42" s="1"/>
  <c r="BP22" i="42" s="1"/>
  <c r="BQ22" i="42" s="1"/>
  <c r="BR22" i="42" s="1"/>
  <c r="AL24" i="41"/>
  <c r="AM24" i="41" s="1"/>
  <c r="AL38" i="41"/>
  <c r="AM38" i="41" s="1"/>
  <c r="BJ39" i="53"/>
  <c r="BK39" i="53" s="1"/>
  <c r="BL39" i="53" s="1"/>
  <c r="BM39" i="53" s="1"/>
  <c r="BN39" i="53" s="1"/>
  <c r="BO39" i="53" s="1"/>
  <c r="BP39" i="53" s="1"/>
  <c r="BQ39" i="53" s="1"/>
  <c r="BR39" i="53" s="1"/>
  <c r="BJ28" i="53"/>
  <c r="BK28" i="53" s="1"/>
  <c r="BL28" i="53" s="1"/>
  <c r="BM28" i="53" s="1"/>
  <c r="BN28" i="53" s="1"/>
  <c r="BO28" i="53" s="1"/>
  <c r="BP28" i="53" s="1"/>
  <c r="BQ28" i="53" s="1"/>
  <c r="BR28" i="53" s="1"/>
  <c r="BJ56" i="53"/>
  <c r="BK56" i="53" s="1"/>
  <c r="BL56" i="53" s="1"/>
  <c r="BM56" i="53" s="1"/>
  <c r="BN56" i="53" s="1"/>
  <c r="BO56" i="53" s="1"/>
  <c r="BP56" i="53" s="1"/>
  <c r="BQ56" i="53" s="1"/>
  <c r="BR56" i="53" s="1"/>
  <c r="BJ61" i="53"/>
  <c r="BK61" i="53" s="1"/>
  <c r="BL61" i="53" s="1"/>
  <c r="BM61" i="53" s="1"/>
  <c r="BN61" i="53" s="1"/>
  <c r="BO61" i="53" s="1"/>
  <c r="BP61" i="53" s="1"/>
  <c r="BQ61" i="53" s="1"/>
  <c r="BR61" i="53" s="1"/>
  <c r="BJ31" i="53"/>
  <c r="BK31" i="53" s="1"/>
  <c r="BL31" i="53" s="1"/>
  <c r="BM31" i="53" s="1"/>
  <c r="BN31" i="53" s="1"/>
  <c r="BO31" i="53" s="1"/>
  <c r="BP31" i="53" s="1"/>
  <c r="BQ31" i="53" s="1"/>
  <c r="BR31" i="53" s="1"/>
  <c r="BJ60" i="53"/>
  <c r="BK60" i="53" s="1"/>
  <c r="BL60" i="53" s="1"/>
  <c r="BM60" i="53" s="1"/>
  <c r="BN60" i="53" s="1"/>
  <c r="BO60" i="53" s="1"/>
  <c r="BP60" i="53" s="1"/>
  <c r="BQ60" i="53" s="1"/>
  <c r="BR60" i="53" s="1"/>
  <c r="BJ24" i="53"/>
  <c r="BK24" i="53" s="1"/>
  <c r="BL24" i="53" s="1"/>
  <c r="BM24" i="53" s="1"/>
  <c r="BN24" i="53" s="1"/>
  <c r="BO24" i="53" s="1"/>
  <c r="BP24" i="53" s="1"/>
  <c r="BQ24" i="53" s="1"/>
  <c r="BR24" i="53" s="1"/>
  <c r="BJ27" i="53"/>
  <c r="BK27" i="53" s="1"/>
  <c r="BL27" i="53" s="1"/>
  <c r="BM27" i="53" s="1"/>
  <c r="BN27" i="53" s="1"/>
  <c r="BO27" i="53" s="1"/>
  <c r="BP27" i="53" s="1"/>
  <c r="BQ27" i="53" s="1"/>
  <c r="BR27" i="53" s="1"/>
  <c r="BJ16" i="53"/>
  <c r="BK16" i="53" s="1"/>
  <c r="BL16" i="53" s="1"/>
  <c r="BM16" i="53" s="1"/>
  <c r="BN16" i="53" s="1"/>
  <c r="BO16" i="53" s="1"/>
  <c r="BP16" i="53" s="1"/>
  <c r="BQ16" i="53" s="1"/>
  <c r="BR16" i="53" s="1"/>
  <c r="BJ47" i="53"/>
  <c r="BK47" i="53" s="1"/>
  <c r="BL47" i="53" s="1"/>
  <c r="BM47" i="53" s="1"/>
  <c r="BN47" i="53" s="1"/>
  <c r="BO47" i="53" s="1"/>
  <c r="BP47" i="53" s="1"/>
  <c r="BQ47" i="53" s="1"/>
  <c r="BR47" i="53" s="1"/>
  <c r="BJ58" i="53"/>
  <c r="BK58" i="53" s="1"/>
  <c r="BL58" i="53" s="1"/>
  <c r="BM58" i="53" s="1"/>
  <c r="BN58" i="53" s="1"/>
  <c r="BO58" i="53" s="1"/>
  <c r="BP58" i="53" s="1"/>
  <c r="BQ58" i="53" s="1"/>
  <c r="BR58" i="53" s="1"/>
  <c r="BJ19" i="53"/>
  <c r="BK19" i="53" s="1"/>
  <c r="BL19" i="53" s="1"/>
  <c r="BM19" i="53" s="1"/>
  <c r="BN19" i="53" s="1"/>
  <c r="BO19" i="53" s="1"/>
  <c r="BP19" i="53" s="1"/>
  <c r="BQ19" i="53" s="1"/>
  <c r="BR19" i="53" s="1"/>
  <c r="BJ45" i="53"/>
  <c r="BK45" i="53" s="1"/>
  <c r="BL45" i="53" s="1"/>
  <c r="BM45" i="53" s="1"/>
  <c r="BN45" i="53" s="1"/>
  <c r="BO45" i="53" s="1"/>
  <c r="BP45" i="53" s="1"/>
  <c r="BQ45" i="53" s="1"/>
  <c r="BR45" i="53" s="1"/>
  <c r="BJ9" i="53"/>
  <c r="BK9" i="53" s="1"/>
  <c r="BL9" i="53" s="1"/>
  <c r="BM9" i="53" s="1"/>
  <c r="BN9" i="53" s="1"/>
  <c r="BO9" i="53" s="1"/>
  <c r="BP9" i="53" s="1"/>
  <c r="BQ9" i="53" s="1"/>
  <c r="BR9" i="53" s="1"/>
  <c r="BJ65" i="53"/>
  <c r="BK65" i="53" s="1"/>
  <c r="BL65" i="53" s="1"/>
  <c r="BM65" i="53" s="1"/>
  <c r="BN65" i="53" s="1"/>
  <c r="BO65" i="53" s="1"/>
  <c r="BP65" i="53" s="1"/>
  <c r="BQ65" i="53" s="1"/>
  <c r="BR65" i="53" s="1"/>
  <c r="BJ68" i="53"/>
  <c r="BK68" i="53" s="1"/>
  <c r="BL68" i="53" s="1"/>
  <c r="BM68" i="53" s="1"/>
  <c r="BN68" i="53" s="1"/>
  <c r="BO68" i="53" s="1"/>
  <c r="BP68" i="53" s="1"/>
  <c r="BQ68" i="53" s="1"/>
  <c r="BR68" i="53" s="1"/>
  <c r="BJ71" i="53"/>
  <c r="BK71" i="53" s="1"/>
  <c r="BL71" i="53" s="1"/>
  <c r="BM71" i="53" s="1"/>
  <c r="BN71" i="53" s="1"/>
  <c r="BO71" i="53" s="1"/>
  <c r="BP71" i="53" s="1"/>
  <c r="BQ71" i="53" s="1"/>
  <c r="BR71" i="53" s="1"/>
  <c r="BJ11" i="53"/>
  <c r="BK11" i="53" s="1"/>
  <c r="BL11" i="53" s="1"/>
  <c r="BM11" i="53" s="1"/>
  <c r="BN11" i="53" s="1"/>
  <c r="BO11" i="53" s="1"/>
  <c r="BP11" i="53" s="1"/>
  <c r="BQ11" i="53" s="1"/>
  <c r="BR11" i="53" s="1"/>
  <c r="BJ72" i="53"/>
  <c r="BK72" i="53" s="1"/>
  <c r="BL72" i="53" s="1"/>
  <c r="BM72" i="53" s="1"/>
  <c r="BN72" i="53" s="1"/>
  <c r="BO72" i="53" s="1"/>
  <c r="BP72" i="53" s="1"/>
  <c r="BQ72" i="53" s="1"/>
  <c r="BR72" i="53" s="1"/>
  <c r="BJ50" i="53"/>
  <c r="BK50" i="53" s="1"/>
  <c r="BL50" i="53" s="1"/>
  <c r="BM50" i="53" s="1"/>
  <c r="BN50" i="53" s="1"/>
  <c r="BO50" i="53" s="1"/>
  <c r="BP50" i="53" s="1"/>
  <c r="BQ50" i="53" s="1"/>
  <c r="BR50" i="53" s="1"/>
  <c r="BJ12" i="53"/>
  <c r="BK12" i="53" s="1"/>
  <c r="BL12" i="53" s="1"/>
  <c r="BM12" i="53" s="1"/>
  <c r="BN12" i="53" s="1"/>
  <c r="BO12" i="53" s="1"/>
  <c r="BP12" i="53" s="1"/>
  <c r="BQ12" i="53" s="1"/>
  <c r="BR12" i="53" s="1"/>
  <c r="BJ36" i="53"/>
  <c r="BK36" i="53" s="1"/>
  <c r="BL36" i="53" s="1"/>
  <c r="BM36" i="53" s="1"/>
  <c r="BN36" i="53" s="1"/>
  <c r="BO36" i="53" s="1"/>
  <c r="BP36" i="53" s="1"/>
  <c r="BQ36" i="53" s="1"/>
  <c r="BR36" i="53" s="1"/>
  <c r="BJ29" i="53"/>
  <c r="BK29" i="53" s="1"/>
  <c r="BL29" i="53" s="1"/>
  <c r="BM29" i="53" s="1"/>
  <c r="BN29" i="53" s="1"/>
  <c r="BO29" i="53" s="1"/>
  <c r="BP29" i="53" s="1"/>
  <c r="BQ29" i="53" s="1"/>
  <c r="BR29" i="53" s="1"/>
  <c r="BJ52" i="53"/>
  <c r="BK52" i="53" s="1"/>
  <c r="BL52" i="53" s="1"/>
  <c r="BM52" i="53" s="1"/>
  <c r="BN52" i="53" s="1"/>
  <c r="BO52" i="53" s="1"/>
  <c r="BP52" i="53" s="1"/>
  <c r="BQ52" i="53" s="1"/>
  <c r="BR52" i="53" s="1"/>
  <c r="BJ26" i="53"/>
  <c r="BK26" i="53" s="1"/>
  <c r="BL26" i="53" s="1"/>
  <c r="BM26" i="53" s="1"/>
  <c r="BN26" i="53" s="1"/>
  <c r="BO26" i="53" s="1"/>
  <c r="BP26" i="53" s="1"/>
  <c r="BQ26" i="53" s="1"/>
  <c r="BR26" i="53" s="1"/>
  <c r="BJ53" i="53"/>
  <c r="BK53" i="53" s="1"/>
  <c r="BL53" i="53" s="1"/>
  <c r="BM53" i="53" s="1"/>
  <c r="BN53" i="53" s="1"/>
  <c r="BO53" i="53" s="1"/>
  <c r="BP53" i="53" s="1"/>
  <c r="BQ53" i="53" s="1"/>
  <c r="BR53" i="53" s="1"/>
  <c r="BJ25" i="53"/>
  <c r="BK25" i="53" s="1"/>
  <c r="BL25" i="53" s="1"/>
  <c r="BM25" i="53" s="1"/>
  <c r="BN25" i="53" s="1"/>
  <c r="BO25" i="53" s="1"/>
  <c r="BP25" i="53" s="1"/>
  <c r="BQ25" i="53" s="1"/>
  <c r="BR25" i="53" s="1"/>
  <c r="BJ54" i="53"/>
  <c r="BK54" i="53" s="1"/>
  <c r="BL54" i="53" s="1"/>
  <c r="BM54" i="53" s="1"/>
  <c r="BN54" i="53" s="1"/>
  <c r="BO54" i="53" s="1"/>
  <c r="BP54" i="53" s="1"/>
  <c r="BQ54" i="53" s="1"/>
  <c r="BR54" i="53" s="1"/>
  <c r="BJ42" i="53"/>
  <c r="BK42" i="53" s="1"/>
  <c r="BL42" i="53" s="1"/>
  <c r="BM42" i="53" s="1"/>
  <c r="BN42" i="53" s="1"/>
  <c r="BO42" i="53" s="1"/>
  <c r="BP42" i="53" s="1"/>
  <c r="BQ42" i="53" s="1"/>
  <c r="BR42" i="53" s="1"/>
  <c r="BJ51" i="53"/>
  <c r="BK51" i="53" s="1"/>
  <c r="BL51" i="53" s="1"/>
  <c r="BM51" i="53" s="1"/>
  <c r="BN51" i="53" s="1"/>
  <c r="BO51" i="53" s="1"/>
  <c r="BP51" i="53" s="1"/>
  <c r="BQ51" i="53" s="1"/>
  <c r="BR51" i="53" s="1"/>
  <c r="BJ8" i="53"/>
  <c r="BK8" i="53" s="1"/>
  <c r="BL8" i="53" s="1"/>
  <c r="BM8" i="53" s="1"/>
  <c r="BN8" i="53" s="1"/>
  <c r="BO8" i="53" s="1"/>
  <c r="BP8" i="53" s="1"/>
  <c r="BQ8" i="53" s="1"/>
  <c r="BR8" i="53" s="1"/>
  <c r="BJ38" i="53"/>
  <c r="BK38" i="53" s="1"/>
  <c r="BL38" i="53" s="1"/>
  <c r="BM38" i="53" s="1"/>
  <c r="BN38" i="53" s="1"/>
  <c r="BO38" i="53" s="1"/>
  <c r="BP38" i="53" s="1"/>
  <c r="BQ38" i="53" s="1"/>
  <c r="BR38" i="53" s="1"/>
  <c r="BJ64" i="53"/>
  <c r="BK64" i="53" s="1"/>
  <c r="BL64" i="53" s="1"/>
  <c r="BM64" i="53" s="1"/>
  <c r="BN64" i="53" s="1"/>
  <c r="BO64" i="53" s="1"/>
  <c r="BP64" i="53" s="1"/>
  <c r="BQ64" i="53" s="1"/>
  <c r="BR64" i="53" s="1"/>
  <c r="BJ23" i="53"/>
  <c r="BK23" i="53" s="1"/>
  <c r="BL23" i="53" s="1"/>
  <c r="BM23" i="53" s="1"/>
  <c r="BN23" i="53" s="1"/>
  <c r="BO23" i="53" s="1"/>
  <c r="BP23" i="53" s="1"/>
  <c r="BQ23" i="53" s="1"/>
  <c r="BR23" i="53" s="1"/>
  <c r="BJ10" i="53"/>
  <c r="BK10" i="53" s="1"/>
  <c r="BL10" i="53" s="1"/>
  <c r="BM10" i="53" s="1"/>
  <c r="BN10" i="53" s="1"/>
  <c r="BO10" i="53" s="1"/>
  <c r="BP10" i="53" s="1"/>
  <c r="BQ10" i="53" s="1"/>
  <c r="BR10" i="53" s="1"/>
  <c r="BJ7" i="53"/>
  <c r="BK7" i="53" s="1"/>
  <c r="BL7" i="53" s="1"/>
  <c r="BM7" i="53" s="1"/>
  <c r="BN7" i="53" s="1"/>
  <c r="BO7" i="53" s="1"/>
  <c r="BP7" i="53" s="1"/>
  <c r="BQ7" i="53" s="1"/>
  <c r="BR7" i="53" s="1"/>
  <c r="BJ6" i="53"/>
  <c r="BK6" i="53" s="1"/>
  <c r="BL6" i="53" s="1"/>
  <c r="BM6" i="53" s="1"/>
  <c r="BN6" i="53" s="1"/>
  <c r="BO6" i="53" s="1"/>
  <c r="BP6" i="53" s="1"/>
  <c r="BQ6" i="53" s="1"/>
  <c r="BR6" i="53" s="1"/>
  <c r="BJ43" i="53"/>
  <c r="BK43" i="53" s="1"/>
  <c r="BL43" i="53" s="1"/>
  <c r="BM43" i="53" s="1"/>
  <c r="BN43" i="53" s="1"/>
  <c r="BO43" i="53" s="1"/>
  <c r="BP43" i="53" s="1"/>
  <c r="BQ43" i="53" s="1"/>
  <c r="BR43" i="53" s="1"/>
  <c r="BJ34" i="53"/>
  <c r="BK34" i="53" s="1"/>
  <c r="BL34" i="53" s="1"/>
  <c r="BM34" i="53" s="1"/>
  <c r="BN34" i="53" s="1"/>
  <c r="BO34" i="53" s="1"/>
  <c r="BP34" i="53" s="1"/>
  <c r="BQ34" i="53" s="1"/>
  <c r="BR34" i="53" s="1"/>
  <c r="BJ46" i="53"/>
  <c r="BK46" i="53" s="1"/>
  <c r="BL46" i="53" s="1"/>
  <c r="BM46" i="53" s="1"/>
  <c r="BN46" i="53" s="1"/>
  <c r="BO46" i="53" s="1"/>
  <c r="BP46" i="53" s="1"/>
  <c r="BQ46" i="53" s="1"/>
  <c r="BR46" i="53" s="1"/>
  <c r="BJ69" i="53"/>
  <c r="BK69" i="53" s="1"/>
  <c r="BL69" i="53" s="1"/>
  <c r="BM69" i="53" s="1"/>
  <c r="BN69" i="53" s="1"/>
  <c r="BO69" i="53" s="1"/>
  <c r="BP69" i="53" s="1"/>
  <c r="BQ69" i="53" s="1"/>
  <c r="BR69" i="53" s="1"/>
  <c r="BJ40" i="53"/>
  <c r="BK40" i="53" s="1"/>
  <c r="BL40" i="53" s="1"/>
  <c r="BM40" i="53" s="1"/>
  <c r="BN40" i="53" s="1"/>
  <c r="BO40" i="53" s="1"/>
  <c r="BP40" i="53" s="1"/>
  <c r="BQ40" i="53" s="1"/>
  <c r="BR40" i="53" s="1"/>
  <c r="BJ66" i="53"/>
  <c r="BK66" i="53" s="1"/>
  <c r="BL66" i="53" s="1"/>
  <c r="BM66" i="53" s="1"/>
  <c r="BN66" i="53" s="1"/>
  <c r="BO66" i="53" s="1"/>
  <c r="BP66" i="53" s="1"/>
  <c r="BQ66" i="53" s="1"/>
  <c r="BR66" i="53" s="1"/>
  <c r="BJ49" i="53"/>
  <c r="BK49" i="53" s="1"/>
  <c r="BL49" i="53" s="1"/>
  <c r="BM49" i="53" s="1"/>
  <c r="BN49" i="53" s="1"/>
  <c r="BO49" i="53" s="1"/>
  <c r="BP49" i="53" s="1"/>
  <c r="BQ49" i="53" s="1"/>
  <c r="BR49" i="53" s="1"/>
  <c r="BJ55" i="53"/>
  <c r="BK55" i="53" s="1"/>
  <c r="BL55" i="53" s="1"/>
  <c r="BM55" i="53" s="1"/>
  <c r="BN55" i="53" s="1"/>
  <c r="BO55" i="53" s="1"/>
  <c r="BP55" i="53" s="1"/>
  <c r="BQ55" i="53" s="1"/>
  <c r="BR55" i="53" s="1"/>
  <c r="BJ13" i="53"/>
  <c r="BK13" i="53" s="1"/>
  <c r="BL13" i="53" s="1"/>
  <c r="BM13" i="53" s="1"/>
  <c r="BN13" i="53" s="1"/>
  <c r="BO13" i="53" s="1"/>
  <c r="BP13" i="53" s="1"/>
  <c r="BQ13" i="53" s="1"/>
  <c r="BR13" i="53" s="1"/>
  <c r="BJ42" i="52"/>
  <c r="BK42" i="52" s="1"/>
  <c r="BL42" i="52" s="1"/>
  <c r="BM42" i="52" s="1"/>
  <c r="BN42" i="52" s="1"/>
  <c r="BO42" i="52" s="1"/>
  <c r="BP42" i="52" s="1"/>
  <c r="BQ42" i="52" s="1"/>
  <c r="BR42" i="52" s="1"/>
  <c r="BJ41" i="52"/>
  <c r="BK41" i="52" s="1"/>
  <c r="BL41" i="52" s="1"/>
  <c r="BM41" i="52" s="1"/>
  <c r="BN41" i="52" s="1"/>
  <c r="BO41" i="52" s="1"/>
  <c r="BP41" i="52" s="1"/>
  <c r="BQ41" i="52" s="1"/>
  <c r="BR41" i="52" s="1"/>
  <c r="BJ14" i="52"/>
  <c r="BK14" i="52" s="1"/>
  <c r="BL14" i="52" s="1"/>
  <c r="BM14" i="52" s="1"/>
  <c r="BN14" i="52" s="1"/>
  <c r="BO14" i="52" s="1"/>
  <c r="BP14" i="52" s="1"/>
  <c r="BQ14" i="52" s="1"/>
  <c r="BR14" i="52" s="1"/>
  <c r="BJ70" i="52"/>
  <c r="BK70" i="52" s="1"/>
  <c r="BL70" i="52" s="1"/>
  <c r="BM70" i="52" s="1"/>
  <c r="BN70" i="52" s="1"/>
  <c r="BO70" i="52" s="1"/>
  <c r="BP70" i="52" s="1"/>
  <c r="BQ70" i="52" s="1"/>
  <c r="BR70" i="52" s="1"/>
  <c r="BJ5" i="52"/>
  <c r="BK5" i="52" s="1"/>
  <c r="BL5" i="52" s="1"/>
  <c r="BM5" i="52" s="1"/>
  <c r="BN5" i="52" s="1"/>
  <c r="BO5" i="52" s="1"/>
  <c r="BP5" i="52" s="1"/>
  <c r="BQ5" i="52" s="1"/>
  <c r="BR5" i="52" s="1"/>
  <c r="BJ8" i="52"/>
  <c r="BK8" i="52" s="1"/>
  <c r="BL8" i="52" s="1"/>
  <c r="BM8" i="52" s="1"/>
  <c r="BN8" i="52" s="1"/>
  <c r="BO8" i="52" s="1"/>
  <c r="BP8" i="52" s="1"/>
  <c r="BQ8" i="52" s="1"/>
  <c r="BR8" i="52" s="1"/>
  <c r="BJ46" i="52"/>
  <c r="BK46" i="52" s="1"/>
  <c r="BL46" i="52" s="1"/>
  <c r="BM46" i="52" s="1"/>
  <c r="BN46" i="52" s="1"/>
  <c r="BO46" i="52" s="1"/>
  <c r="BP46" i="52" s="1"/>
  <c r="BQ46" i="52" s="1"/>
  <c r="BR46" i="52" s="1"/>
  <c r="BJ66" i="52"/>
  <c r="BK66" i="52" s="1"/>
  <c r="BL66" i="52" s="1"/>
  <c r="BM66" i="52" s="1"/>
  <c r="BN66" i="52" s="1"/>
  <c r="BO66" i="52" s="1"/>
  <c r="BP66" i="52" s="1"/>
  <c r="BQ66" i="52" s="1"/>
  <c r="BR66" i="52" s="1"/>
  <c r="BJ48" i="52"/>
  <c r="BK48" i="52" s="1"/>
  <c r="BL48" i="52" s="1"/>
  <c r="BM48" i="52" s="1"/>
  <c r="BN48" i="52" s="1"/>
  <c r="BO48" i="52" s="1"/>
  <c r="BP48" i="52" s="1"/>
  <c r="BQ48" i="52" s="1"/>
  <c r="BR48" i="52" s="1"/>
  <c r="BJ47" i="52"/>
  <c r="BK47" i="52" s="1"/>
  <c r="BL47" i="52" s="1"/>
  <c r="BM47" i="52" s="1"/>
  <c r="BN47" i="52" s="1"/>
  <c r="BO47" i="52" s="1"/>
  <c r="BP47" i="52" s="1"/>
  <c r="BQ47" i="52" s="1"/>
  <c r="BR47" i="52" s="1"/>
  <c r="BJ50" i="52"/>
  <c r="BK50" i="52" s="1"/>
  <c r="BL50" i="52" s="1"/>
  <c r="BM50" i="52" s="1"/>
  <c r="BN50" i="52" s="1"/>
  <c r="BO50" i="52" s="1"/>
  <c r="BP50" i="52" s="1"/>
  <c r="BQ50" i="52" s="1"/>
  <c r="BR50" i="52" s="1"/>
  <c r="BJ10" i="52"/>
  <c r="BK10" i="52" s="1"/>
  <c r="BL10" i="52" s="1"/>
  <c r="BM10" i="52" s="1"/>
  <c r="BN10" i="52" s="1"/>
  <c r="BO10" i="52" s="1"/>
  <c r="BP10" i="52" s="1"/>
  <c r="BQ10" i="52" s="1"/>
  <c r="BR10" i="52" s="1"/>
  <c r="BJ32" i="52"/>
  <c r="BK32" i="52" s="1"/>
  <c r="BL32" i="52" s="1"/>
  <c r="BM32" i="52" s="1"/>
  <c r="BN32" i="52" s="1"/>
  <c r="BO32" i="52" s="1"/>
  <c r="BP32" i="52" s="1"/>
  <c r="BQ32" i="52" s="1"/>
  <c r="BR32" i="52" s="1"/>
  <c r="BJ19" i="52"/>
  <c r="BK19" i="52" s="1"/>
  <c r="BL19" i="52" s="1"/>
  <c r="BM19" i="52" s="1"/>
  <c r="BN19" i="52" s="1"/>
  <c r="BO19" i="52" s="1"/>
  <c r="BP19" i="52" s="1"/>
  <c r="BQ19" i="52" s="1"/>
  <c r="BR19" i="52" s="1"/>
  <c r="BJ44" i="52"/>
  <c r="BK44" i="52" s="1"/>
  <c r="BL44" i="52" s="1"/>
  <c r="BM44" i="52" s="1"/>
  <c r="BN44" i="52" s="1"/>
  <c r="BO44" i="52" s="1"/>
  <c r="BP44" i="52" s="1"/>
  <c r="BQ44" i="52" s="1"/>
  <c r="BR44" i="52" s="1"/>
  <c r="BJ60" i="52"/>
  <c r="BK60" i="52" s="1"/>
  <c r="BL60" i="52" s="1"/>
  <c r="BM60" i="52" s="1"/>
  <c r="BN60" i="52" s="1"/>
  <c r="BO60" i="52" s="1"/>
  <c r="BP60" i="52" s="1"/>
  <c r="BQ60" i="52" s="1"/>
  <c r="BR60" i="52" s="1"/>
  <c r="BJ17" i="52"/>
  <c r="BK17" i="52" s="1"/>
  <c r="BL17" i="52" s="1"/>
  <c r="BM17" i="52" s="1"/>
  <c r="BN17" i="52" s="1"/>
  <c r="BO17" i="52" s="1"/>
  <c r="BP17" i="52" s="1"/>
  <c r="BQ17" i="52" s="1"/>
  <c r="BR17" i="52" s="1"/>
  <c r="BJ52" i="52"/>
  <c r="BK52" i="52" s="1"/>
  <c r="BL52" i="52" s="1"/>
  <c r="BM52" i="52" s="1"/>
  <c r="BN52" i="52" s="1"/>
  <c r="BO52" i="52" s="1"/>
  <c r="BP52" i="52" s="1"/>
  <c r="BQ52" i="52" s="1"/>
  <c r="BR52" i="52" s="1"/>
  <c r="BJ24" i="52"/>
  <c r="BK24" i="52" s="1"/>
  <c r="BL24" i="52" s="1"/>
  <c r="BM24" i="52" s="1"/>
  <c r="BN24" i="52" s="1"/>
  <c r="BO24" i="52" s="1"/>
  <c r="BP24" i="52" s="1"/>
  <c r="BQ24" i="52" s="1"/>
  <c r="BR24" i="52" s="1"/>
  <c r="BJ51" i="52"/>
  <c r="BK51" i="52" s="1"/>
  <c r="BL51" i="52" s="1"/>
  <c r="BM51" i="52" s="1"/>
  <c r="BN51" i="52" s="1"/>
  <c r="BO51" i="52" s="1"/>
  <c r="BP51" i="52" s="1"/>
  <c r="BQ51" i="52" s="1"/>
  <c r="BR51" i="52" s="1"/>
  <c r="BJ64" i="52"/>
  <c r="BK64" i="52" s="1"/>
  <c r="BL64" i="52" s="1"/>
  <c r="BM64" i="52" s="1"/>
  <c r="BN64" i="52" s="1"/>
  <c r="BO64" i="52" s="1"/>
  <c r="BP64" i="52" s="1"/>
  <c r="BQ64" i="52" s="1"/>
  <c r="BR64" i="52" s="1"/>
  <c r="BJ25" i="52"/>
  <c r="BK25" i="52" s="1"/>
  <c r="BL25" i="52" s="1"/>
  <c r="BM25" i="52" s="1"/>
  <c r="BN25" i="52" s="1"/>
  <c r="BO25" i="52" s="1"/>
  <c r="BP25" i="52" s="1"/>
  <c r="BQ25" i="52" s="1"/>
  <c r="BR25" i="52" s="1"/>
  <c r="BJ57" i="52"/>
  <c r="BK57" i="52" s="1"/>
  <c r="BL57" i="52" s="1"/>
  <c r="BM57" i="52" s="1"/>
  <c r="BN57" i="52" s="1"/>
  <c r="BO57" i="52" s="1"/>
  <c r="BP57" i="52" s="1"/>
  <c r="BQ57" i="52" s="1"/>
  <c r="BR57" i="52" s="1"/>
  <c r="BJ56" i="52"/>
  <c r="BK56" i="52" s="1"/>
  <c r="BL56" i="52" s="1"/>
  <c r="BM56" i="52" s="1"/>
  <c r="BN56" i="52" s="1"/>
  <c r="BO56" i="52" s="1"/>
  <c r="BP56" i="52" s="1"/>
  <c r="BQ56" i="52" s="1"/>
  <c r="BR56" i="52" s="1"/>
  <c r="BJ26" i="52"/>
  <c r="BK26" i="52" s="1"/>
  <c r="BL26" i="52" s="1"/>
  <c r="BM26" i="52" s="1"/>
  <c r="BN26" i="52" s="1"/>
  <c r="BO26" i="52" s="1"/>
  <c r="BP26" i="52" s="1"/>
  <c r="BQ26" i="52" s="1"/>
  <c r="BR26" i="52" s="1"/>
  <c r="BJ65" i="52"/>
  <c r="BK65" i="52" s="1"/>
  <c r="BL65" i="52" s="1"/>
  <c r="BM65" i="52" s="1"/>
  <c r="BN65" i="52" s="1"/>
  <c r="BO65" i="52" s="1"/>
  <c r="BP65" i="52" s="1"/>
  <c r="BQ65" i="52" s="1"/>
  <c r="BR65" i="52" s="1"/>
  <c r="BJ29" i="52"/>
  <c r="BK29" i="52" s="1"/>
  <c r="BL29" i="52" s="1"/>
  <c r="BM29" i="52" s="1"/>
  <c r="BN29" i="52" s="1"/>
  <c r="BO29" i="52" s="1"/>
  <c r="BP29" i="52" s="1"/>
  <c r="BQ29" i="52" s="1"/>
  <c r="BR29" i="52" s="1"/>
  <c r="BJ61" i="52"/>
  <c r="BK61" i="52" s="1"/>
  <c r="BL61" i="52" s="1"/>
  <c r="BM61" i="52" s="1"/>
  <c r="BN61" i="52" s="1"/>
  <c r="BO61" i="52" s="1"/>
  <c r="BP61" i="52" s="1"/>
  <c r="BQ61" i="52" s="1"/>
  <c r="BR61" i="52" s="1"/>
  <c r="BJ58" i="52"/>
  <c r="BK58" i="52" s="1"/>
  <c r="BL58" i="52" s="1"/>
  <c r="BM58" i="52" s="1"/>
  <c r="BN58" i="52" s="1"/>
  <c r="BO58" i="52" s="1"/>
  <c r="BP58" i="52" s="1"/>
  <c r="BQ58" i="52" s="1"/>
  <c r="BR58" i="52" s="1"/>
  <c r="BJ39" i="52"/>
  <c r="BK39" i="52" s="1"/>
  <c r="BL39" i="52" s="1"/>
  <c r="BM39" i="52" s="1"/>
  <c r="BN39" i="52" s="1"/>
  <c r="BO39" i="52" s="1"/>
  <c r="BP39" i="52" s="1"/>
  <c r="BQ39" i="52" s="1"/>
  <c r="BR39" i="52" s="1"/>
  <c r="BJ53" i="52"/>
  <c r="BK53" i="52" s="1"/>
  <c r="BL53" i="52" s="1"/>
  <c r="BM53" i="52" s="1"/>
  <c r="BN53" i="52" s="1"/>
  <c r="BO53" i="52" s="1"/>
  <c r="BP53" i="52" s="1"/>
  <c r="BQ53" i="52" s="1"/>
  <c r="BR53" i="52" s="1"/>
  <c r="BJ36" i="52"/>
  <c r="BK36" i="52" s="1"/>
  <c r="BL36" i="52" s="1"/>
  <c r="BM36" i="52" s="1"/>
  <c r="BN36" i="52" s="1"/>
  <c r="BO36" i="52" s="1"/>
  <c r="BP36" i="52" s="1"/>
  <c r="BQ36" i="52" s="1"/>
  <c r="BR36" i="52" s="1"/>
  <c r="BJ72" i="52"/>
  <c r="BK72" i="52" s="1"/>
  <c r="BL72" i="52" s="1"/>
  <c r="BM72" i="52" s="1"/>
  <c r="BN72" i="52" s="1"/>
  <c r="BO72" i="52" s="1"/>
  <c r="BP72" i="52" s="1"/>
  <c r="BQ72" i="52" s="1"/>
  <c r="BR72" i="52" s="1"/>
  <c r="BJ31" i="52"/>
  <c r="BK31" i="52" s="1"/>
  <c r="BL31" i="52" s="1"/>
  <c r="BM31" i="52" s="1"/>
  <c r="BN31" i="52" s="1"/>
  <c r="BO31" i="52" s="1"/>
  <c r="BP31" i="52" s="1"/>
  <c r="BQ31" i="52" s="1"/>
  <c r="BR31" i="52" s="1"/>
  <c r="BJ67" i="52"/>
  <c r="BK67" i="52" s="1"/>
  <c r="BL67" i="52" s="1"/>
  <c r="BM67" i="52" s="1"/>
  <c r="BN67" i="52" s="1"/>
  <c r="BO67" i="52" s="1"/>
  <c r="BP67" i="52" s="1"/>
  <c r="BQ67" i="52" s="1"/>
  <c r="BR67" i="52" s="1"/>
  <c r="BJ43" i="52"/>
  <c r="BK43" i="52" s="1"/>
  <c r="BL43" i="52" s="1"/>
  <c r="BM43" i="52" s="1"/>
  <c r="BN43" i="52" s="1"/>
  <c r="BO43" i="52" s="1"/>
  <c r="BP43" i="52" s="1"/>
  <c r="BQ43" i="52" s="1"/>
  <c r="BR43" i="52" s="1"/>
  <c r="BJ15" i="52"/>
  <c r="BK15" i="52" s="1"/>
  <c r="BL15" i="52" s="1"/>
  <c r="BM15" i="52" s="1"/>
  <c r="BN15" i="52" s="1"/>
  <c r="BO15" i="52" s="1"/>
  <c r="BP15" i="52" s="1"/>
  <c r="BQ15" i="52" s="1"/>
  <c r="BR15" i="52" s="1"/>
  <c r="BJ37" i="52"/>
  <c r="BK37" i="52" s="1"/>
  <c r="BL37" i="52" s="1"/>
  <c r="BM37" i="52" s="1"/>
  <c r="BN37" i="52" s="1"/>
  <c r="BO37" i="52" s="1"/>
  <c r="BP37" i="52" s="1"/>
  <c r="BQ37" i="52" s="1"/>
  <c r="BR37" i="52" s="1"/>
  <c r="BJ40" i="52"/>
  <c r="BK40" i="52" s="1"/>
  <c r="BL40" i="52" s="1"/>
  <c r="BM40" i="52" s="1"/>
  <c r="BN40" i="52" s="1"/>
  <c r="BO40" i="52" s="1"/>
  <c r="BP40" i="52" s="1"/>
  <c r="BQ40" i="52" s="1"/>
  <c r="BR40" i="52" s="1"/>
  <c r="BJ69" i="52"/>
  <c r="BK69" i="52" s="1"/>
  <c r="BL69" i="52" s="1"/>
  <c r="BM69" i="52" s="1"/>
  <c r="BN69" i="52" s="1"/>
  <c r="BO69" i="52" s="1"/>
  <c r="BP69" i="52" s="1"/>
  <c r="BQ69" i="52" s="1"/>
  <c r="BR69" i="52" s="1"/>
  <c r="BJ35" i="52"/>
  <c r="BK35" i="52" s="1"/>
  <c r="BL35" i="52" s="1"/>
  <c r="BM35" i="52" s="1"/>
  <c r="BN35" i="52" s="1"/>
  <c r="BO35" i="52" s="1"/>
  <c r="BP35" i="52" s="1"/>
  <c r="BQ35" i="52" s="1"/>
  <c r="BR35" i="52" s="1"/>
  <c r="BJ71" i="52"/>
  <c r="BK71" i="52" s="1"/>
  <c r="BL71" i="52" s="1"/>
  <c r="BM71" i="52" s="1"/>
  <c r="BN71" i="52" s="1"/>
  <c r="BO71" i="52" s="1"/>
  <c r="BP71" i="52" s="1"/>
  <c r="BQ71" i="52" s="1"/>
  <c r="BR71" i="52" s="1"/>
  <c r="BJ28" i="52"/>
  <c r="BK28" i="52" s="1"/>
  <c r="BL28" i="52" s="1"/>
  <c r="BM28" i="52" s="1"/>
  <c r="BN28" i="52" s="1"/>
  <c r="BO28" i="52" s="1"/>
  <c r="BP28" i="52" s="1"/>
  <c r="BQ28" i="52" s="1"/>
  <c r="BR28" i="52" s="1"/>
  <c r="BJ9" i="52"/>
  <c r="BK9" i="52" s="1"/>
  <c r="BL9" i="52" s="1"/>
  <c r="BM9" i="52" s="1"/>
  <c r="BN9" i="52" s="1"/>
  <c r="BO9" i="52" s="1"/>
  <c r="BP9" i="52" s="1"/>
  <c r="BQ9" i="52" s="1"/>
  <c r="BR9" i="52" s="1"/>
  <c r="BJ72" i="51"/>
  <c r="BK72" i="51" s="1"/>
  <c r="BL72" i="51" s="1"/>
  <c r="BM72" i="51" s="1"/>
  <c r="BN72" i="51" s="1"/>
  <c r="BO72" i="51" s="1"/>
  <c r="BP72" i="51" s="1"/>
  <c r="BQ72" i="51" s="1"/>
  <c r="BR72" i="51" s="1"/>
  <c r="BJ13" i="51"/>
  <c r="BK13" i="51" s="1"/>
  <c r="BL13" i="51" s="1"/>
  <c r="BM13" i="51" s="1"/>
  <c r="BN13" i="51" s="1"/>
  <c r="BO13" i="51" s="1"/>
  <c r="BP13" i="51" s="1"/>
  <c r="BQ13" i="51" s="1"/>
  <c r="BR13" i="51" s="1"/>
  <c r="BJ65" i="51"/>
  <c r="BK65" i="51" s="1"/>
  <c r="BL65" i="51" s="1"/>
  <c r="BM65" i="51" s="1"/>
  <c r="BN65" i="51" s="1"/>
  <c r="BO65" i="51" s="1"/>
  <c r="BP65" i="51" s="1"/>
  <c r="BQ65" i="51" s="1"/>
  <c r="BR65" i="51" s="1"/>
  <c r="BJ11" i="51"/>
  <c r="BK11" i="51" s="1"/>
  <c r="BL11" i="51" s="1"/>
  <c r="BM11" i="51" s="1"/>
  <c r="BN11" i="51" s="1"/>
  <c r="BO11" i="51" s="1"/>
  <c r="BP11" i="51" s="1"/>
  <c r="BQ11" i="51" s="1"/>
  <c r="BR11" i="51" s="1"/>
  <c r="BJ70" i="51"/>
  <c r="BK70" i="51" s="1"/>
  <c r="BL70" i="51" s="1"/>
  <c r="BM70" i="51" s="1"/>
  <c r="BN70" i="51" s="1"/>
  <c r="BO70" i="51" s="1"/>
  <c r="BP70" i="51" s="1"/>
  <c r="BQ70" i="51" s="1"/>
  <c r="BR70" i="51" s="1"/>
  <c r="BJ60" i="51"/>
  <c r="BK60" i="51" s="1"/>
  <c r="BL60" i="51" s="1"/>
  <c r="BM60" i="51" s="1"/>
  <c r="BN60" i="51" s="1"/>
  <c r="BO60" i="51" s="1"/>
  <c r="BP60" i="51" s="1"/>
  <c r="BQ60" i="51" s="1"/>
  <c r="BR60" i="51" s="1"/>
  <c r="BJ51" i="51"/>
  <c r="BK51" i="51" s="1"/>
  <c r="BL51" i="51" s="1"/>
  <c r="BM51" i="51" s="1"/>
  <c r="BN51" i="51" s="1"/>
  <c r="BO51" i="51" s="1"/>
  <c r="BP51" i="51" s="1"/>
  <c r="BQ51" i="51" s="1"/>
  <c r="BR51" i="51" s="1"/>
  <c r="BJ48" i="51"/>
  <c r="BK48" i="51" s="1"/>
  <c r="BL48" i="51" s="1"/>
  <c r="BM48" i="51" s="1"/>
  <c r="BN48" i="51" s="1"/>
  <c r="BO48" i="51" s="1"/>
  <c r="BP48" i="51" s="1"/>
  <c r="BQ48" i="51" s="1"/>
  <c r="BR48" i="51" s="1"/>
  <c r="BJ50" i="51"/>
  <c r="BK50" i="51" s="1"/>
  <c r="BL50" i="51" s="1"/>
  <c r="BM50" i="51" s="1"/>
  <c r="BN50" i="51" s="1"/>
  <c r="BO50" i="51" s="1"/>
  <c r="BP50" i="51" s="1"/>
  <c r="BQ50" i="51" s="1"/>
  <c r="BR50" i="51" s="1"/>
  <c r="BJ57" i="51"/>
  <c r="BK57" i="51" s="1"/>
  <c r="BL57" i="51" s="1"/>
  <c r="BM57" i="51" s="1"/>
  <c r="BN57" i="51" s="1"/>
  <c r="BO57" i="51" s="1"/>
  <c r="BP57" i="51" s="1"/>
  <c r="BQ57" i="51" s="1"/>
  <c r="BR57" i="51" s="1"/>
  <c r="BJ32" i="51"/>
  <c r="BK32" i="51" s="1"/>
  <c r="BL32" i="51" s="1"/>
  <c r="BM32" i="51" s="1"/>
  <c r="BN32" i="51" s="1"/>
  <c r="BO32" i="51" s="1"/>
  <c r="BP32" i="51" s="1"/>
  <c r="BQ32" i="51" s="1"/>
  <c r="BR32" i="51" s="1"/>
  <c r="BJ49" i="51"/>
  <c r="BK49" i="51" s="1"/>
  <c r="BL49" i="51" s="1"/>
  <c r="BM49" i="51" s="1"/>
  <c r="BN49" i="51" s="1"/>
  <c r="BO49" i="51" s="1"/>
  <c r="BP49" i="51" s="1"/>
  <c r="BQ49" i="51" s="1"/>
  <c r="BR49" i="51" s="1"/>
  <c r="BJ39" i="51"/>
  <c r="BK39" i="51" s="1"/>
  <c r="BL39" i="51" s="1"/>
  <c r="BM39" i="51" s="1"/>
  <c r="BN39" i="51" s="1"/>
  <c r="BO39" i="51" s="1"/>
  <c r="BP39" i="51" s="1"/>
  <c r="BQ39" i="51" s="1"/>
  <c r="BR39" i="51" s="1"/>
  <c r="BJ62" i="51"/>
  <c r="BK62" i="51" s="1"/>
  <c r="BL62" i="51" s="1"/>
  <c r="BM62" i="51" s="1"/>
  <c r="BN62" i="51" s="1"/>
  <c r="BO62" i="51" s="1"/>
  <c r="BP62" i="51" s="1"/>
  <c r="BQ62" i="51" s="1"/>
  <c r="BR62" i="51" s="1"/>
  <c r="BJ55" i="51"/>
  <c r="BK55" i="51" s="1"/>
  <c r="BL55" i="51" s="1"/>
  <c r="BM55" i="51" s="1"/>
  <c r="BN55" i="51" s="1"/>
  <c r="BO55" i="51" s="1"/>
  <c r="BP55" i="51" s="1"/>
  <c r="BQ55" i="51" s="1"/>
  <c r="BR55" i="51" s="1"/>
  <c r="BJ67" i="51"/>
  <c r="BK67" i="51" s="1"/>
  <c r="BL67" i="51" s="1"/>
  <c r="BM67" i="51" s="1"/>
  <c r="BN67" i="51" s="1"/>
  <c r="BO67" i="51" s="1"/>
  <c r="BP67" i="51" s="1"/>
  <c r="BQ67" i="51" s="1"/>
  <c r="BR67" i="51" s="1"/>
  <c r="BJ46" i="51"/>
  <c r="BK46" i="51" s="1"/>
  <c r="BL46" i="51" s="1"/>
  <c r="BM46" i="51" s="1"/>
  <c r="BN46" i="51" s="1"/>
  <c r="BO46" i="51" s="1"/>
  <c r="BP46" i="51" s="1"/>
  <c r="BQ46" i="51" s="1"/>
  <c r="BR46" i="51" s="1"/>
  <c r="BJ25" i="51"/>
  <c r="BK25" i="51" s="1"/>
  <c r="BL25" i="51" s="1"/>
  <c r="BM25" i="51" s="1"/>
  <c r="BN25" i="51" s="1"/>
  <c r="BO25" i="51" s="1"/>
  <c r="BP25" i="51" s="1"/>
  <c r="BQ25" i="51" s="1"/>
  <c r="BR25" i="51" s="1"/>
  <c r="BJ68" i="51"/>
  <c r="BK68" i="51" s="1"/>
  <c r="BL68" i="51" s="1"/>
  <c r="BM68" i="51" s="1"/>
  <c r="BN68" i="51" s="1"/>
  <c r="BO68" i="51" s="1"/>
  <c r="BP68" i="51" s="1"/>
  <c r="BQ68" i="51" s="1"/>
  <c r="BR68" i="51" s="1"/>
  <c r="BJ30" i="51"/>
  <c r="BK30" i="51" s="1"/>
  <c r="BL30" i="51" s="1"/>
  <c r="BM30" i="51" s="1"/>
  <c r="BN30" i="51" s="1"/>
  <c r="BO30" i="51" s="1"/>
  <c r="BP30" i="51" s="1"/>
  <c r="BQ30" i="51" s="1"/>
  <c r="BR30" i="51" s="1"/>
  <c r="BJ44" i="51"/>
  <c r="BK44" i="51" s="1"/>
  <c r="BL44" i="51" s="1"/>
  <c r="BM44" i="51" s="1"/>
  <c r="BN44" i="51" s="1"/>
  <c r="BO44" i="51" s="1"/>
  <c r="BP44" i="51" s="1"/>
  <c r="BQ44" i="51" s="1"/>
  <c r="BR44" i="51" s="1"/>
  <c r="BJ58" i="51"/>
  <c r="BK58" i="51" s="1"/>
  <c r="BL58" i="51" s="1"/>
  <c r="BM58" i="51" s="1"/>
  <c r="BN58" i="51" s="1"/>
  <c r="BO58" i="51" s="1"/>
  <c r="BP58" i="51" s="1"/>
  <c r="BQ58" i="51" s="1"/>
  <c r="BR58" i="51" s="1"/>
  <c r="BJ52" i="51"/>
  <c r="BK52" i="51" s="1"/>
  <c r="BL52" i="51" s="1"/>
  <c r="BM52" i="51" s="1"/>
  <c r="BN52" i="51" s="1"/>
  <c r="BO52" i="51" s="1"/>
  <c r="BP52" i="51" s="1"/>
  <c r="BQ52" i="51" s="1"/>
  <c r="BR52" i="51" s="1"/>
  <c r="BJ64" i="51"/>
  <c r="BK64" i="51" s="1"/>
  <c r="BL64" i="51" s="1"/>
  <c r="BM64" i="51" s="1"/>
  <c r="BN64" i="51" s="1"/>
  <c r="BO64" i="51" s="1"/>
  <c r="BP64" i="51" s="1"/>
  <c r="BQ64" i="51" s="1"/>
  <c r="BR64" i="51" s="1"/>
  <c r="BJ41" i="51"/>
  <c r="BK41" i="51" s="1"/>
  <c r="BL41" i="51" s="1"/>
  <c r="BM41" i="51" s="1"/>
  <c r="BN41" i="51" s="1"/>
  <c r="BO41" i="51" s="1"/>
  <c r="BP41" i="51" s="1"/>
  <c r="BQ41" i="51" s="1"/>
  <c r="BR41" i="51" s="1"/>
  <c r="BJ61" i="51"/>
  <c r="BK61" i="51" s="1"/>
  <c r="BL61" i="51" s="1"/>
  <c r="BM61" i="51" s="1"/>
  <c r="BN61" i="51" s="1"/>
  <c r="BO61" i="51" s="1"/>
  <c r="BP61" i="51" s="1"/>
  <c r="BQ61" i="51" s="1"/>
  <c r="BR61" i="51" s="1"/>
  <c r="BJ22" i="51"/>
  <c r="BK22" i="51" s="1"/>
  <c r="BL22" i="51" s="1"/>
  <c r="BM22" i="51" s="1"/>
  <c r="BN22" i="51" s="1"/>
  <c r="BO22" i="51" s="1"/>
  <c r="BP22" i="51" s="1"/>
  <c r="BQ22" i="51" s="1"/>
  <c r="BR22" i="51" s="1"/>
  <c r="BJ59" i="51"/>
  <c r="BK59" i="51" s="1"/>
  <c r="BL59" i="51" s="1"/>
  <c r="BM59" i="51" s="1"/>
  <c r="BN59" i="51" s="1"/>
  <c r="BO59" i="51" s="1"/>
  <c r="BP59" i="51" s="1"/>
  <c r="BQ59" i="51" s="1"/>
  <c r="BR59" i="51" s="1"/>
  <c r="BJ66" i="51"/>
  <c r="BK66" i="51" s="1"/>
  <c r="BL66" i="51" s="1"/>
  <c r="BM66" i="51" s="1"/>
  <c r="BN66" i="51" s="1"/>
  <c r="BO66" i="51" s="1"/>
  <c r="BP66" i="51" s="1"/>
  <c r="BQ66" i="51" s="1"/>
  <c r="BR66" i="51" s="1"/>
  <c r="BJ69" i="51"/>
  <c r="BK69" i="51" s="1"/>
  <c r="BL69" i="51" s="1"/>
  <c r="BM69" i="51" s="1"/>
  <c r="BN69" i="51" s="1"/>
  <c r="BO69" i="51" s="1"/>
  <c r="BP69" i="51" s="1"/>
  <c r="BQ69" i="51" s="1"/>
  <c r="BR69" i="51" s="1"/>
  <c r="BJ71" i="51"/>
  <c r="BK71" i="51" s="1"/>
  <c r="BL71" i="51" s="1"/>
  <c r="BM71" i="51" s="1"/>
  <c r="BN71" i="51" s="1"/>
  <c r="BO71" i="51" s="1"/>
  <c r="BP71" i="51" s="1"/>
  <c r="BQ71" i="51" s="1"/>
  <c r="BR71" i="51" s="1"/>
  <c r="BJ20" i="51"/>
  <c r="BK20" i="51" s="1"/>
  <c r="BL20" i="51" s="1"/>
  <c r="BM20" i="51" s="1"/>
  <c r="BN20" i="51" s="1"/>
  <c r="BO20" i="51" s="1"/>
  <c r="BP20" i="51" s="1"/>
  <c r="BQ20" i="51" s="1"/>
  <c r="BR20" i="51" s="1"/>
  <c r="BJ56" i="51"/>
  <c r="BK56" i="51" s="1"/>
  <c r="BL56" i="51" s="1"/>
  <c r="BM56" i="51" s="1"/>
  <c r="BN56" i="51" s="1"/>
  <c r="BO56" i="51" s="1"/>
  <c r="BP56" i="51" s="1"/>
  <c r="BQ56" i="51" s="1"/>
  <c r="BR56" i="51" s="1"/>
  <c r="BJ54" i="51"/>
  <c r="BK54" i="51" s="1"/>
  <c r="BL54" i="51" s="1"/>
  <c r="BM54" i="51" s="1"/>
  <c r="BN54" i="51" s="1"/>
  <c r="BO54" i="51" s="1"/>
  <c r="BP54" i="51" s="1"/>
  <c r="BQ54" i="51" s="1"/>
  <c r="BR54" i="51" s="1"/>
  <c r="BJ48" i="50"/>
  <c r="BK48" i="50" s="1"/>
  <c r="BL48" i="50" s="1"/>
  <c r="BM48" i="50" s="1"/>
  <c r="BN48" i="50" s="1"/>
  <c r="BO48" i="50" s="1"/>
  <c r="BP48" i="50" s="1"/>
  <c r="BQ48" i="50" s="1"/>
  <c r="BR48" i="50" s="1"/>
  <c r="BJ8" i="50"/>
  <c r="BK8" i="50" s="1"/>
  <c r="BL8" i="50" s="1"/>
  <c r="BM8" i="50" s="1"/>
  <c r="BN8" i="50" s="1"/>
  <c r="BO8" i="50" s="1"/>
  <c r="BP8" i="50" s="1"/>
  <c r="BQ8" i="50" s="1"/>
  <c r="BR8" i="50" s="1"/>
  <c r="BJ9" i="50"/>
  <c r="BK9" i="50" s="1"/>
  <c r="BL9" i="50" s="1"/>
  <c r="BM9" i="50" s="1"/>
  <c r="BN9" i="50" s="1"/>
  <c r="BO9" i="50" s="1"/>
  <c r="BP9" i="50" s="1"/>
  <c r="BQ9" i="50" s="1"/>
  <c r="BR9" i="50" s="1"/>
  <c r="BJ57" i="50"/>
  <c r="BK57" i="50" s="1"/>
  <c r="BL57" i="50" s="1"/>
  <c r="BM57" i="50" s="1"/>
  <c r="BN57" i="50" s="1"/>
  <c r="BO57" i="50" s="1"/>
  <c r="BP57" i="50" s="1"/>
  <c r="BQ57" i="50" s="1"/>
  <c r="BR57" i="50" s="1"/>
  <c r="BJ33" i="50"/>
  <c r="BK33" i="50" s="1"/>
  <c r="BL33" i="50" s="1"/>
  <c r="BM33" i="50" s="1"/>
  <c r="BN33" i="50" s="1"/>
  <c r="BO33" i="50" s="1"/>
  <c r="BP33" i="50" s="1"/>
  <c r="BQ33" i="50" s="1"/>
  <c r="BR33" i="50" s="1"/>
  <c r="BJ52" i="50"/>
  <c r="BK52" i="50" s="1"/>
  <c r="BL52" i="50" s="1"/>
  <c r="BM52" i="50" s="1"/>
  <c r="BN52" i="50" s="1"/>
  <c r="BO52" i="50" s="1"/>
  <c r="BP52" i="50" s="1"/>
  <c r="BQ52" i="50" s="1"/>
  <c r="BR52" i="50" s="1"/>
  <c r="BJ12" i="50"/>
  <c r="BK12" i="50" s="1"/>
  <c r="BL12" i="50" s="1"/>
  <c r="BM12" i="50" s="1"/>
  <c r="BN12" i="50" s="1"/>
  <c r="BO12" i="50" s="1"/>
  <c r="BP12" i="50" s="1"/>
  <c r="BQ12" i="50" s="1"/>
  <c r="BR12" i="50" s="1"/>
  <c r="BJ69" i="50"/>
  <c r="BK69" i="50" s="1"/>
  <c r="BL69" i="50" s="1"/>
  <c r="BM69" i="50" s="1"/>
  <c r="BN69" i="50" s="1"/>
  <c r="BO69" i="50" s="1"/>
  <c r="BP69" i="50" s="1"/>
  <c r="BQ69" i="50" s="1"/>
  <c r="BR69" i="50" s="1"/>
  <c r="BJ62" i="50"/>
  <c r="BK62" i="50" s="1"/>
  <c r="BL62" i="50" s="1"/>
  <c r="BM62" i="50" s="1"/>
  <c r="BN62" i="50" s="1"/>
  <c r="BO62" i="50" s="1"/>
  <c r="BP62" i="50" s="1"/>
  <c r="BQ62" i="50" s="1"/>
  <c r="BR62" i="50" s="1"/>
  <c r="BJ47" i="50"/>
  <c r="BK47" i="50" s="1"/>
  <c r="BL47" i="50" s="1"/>
  <c r="BM47" i="50" s="1"/>
  <c r="BN47" i="50" s="1"/>
  <c r="BO47" i="50" s="1"/>
  <c r="BP47" i="50" s="1"/>
  <c r="BQ47" i="50" s="1"/>
  <c r="BR47" i="50" s="1"/>
  <c r="BJ40" i="50"/>
  <c r="BK40" i="50" s="1"/>
  <c r="BL40" i="50" s="1"/>
  <c r="BM40" i="50" s="1"/>
  <c r="BN40" i="50" s="1"/>
  <c r="BO40" i="50" s="1"/>
  <c r="BP40" i="50" s="1"/>
  <c r="BQ40" i="50" s="1"/>
  <c r="BR40" i="50" s="1"/>
  <c r="BJ31" i="50"/>
  <c r="BK31" i="50" s="1"/>
  <c r="BL31" i="50" s="1"/>
  <c r="BM31" i="50" s="1"/>
  <c r="BN31" i="50" s="1"/>
  <c r="BO31" i="50" s="1"/>
  <c r="BP31" i="50" s="1"/>
  <c r="BQ31" i="50" s="1"/>
  <c r="BR31" i="50" s="1"/>
  <c r="BJ19" i="50"/>
  <c r="BK19" i="50" s="1"/>
  <c r="BL19" i="50" s="1"/>
  <c r="BM19" i="50" s="1"/>
  <c r="BN19" i="50" s="1"/>
  <c r="BO19" i="50" s="1"/>
  <c r="BP19" i="50" s="1"/>
  <c r="BQ19" i="50" s="1"/>
  <c r="BR19" i="50" s="1"/>
  <c r="BJ18" i="50"/>
  <c r="BK18" i="50" s="1"/>
  <c r="BL18" i="50" s="1"/>
  <c r="BM18" i="50" s="1"/>
  <c r="BN18" i="50" s="1"/>
  <c r="BO18" i="50" s="1"/>
  <c r="BP18" i="50" s="1"/>
  <c r="BQ18" i="50" s="1"/>
  <c r="BR18" i="50" s="1"/>
  <c r="BJ50" i="50"/>
  <c r="BK50" i="50" s="1"/>
  <c r="BL50" i="50" s="1"/>
  <c r="BM50" i="50" s="1"/>
  <c r="BN50" i="50" s="1"/>
  <c r="BO50" i="50" s="1"/>
  <c r="BP50" i="50" s="1"/>
  <c r="BQ50" i="50" s="1"/>
  <c r="BR50" i="50" s="1"/>
  <c r="BJ30" i="50"/>
  <c r="BK30" i="50" s="1"/>
  <c r="BL30" i="50" s="1"/>
  <c r="BM30" i="50" s="1"/>
  <c r="BN30" i="50" s="1"/>
  <c r="BO30" i="50" s="1"/>
  <c r="BP30" i="50" s="1"/>
  <c r="BQ30" i="50" s="1"/>
  <c r="BR30" i="50" s="1"/>
  <c r="BJ63" i="50"/>
  <c r="BK63" i="50" s="1"/>
  <c r="BL63" i="50" s="1"/>
  <c r="BM63" i="50" s="1"/>
  <c r="BN63" i="50" s="1"/>
  <c r="BO63" i="50" s="1"/>
  <c r="BP63" i="50" s="1"/>
  <c r="BQ63" i="50" s="1"/>
  <c r="BR63" i="50" s="1"/>
  <c r="BJ58" i="50"/>
  <c r="BK58" i="50" s="1"/>
  <c r="BL58" i="50" s="1"/>
  <c r="BM58" i="50" s="1"/>
  <c r="BN58" i="50" s="1"/>
  <c r="BO58" i="50" s="1"/>
  <c r="BP58" i="50" s="1"/>
  <c r="BQ58" i="50" s="1"/>
  <c r="BR58" i="50" s="1"/>
  <c r="BJ17" i="50"/>
  <c r="BK17" i="50" s="1"/>
  <c r="BL17" i="50" s="1"/>
  <c r="BM17" i="50" s="1"/>
  <c r="BN17" i="50" s="1"/>
  <c r="BO17" i="50" s="1"/>
  <c r="BP17" i="50" s="1"/>
  <c r="BQ17" i="50" s="1"/>
  <c r="BR17" i="50" s="1"/>
  <c r="BJ66" i="50"/>
  <c r="BK66" i="50" s="1"/>
  <c r="BL66" i="50" s="1"/>
  <c r="BM66" i="50" s="1"/>
  <c r="BN66" i="50" s="1"/>
  <c r="BO66" i="50" s="1"/>
  <c r="BP66" i="50" s="1"/>
  <c r="BQ66" i="50" s="1"/>
  <c r="BR66" i="50" s="1"/>
  <c r="BJ45" i="50"/>
  <c r="BK45" i="50" s="1"/>
  <c r="BL45" i="50" s="1"/>
  <c r="BM45" i="50" s="1"/>
  <c r="BN45" i="50" s="1"/>
  <c r="BO45" i="50" s="1"/>
  <c r="BP45" i="50" s="1"/>
  <c r="BQ45" i="50" s="1"/>
  <c r="BR45" i="50" s="1"/>
  <c r="BJ7" i="50"/>
  <c r="BK7" i="50" s="1"/>
  <c r="BL7" i="50" s="1"/>
  <c r="BM7" i="50" s="1"/>
  <c r="BN7" i="50" s="1"/>
  <c r="BO7" i="50" s="1"/>
  <c r="BP7" i="50" s="1"/>
  <c r="BQ7" i="50" s="1"/>
  <c r="BR7" i="50" s="1"/>
  <c r="BJ68" i="50"/>
  <c r="BK68" i="50" s="1"/>
  <c r="BL68" i="50" s="1"/>
  <c r="BM68" i="50" s="1"/>
  <c r="BN68" i="50" s="1"/>
  <c r="BO68" i="50" s="1"/>
  <c r="BP68" i="50" s="1"/>
  <c r="BQ68" i="50" s="1"/>
  <c r="BR68" i="50" s="1"/>
  <c r="BJ60" i="50"/>
  <c r="BK60" i="50" s="1"/>
  <c r="BL60" i="50" s="1"/>
  <c r="BM60" i="50" s="1"/>
  <c r="BN60" i="50" s="1"/>
  <c r="BO60" i="50" s="1"/>
  <c r="BP60" i="50" s="1"/>
  <c r="BQ60" i="50" s="1"/>
  <c r="BR60" i="50" s="1"/>
  <c r="BJ54" i="50"/>
  <c r="BK54" i="50" s="1"/>
  <c r="BL54" i="50" s="1"/>
  <c r="BM54" i="50" s="1"/>
  <c r="BN54" i="50" s="1"/>
  <c r="BO54" i="50" s="1"/>
  <c r="BP54" i="50" s="1"/>
  <c r="BQ54" i="50" s="1"/>
  <c r="BR54" i="50" s="1"/>
  <c r="BJ38" i="50"/>
  <c r="BK38" i="50" s="1"/>
  <c r="BL38" i="50" s="1"/>
  <c r="BM38" i="50" s="1"/>
  <c r="BN38" i="50" s="1"/>
  <c r="BO38" i="50" s="1"/>
  <c r="BP38" i="50" s="1"/>
  <c r="BQ38" i="50" s="1"/>
  <c r="BR38" i="50" s="1"/>
  <c r="BJ34" i="50"/>
  <c r="BK34" i="50" s="1"/>
  <c r="BL34" i="50" s="1"/>
  <c r="BM34" i="50" s="1"/>
  <c r="BN34" i="50" s="1"/>
  <c r="BO34" i="50" s="1"/>
  <c r="BP34" i="50" s="1"/>
  <c r="BQ34" i="50" s="1"/>
  <c r="BR34" i="50" s="1"/>
  <c r="BJ11" i="50"/>
  <c r="BK11" i="50" s="1"/>
  <c r="BL11" i="50" s="1"/>
  <c r="BM11" i="50" s="1"/>
  <c r="BN11" i="50" s="1"/>
  <c r="BO11" i="50" s="1"/>
  <c r="BP11" i="50" s="1"/>
  <c r="BQ11" i="50" s="1"/>
  <c r="BR11" i="50" s="1"/>
  <c r="BJ5" i="50"/>
  <c r="BK5" i="50" s="1"/>
  <c r="BL5" i="50" s="1"/>
  <c r="BM5" i="50" s="1"/>
  <c r="BN5" i="50" s="1"/>
  <c r="BO5" i="50" s="1"/>
  <c r="BP5" i="50" s="1"/>
  <c r="BQ5" i="50" s="1"/>
  <c r="BR5" i="50" s="1"/>
  <c r="BJ49" i="50"/>
  <c r="BK49" i="50" s="1"/>
  <c r="BL49" i="50" s="1"/>
  <c r="BM49" i="50" s="1"/>
  <c r="BN49" i="50" s="1"/>
  <c r="BO49" i="50" s="1"/>
  <c r="BP49" i="50" s="1"/>
  <c r="BQ49" i="50" s="1"/>
  <c r="BR49" i="50" s="1"/>
  <c r="BJ64" i="50"/>
  <c r="BK64" i="50" s="1"/>
  <c r="BL64" i="50" s="1"/>
  <c r="BM64" i="50" s="1"/>
  <c r="BN64" i="50" s="1"/>
  <c r="BO64" i="50" s="1"/>
  <c r="BP64" i="50" s="1"/>
  <c r="BQ64" i="50" s="1"/>
  <c r="BR64" i="50" s="1"/>
  <c r="BJ43" i="50"/>
  <c r="BK43" i="50" s="1"/>
  <c r="BL43" i="50" s="1"/>
  <c r="BM43" i="50" s="1"/>
  <c r="BN43" i="50" s="1"/>
  <c r="BO43" i="50" s="1"/>
  <c r="BP43" i="50" s="1"/>
  <c r="BQ43" i="50" s="1"/>
  <c r="BR43" i="50" s="1"/>
  <c r="BJ61" i="50"/>
  <c r="BK61" i="50" s="1"/>
  <c r="BL61" i="50" s="1"/>
  <c r="BM61" i="50" s="1"/>
  <c r="BN61" i="50" s="1"/>
  <c r="BO61" i="50" s="1"/>
  <c r="BP61" i="50" s="1"/>
  <c r="BQ61" i="50" s="1"/>
  <c r="BR61" i="50" s="1"/>
  <c r="BJ70" i="50"/>
  <c r="BK70" i="50" s="1"/>
  <c r="BL70" i="50" s="1"/>
  <c r="BM70" i="50" s="1"/>
  <c r="BN70" i="50" s="1"/>
  <c r="BO70" i="50" s="1"/>
  <c r="BP70" i="50" s="1"/>
  <c r="BQ70" i="50" s="1"/>
  <c r="BR70" i="50" s="1"/>
  <c r="BJ36" i="50"/>
  <c r="BK36" i="50" s="1"/>
  <c r="BL36" i="50" s="1"/>
  <c r="BM36" i="50" s="1"/>
  <c r="BN36" i="50" s="1"/>
  <c r="BO36" i="50" s="1"/>
  <c r="BP36" i="50" s="1"/>
  <c r="BQ36" i="50" s="1"/>
  <c r="BR36" i="50" s="1"/>
  <c r="BJ39" i="50"/>
  <c r="BK39" i="50" s="1"/>
  <c r="BL39" i="50" s="1"/>
  <c r="BM39" i="50" s="1"/>
  <c r="BN39" i="50" s="1"/>
  <c r="BO39" i="50" s="1"/>
  <c r="BP39" i="50" s="1"/>
  <c r="BQ39" i="50" s="1"/>
  <c r="BR39" i="50" s="1"/>
  <c r="BJ23" i="50"/>
  <c r="BK23" i="50" s="1"/>
  <c r="BL23" i="50" s="1"/>
  <c r="BM23" i="50" s="1"/>
  <c r="BN23" i="50" s="1"/>
  <c r="BO23" i="50" s="1"/>
  <c r="BP23" i="50" s="1"/>
  <c r="BQ23" i="50" s="1"/>
  <c r="BR23" i="50" s="1"/>
  <c r="BJ67" i="50"/>
  <c r="BK67" i="50" s="1"/>
  <c r="BL67" i="50" s="1"/>
  <c r="BM67" i="50" s="1"/>
  <c r="BN67" i="50" s="1"/>
  <c r="BO67" i="50" s="1"/>
  <c r="BP67" i="50" s="1"/>
  <c r="BQ67" i="50" s="1"/>
  <c r="BR67" i="50" s="1"/>
  <c r="BJ46" i="50"/>
  <c r="BK46" i="50" s="1"/>
  <c r="BL46" i="50" s="1"/>
  <c r="BM46" i="50" s="1"/>
  <c r="BN46" i="50" s="1"/>
  <c r="BO46" i="50" s="1"/>
  <c r="BP46" i="50" s="1"/>
  <c r="BQ46" i="50" s="1"/>
  <c r="BR46" i="50" s="1"/>
  <c r="BJ41" i="50"/>
  <c r="BK41" i="50" s="1"/>
  <c r="BL41" i="50" s="1"/>
  <c r="BM41" i="50" s="1"/>
  <c r="BN41" i="50" s="1"/>
  <c r="BO41" i="50" s="1"/>
  <c r="BP41" i="50" s="1"/>
  <c r="BQ41" i="50" s="1"/>
  <c r="BR41" i="50" s="1"/>
  <c r="BJ32" i="50"/>
  <c r="BK32" i="50" s="1"/>
  <c r="BL32" i="50" s="1"/>
  <c r="BM32" i="50" s="1"/>
  <c r="BN32" i="50" s="1"/>
  <c r="BO32" i="50" s="1"/>
  <c r="BP32" i="50" s="1"/>
  <c r="BQ32" i="50" s="1"/>
  <c r="BR32" i="50" s="1"/>
  <c r="BJ26" i="50"/>
  <c r="BK26" i="50" s="1"/>
  <c r="BL26" i="50" s="1"/>
  <c r="BM26" i="50" s="1"/>
  <c r="BN26" i="50" s="1"/>
  <c r="BO26" i="50" s="1"/>
  <c r="BP26" i="50" s="1"/>
  <c r="BQ26" i="50" s="1"/>
  <c r="BR26" i="50" s="1"/>
  <c r="BJ20" i="50"/>
  <c r="BK20" i="50" s="1"/>
  <c r="BL20" i="50" s="1"/>
  <c r="BM20" i="50" s="1"/>
  <c r="BN20" i="50" s="1"/>
  <c r="BO20" i="50" s="1"/>
  <c r="BP20" i="50" s="1"/>
  <c r="BQ20" i="50" s="1"/>
  <c r="BR20" i="50" s="1"/>
  <c r="BJ71" i="50"/>
  <c r="BK71" i="50" s="1"/>
  <c r="BL71" i="50" s="1"/>
  <c r="BM71" i="50" s="1"/>
  <c r="BN71" i="50" s="1"/>
  <c r="BO71" i="50" s="1"/>
  <c r="BP71" i="50" s="1"/>
  <c r="BQ71" i="50" s="1"/>
  <c r="BR71" i="50" s="1"/>
  <c r="BJ44" i="50"/>
  <c r="BK44" i="50" s="1"/>
  <c r="BL44" i="50" s="1"/>
  <c r="BM44" i="50" s="1"/>
  <c r="BN44" i="50" s="1"/>
  <c r="BO44" i="50" s="1"/>
  <c r="BP44" i="50" s="1"/>
  <c r="BQ44" i="50" s="1"/>
  <c r="BR44" i="50" s="1"/>
  <c r="BJ21" i="50"/>
  <c r="BK21" i="50" s="1"/>
  <c r="BL21" i="50" s="1"/>
  <c r="BM21" i="50" s="1"/>
  <c r="BN21" i="50" s="1"/>
  <c r="BO21" i="50" s="1"/>
  <c r="BP21" i="50" s="1"/>
  <c r="BQ21" i="50" s="1"/>
  <c r="BR21" i="50" s="1"/>
  <c r="BJ72" i="50"/>
  <c r="BK72" i="50" s="1"/>
  <c r="BL72" i="50" s="1"/>
  <c r="BM72" i="50" s="1"/>
  <c r="BN72" i="50" s="1"/>
  <c r="BO72" i="50" s="1"/>
  <c r="BP72" i="50" s="1"/>
  <c r="BQ72" i="50" s="1"/>
  <c r="BR72" i="50" s="1"/>
  <c r="BJ65" i="50"/>
  <c r="BK65" i="50" s="1"/>
  <c r="BL65" i="50" s="1"/>
  <c r="BM65" i="50" s="1"/>
  <c r="BN65" i="50" s="1"/>
  <c r="BO65" i="50" s="1"/>
  <c r="BP65" i="50" s="1"/>
  <c r="BQ65" i="50" s="1"/>
  <c r="BR65" i="50" s="1"/>
  <c r="BJ42" i="50"/>
  <c r="BK42" i="50" s="1"/>
  <c r="BL42" i="50" s="1"/>
  <c r="BM42" i="50" s="1"/>
  <c r="BN42" i="50" s="1"/>
  <c r="BO42" i="50" s="1"/>
  <c r="BP42" i="50" s="1"/>
  <c r="BQ42" i="50" s="1"/>
  <c r="BR42" i="50" s="1"/>
  <c r="BJ6" i="50"/>
  <c r="BK6" i="50" s="1"/>
  <c r="BL6" i="50" s="1"/>
  <c r="BM6" i="50" s="1"/>
  <c r="BN6" i="50" s="1"/>
  <c r="BO6" i="50" s="1"/>
  <c r="BP6" i="50" s="1"/>
  <c r="BQ6" i="50" s="1"/>
  <c r="BR6" i="50" s="1"/>
  <c r="BJ27" i="50"/>
  <c r="BK27" i="50" s="1"/>
  <c r="BL27" i="50" s="1"/>
  <c r="BM27" i="50" s="1"/>
  <c r="BN27" i="50" s="1"/>
  <c r="BO27" i="50" s="1"/>
  <c r="BP27" i="50" s="1"/>
  <c r="BQ27" i="50" s="1"/>
  <c r="BR27" i="50" s="1"/>
  <c r="BJ15" i="50"/>
  <c r="BK15" i="50" s="1"/>
  <c r="BL15" i="50" s="1"/>
  <c r="BM15" i="50" s="1"/>
  <c r="BN15" i="50" s="1"/>
  <c r="BO15" i="50" s="1"/>
  <c r="BP15" i="50" s="1"/>
  <c r="BQ15" i="50" s="1"/>
  <c r="BR15" i="50" s="1"/>
  <c r="BJ14" i="50"/>
  <c r="BK14" i="50" s="1"/>
  <c r="BL14" i="50" s="1"/>
  <c r="BM14" i="50" s="1"/>
  <c r="BN14" i="50" s="1"/>
  <c r="BO14" i="50" s="1"/>
  <c r="BP14" i="50" s="1"/>
  <c r="BQ14" i="50" s="1"/>
  <c r="BR14" i="50" s="1"/>
  <c r="BJ51" i="50"/>
  <c r="BK51" i="50" s="1"/>
  <c r="BL51" i="50" s="1"/>
  <c r="BM51" i="50" s="1"/>
  <c r="BN51" i="50" s="1"/>
  <c r="BO51" i="50" s="1"/>
  <c r="BP51" i="50" s="1"/>
  <c r="BQ51" i="50" s="1"/>
  <c r="BR51" i="50" s="1"/>
  <c r="BJ35" i="50"/>
  <c r="BK35" i="50" s="1"/>
  <c r="BL35" i="50" s="1"/>
  <c r="BM35" i="50" s="1"/>
  <c r="BN35" i="50" s="1"/>
  <c r="BO35" i="50" s="1"/>
  <c r="BP35" i="50" s="1"/>
  <c r="BQ35" i="50" s="1"/>
  <c r="BR35" i="50" s="1"/>
  <c r="BJ10" i="50"/>
  <c r="BK10" i="50" s="1"/>
  <c r="BL10" i="50" s="1"/>
  <c r="BM10" i="50" s="1"/>
  <c r="BN10" i="50" s="1"/>
  <c r="BO10" i="50" s="1"/>
  <c r="BP10" i="50" s="1"/>
  <c r="BQ10" i="50" s="1"/>
  <c r="BR10" i="50" s="1"/>
  <c r="BJ55" i="50"/>
  <c r="BK55" i="50" s="1"/>
  <c r="BL55" i="50" s="1"/>
  <c r="BM55" i="50" s="1"/>
  <c r="BN55" i="50" s="1"/>
  <c r="BO55" i="50" s="1"/>
  <c r="BP55" i="50" s="1"/>
  <c r="BQ55" i="50" s="1"/>
  <c r="BR55" i="50" s="1"/>
  <c r="BJ53" i="50"/>
  <c r="BK53" i="50" s="1"/>
  <c r="BL53" i="50" s="1"/>
  <c r="BM53" i="50" s="1"/>
  <c r="BN53" i="50" s="1"/>
  <c r="BO53" i="50" s="1"/>
  <c r="BP53" i="50" s="1"/>
  <c r="BQ53" i="50" s="1"/>
  <c r="BR53" i="50" s="1"/>
  <c r="BJ56" i="50"/>
  <c r="BK56" i="50" s="1"/>
  <c r="BL56" i="50" s="1"/>
  <c r="BM56" i="50" s="1"/>
  <c r="BN56" i="50" s="1"/>
  <c r="BO56" i="50" s="1"/>
  <c r="BP56" i="50" s="1"/>
  <c r="BQ56" i="50" s="1"/>
  <c r="BR56" i="50" s="1"/>
  <c r="BJ24" i="50"/>
  <c r="BK24" i="50" s="1"/>
  <c r="BL24" i="50" s="1"/>
  <c r="BM24" i="50" s="1"/>
  <c r="BN24" i="50" s="1"/>
  <c r="BO24" i="50" s="1"/>
  <c r="BP24" i="50" s="1"/>
  <c r="BQ24" i="50" s="1"/>
  <c r="BR24" i="50" s="1"/>
  <c r="BJ59" i="50"/>
  <c r="BK59" i="50" s="1"/>
  <c r="BL59" i="50" s="1"/>
  <c r="BM59" i="50" s="1"/>
  <c r="BN59" i="50" s="1"/>
  <c r="BO59" i="50" s="1"/>
  <c r="BP59" i="50" s="1"/>
  <c r="BQ59" i="50" s="1"/>
  <c r="BR59" i="50" s="1"/>
  <c r="BJ65" i="49"/>
  <c r="BK65" i="49" s="1"/>
  <c r="BL65" i="49" s="1"/>
  <c r="BM65" i="49" s="1"/>
  <c r="BN65" i="49" s="1"/>
  <c r="BO65" i="49" s="1"/>
  <c r="BP65" i="49" s="1"/>
  <c r="BQ65" i="49" s="1"/>
  <c r="BR65" i="49" s="1"/>
  <c r="BJ45" i="49"/>
  <c r="BK45" i="49" s="1"/>
  <c r="BL45" i="49" s="1"/>
  <c r="BM45" i="49" s="1"/>
  <c r="BN45" i="49" s="1"/>
  <c r="BO45" i="49" s="1"/>
  <c r="BP45" i="49" s="1"/>
  <c r="BQ45" i="49" s="1"/>
  <c r="BR45" i="49" s="1"/>
  <c r="BJ6" i="49"/>
  <c r="BK6" i="49" s="1"/>
  <c r="BL6" i="49" s="1"/>
  <c r="BM6" i="49" s="1"/>
  <c r="BN6" i="49" s="1"/>
  <c r="BO6" i="49" s="1"/>
  <c r="BP6" i="49" s="1"/>
  <c r="BQ6" i="49" s="1"/>
  <c r="BR6" i="49" s="1"/>
  <c r="BJ23" i="49"/>
  <c r="BK23" i="49" s="1"/>
  <c r="BL23" i="49" s="1"/>
  <c r="BM23" i="49" s="1"/>
  <c r="BN23" i="49" s="1"/>
  <c r="BO23" i="49" s="1"/>
  <c r="BP23" i="49" s="1"/>
  <c r="BQ23" i="49" s="1"/>
  <c r="BR23" i="49" s="1"/>
  <c r="BJ52" i="49"/>
  <c r="BK52" i="49" s="1"/>
  <c r="BL52" i="49" s="1"/>
  <c r="BM52" i="49" s="1"/>
  <c r="BN52" i="49" s="1"/>
  <c r="BO52" i="49" s="1"/>
  <c r="BP52" i="49" s="1"/>
  <c r="BQ52" i="49" s="1"/>
  <c r="BR52" i="49" s="1"/>
  <c r="BJ31" i="49"/>
  <c r="BK31" i="49" s="1"/>
  <c r="BL31" i="49" s="1"/>
  <c r="BM31" i="49" s="1"/>
  <c r="BN31" i="49" s="1"/>
  <c r="BO31" i="49" s="1"/>
  <c r="BP31" i="49" s="1"/>
  <c r="BQ31" i="49" s="1"/>
  <c r="BR31" i="49" s="1"/>
  <c r="BJ22" i="49"/>
  <c r="BK22" i="49" s="1"/>
  <c r="BL22" i="49" s="1"/>
  <c r="BM22" i="49" s="1"/>
  <c r="BN22" i="49" s="1"/>
  <c r="BO22" i="49" s="1"/>
  <c r="BP22" i="49" s="1"/>
  <c r="BQ22" i="49" s="1"/>
  <c r="BR22" i="49" s="1"/>
  <c r="BJ16" i="49"/>
  <c r="BK16" i="49" s="1"/>
  <c r="BL16" i="49" s="1"/>
  <c r="BM16" i="49" s="1"/>
  <c r="BN16" i="49" s="1"/>
  <c r="BO16" i="49" s="1"/>
  <c r="BP16" i="49" s="1"/>
  <c r="BQ16" i="49" s="1"/>
  <c r="BR16" i="49" s="1"/>
  <c r="BJ56" i="49"/>
  <c r="BK56" i="49" s="1"/>
  <c r="BL56" i="49" s="1"/>
  <c r="BM56" i="49" s="1"/>
  <c r="BN56" i="49" s="1"/>
  <c r="BO56" i="49" s="1"/>
  <c r="BP56" i="49" s="1"/>
  <c r="BQ56" i="49" s="1"/>
  <c r="BR56" i="49" s="1"/>
  <c r="BJ28" i="49"/>
  <c r="BK28" i="49" s="1"/>
  <c r="BL28" i="49" s="1"/>
  <c r="BM28" i="49" s="1"/>
  <c r="BN28" i="49" s="1"/>
  <c r="BO28" i="49" s="1"/>
  <c r="BP28" i="49" s="1"/>
  <c r="BQ28" i="49" s="1"/>
  <c r="BR28" i="49" s="1"/>
  <c r="BJ63" i="49"/>
  <c r="BK63" i="49" s="1"/>
  <c r="BL63" i="49" s="1"/>
  <c r="BM63" i="49" s="1"/>
  <c r="BN63" i="49" s="1"/>
  <c r="BO63" i="49" s="1"/>
  <c r="BP63" i="49" s="1"/>
  <c r="BQ63" i="49" s="1"/>
  <c r="BR63" i="49" s="1"/>
  <c r="BJ64" i="49"/>
  <c r="BK64" i="49" s="1"/>
  <c r="BL64" i="49" s="1"/>
  <c r="BM64" i="49" s="1"/>
  <c r="BN64" i="49" s="1"/>
  <c r="BO64" i="49" s="1"/>
  <c r="BP64" i="49" s="1"/>
  <c r="BQ64" i="49" s="1"/>
  <c r="BR64" i="49" s="1"/>
  <c r="BJ9" i="49"/>
  <c r="BK9" i="49" s="1"/>
  <c r="BL9" i="49" s="1"/>
  <c r="BM9" i="49" s="1"/>
  <c r="BN9" i="49" s="1"/>
  <c r="BO9" i="49" s="1"/>
  <c r="BP9" i="49" s="1"/>
  <c r="BQ9" i="49" s="1"/>
  <c r="BR9" i="49" s="1"/>
  <c r="BJ68" i="49"/>
  <c r="BK68" i="49" s="1"/>
  <c r="BL68" i="49" s="1"/>
  <c r="BM68" i="49" s="1"/>
  <c r="BN68" i="49" s="1"/>
  <c r="BO68" i="49" s="1"/>
  <c r="BP68" i="49" s="1"/>
  <c r="BQ68" i="49" s="1"/>
  <c r="BR68" i="49" s="1"/>
  <c r="BJ66" i="49"/>
  <c r="BK66" i="49" s="1"/>
  <c r="BL66" i="49" s="1"/>
  <c r="BM66" i="49" s="1"/>
  <c r="BN66" i="49" s="1"/>
  <c r="BO66" i="49" s="1"/>
  <c r="BP66" i="49" s="1"/>
  <c r="BQ66" i="49" s="1"/>
  <c r="BR66" i="49" s="1"/>
  <c r="BJ67" i="49"/>
  <c r="BK67" i="49" s="1"/>
  <c r="BL67" i="49" s="1"/>
  <c r="BM67" i="49" s="1"/>
  <c r="BN67" i="49" s="1"/>
  <c r="BO67" i="49" s="1"/>
  <c r="BP67" i="49" s="1"/>
  <c r="BQ67" i="49" s="1"/>
  <c r="BR67" i="49" s="1"/>
  <c r="BJ13" i="49"/>
  <c r="BK13" i="49" s="1"/>
  <c r="BL13" i="49" s="1"/>
  <c r="BM13" i="49" s="1"/>
  <c r="BN13" i="49" s="1"/>
  <c r="BO13" i="49" s="1"/>
  <c r="BP13" i="49" s="1"/>
  <c r="BQ13" i="49" s="1"/>
  <c r="BR13" i="49" s="1"/>
  <c r="BJ71" i="49"/>
  <c r="BK71" i="49" s="1"/>
  <c r="BL71" i="49" s="1"/>
  <c r="BM71" i="49" s="1"/>
  <c r="BN71" i="49" s="1"/>
  <c r="BO71" i="49" s="1"/>
  <c r="BP71" i="49" s="1"/>
  <c r="BQ71" i="49" s="1"/>
  <c r="BR71" i="49" s="1"/>
  <c r="BJ17" i="49"/>
  <c r="BK17" i="49" s="1"/>
  <c r="BL17" i="49" s="1"/>
  <c r="BM17" i="49" s="1"/>
  <c r="BN17" i="49" s="1"/>
  <c r="BO17" i="49" s="1"/>
  <c r="BP17" i="49" s="1"/>
  <c r="BQ17" i="49" s="1"/>
  <c r="BR17" i="49" s="1"/>
  <c r="BJ72" i="49"/>
  <c r="BK72" i="49" s="1"/>
  <c r="BL72" i="49" s="1"/>
  <c r="BM72" i="49" s="1"/>
  <c r="BN72" i="49" s="1"/>
  <c r="BO72" i="49" s="1"/>
  <c r="BP72" i="49" s="1"/>
  <c r="BQ72" i="49" s="1"/>
  <c r="BR72" i="49" s="1"/>
  <c r="BJ69" i="49"/>
  <c r="BK69" i="49" s="1"/>
  <c r="BL69" i="49" s="1"/>
  <c r="BM69" i="49" s="1"/>
  <c r="BN69" i="49" s="1"/>
  <c r="BO69" i="49" s="1"/>
  <c r="BP69" i="49" s="1"/>
  <c r="BQ69" i="49" s="1"/>
  <c r="BR69" i="49" s="1"/>
  <c r="BJ46" i="49"/>
  <c r="BK46" i="49" s="1"/>
  <c r="BL46" i="49" s="1"/>
  <c r="BM46" i="49" s="1"/>
  <c r="BN46" i="49" s="1"/>
  <c r="BO46" i="49" s="1"/>
  <c r="BP46" i="49" s="1"/>
  <c r="BQ46" i="49" s="1"/>
  <c r="BR46" i="49" s="1"/>
  <c r="BJ18" i="49"/>
  <c r="BK18" i="49" s="1"/>
  <c r="BL18" i="49" s="1"/>
  <c r="BM18" i="49" s="1"/>
  <c r="BN18" i="49" s="1"/>
  <c r="BO18" i="49" s="1"/>
  <c r="BP18" i="49" s="1"/>
  <c r="BQ18" i="49" s="1"/>
  <c r="BR18" i="49" s="1"/>
  <c r="BJ40" i="49"/>
  <c r="BK40" i="49" s="1"/>
  <c r="BL40" i="49" s="1"/>
  <c r="BM40" i="49" s="1"/>
  <c r="BN40" i="49" s="1"/>
  <c r="BO40" i="49" s="1"/>
  <c r="BP40" i="49" s="1"/>
  <c r="BQ40" i="49" s="1"/>
  <c r="BR40" i="49" s="1"/>
  <c r="BJ8" i="49"/>
  <c r="BK8" i="49" s="1"/>
  <c r="BL8" i="49" s="1"/>
  <c r="BM8" i="49" s="1"/>
  <c r="BN8" i="49" s="1"/>
  <c r="BO8" i="49" s="1"/>
  <c r="BP8" i="49" s="1"/>
  <c r="BQ8" i="49" s="1"/>
  <c r="BR8" i="49" s="1"/>
  <c r="BJ14" i="49"/>
  <c r="BK14" i="49" s="1"/>
  <c r="BL14" i="49" s="1"/>
  <c r="BM14" i="49" s="1"/>
  <c r="BN14" i="49" s="1"/>
  <c r="BO14" i="49" s="1"/>
  <c r="BP14" i="49" s="1"/>
  <c r="BQ14" i="49" s="1"/>
  <c r="BR14" i="49" s="1"/>
  <c r="BJ49" i="49"/>
  <c r="BK49" i="49" s="1"/>
  <c r="BL49" i="49" s="1"/>
  <c r="BM49" i="49" s="1"/>
  <c r="BN49" i="49" s="1"/>
  <c r="BO49" i="49" s="1"/>
  <c r="BP49" i="49" s="1"/>
  <c r="BQ49" i="49" s="1"/>
  <c r="BR49" i="49" s="1"/>
  <c r="BJ11" i="49"/>
  <c r="BK11" i="49" s="1"/>
  <c r="BL11" i="49" s="1"/>
  <c r="BM11" i="49" s="1"/>
  <c r="BN11" i="49" s="1"/>
  <c r="BO11" i="49" s="1"/>
  <c r="BP11" i="49" s="1"/>
  <c r="BQ11" i="49" s="1"/>
  <c r="BR11" i="49" s="1"/>
  <c r="BJ27" i="49"/>
  <c r="BK27" i="49" s="1"/>
  <c r="BL27" i="49" s="1"/>
  <c r="BM27" i="49" s="1"/>
  <c r="BN27" i="49" s="1"/>
  <c r="BO27" i="49" s="1"/>
  <c r="BP27" i="49" s="1"/>
  <c r="BQ27" i="49" s="1"/>
  <c r="BR27" i="49" s="1"/>
  <c r="BJ25" i="49"/>
  <c r="BK25" i="49" s="1"/>
  <c r="BL25" i="49" s="1"/>
  <c r="BM25" i="49" s="1"/>
  <c r="BN25" i="49" s="1"/>
  <c r="BO25" i="49" s="1"/>
  <c r="BP25" i="49" s="1"/>
  <c r="BQ25" i="49" s="1"/>
  <c r="BR25" i="49" s="1"/>
  <c r="BJ53" i="49"/>
  <c r="BK53" i="49" s="1"/>
  <c r="BL53" i="49" s="1"/>
  <c r="BM53" i="49" s="1"/>
  <c r="BN53" i="49" s="1"/>
  <c r="BO53" i="49" s="1"/>
  <c r="BP53" i="49" s="1"/>
  <c r="BQ53" i="49" s="1"/>
  <c r="BR53" i="49" s="1"/>
  <c r="BJ38" i="49"/>
  <c r="BJ34" i="49"/>
  <c r="BK34" i="49" s="1"/>
  <c r="BL34" i="49" s="1"/>
  <c r="BM34" i="49" s="1"/>
  <c r="BN34" i="49" s="1"/>
  <c r="BO34" i="49" s="1"/>
  <c r="BP34" i="49" s="1"/>
  <c r="BQ34" i="49" s="1"/>
  <c r="BR34" i="49" s="1"/>
  <c r="BJ47" i="49"/>
  <c r="BK47" i="49" s="1"/>
  <c r="BL47" i="49" s="1"/>
  <c r="BM47" i="49" s="1"/>
  <c r="BN47" i="49" s="1"/>
  <c r="BO47" i="49" s="1"/>
  <c r="BP47" i="49" s="1"/>
  <c r="BQ47" i="49" s="1"/>
  <c r="BR47" i="49" s="1"/>
  <c r="BJ54" i="49"/>
  <c r="BK54" i="49" s="1"/>
  <c r="BL54" i="49" s="1"/>
  <c r="BM54" i="49" s="1"/>
  <c r="BN54" i="49" s="1"/>
  <c r="BO54" i="49" s="1"/>
  <c r="BP54" i="49" s="1"/>
  <c r="BQ54" i="49" s="1"/>
  <c r="BR54" i="49" s="1"/>
  <c r="BJ15" i="49"/>
  <c r="BK15" i="49" s="1"/>
  <c r="BL15" i="49" s="1"/>
  <c r="BM15" i="49" s="1"/>
  <c r="BN15" i="49" s="1"/>
  <c r="BO15" i="49" s="1"/>
  <c r="BP15" i="49" s="1"/>
  <c r="BQ15" i="49" s="1"/>
  <c r="BR15" i="49" s="1"/>
  <c r="BJ37" i="49"/>
  <c r="BK37" i="49" s="1"/>
  <c r="BL37" i="49" s="1"/>
  <c r="BM37" i="49" s="1"/>
  <c r="BN37" i="49" s="1"/>
  <c r="BO37" i="49" s="1"/>
  <c r="BP37" i="49" s="1"/>
  <c r="BQ37" i="49" s="1"/>
  <c r="BR37" i="49" s="1"/>
  <c r="BJ12" i="48"/>
  <c r="BK12" i="48" s="1"/>
  <c r="BL12" i="48" s="1"/>
  <c r="BM12" i="48" s="1"/>
  <c r="BN12" i="48" s="1"/>
  <c r="BO12" i="48" s="1"/>
  <c r="BP12" i="48" s="1"/>
  <c r="BQ12" i="48" s="1"/>
  <c r="BR12" i="48" s="1"/>
  <c r="BJ61" i="48"/>
  <c r="BK61" i="48" s="1"/>
  <c r="BL61" i="48" s="1"/>
  <c r="BM61" i="48" s="1"/>
  <c r="BN61" i="48" s="1"/>
  <c r="BO61" i="48" s="1"/>
  <c r="BP61" i="48" s="1"/>
  <c r="BQ61" i="48" s="1"/>
  <c r="BR61" i="48" s="1"/>
  <c r="BJ38" i="48"/>
  <c r="BK38" i="48" s="1"/>
  <c r="BL38" i="48" s="1"/>
  <c r="BM38" i="48" s="1"/>
  <c r="BN38" i="48" s="1"/>
  <c r="BO38" i="48" s="1"/>
  <c r="BP38" i="48" s="1"/>
  <c r="BQ38" i="48" s="1"/>
  <c r="BR38" i="48" s="1"/>
  <c r="BJ71" i="48"/>
  <c r="BK71" i="48" s="1"/>
  <c r="BL71" i="48" s="1"/>
  <c r="BM71" i="48" s="1"/>
  <c r="BN71" i="48" s="1"/>
  <c r="BO71" i="48" s="1"/>
  <c r="BP71" i="48" s="1"/>
  <c r="BQ71" i="48" s="1"/>
  <c r="BR71" i="48" s="1"/>
  <c r="BJ59" i="48"/>
  <c r="BK59" i="48" s="1"/>
  <c r="BL59" i="48" s="1"/>
  <c r="BM59" i="48" s="1"/>
  <c r="BN59" i="48" s="1"/>
  <c r="BO59" i="48" s="1"/>
  <c r="BP59" i="48" s="1"/>
  <c r="BQ59" i="48" s="1"/>
  <c r="BR59" i="48" s="1"/>
  <c r="BJ43" i="48"/>
  <c r="BK43" i="48" s="1"/>
  <c r="BL43" i="48" s="1"/>
  <c r="BM43" i="48" s="1"/>
  <c r="BN43" i="48" s="1"/>
  <c r="BO43" i="48" s="1"/>
  <c r="BP43" i="48" s="1"/>
  <c r="BQ43" i="48" s="1"/>
  <c r="BR43" i="48" s="1"/>
  <c r="BJ28" i="48"/>
  <c r="BK28" i="48" s="1"/>
  <c r="BL28" i="48" s="1"/>
  <c r="BM28" i="48" s="1"/>
  <c r="BN28" i="48" s="1"/>
  <c r="BO28" i="48" s="1"/>
  <c r="BP28" i="48" s="1"/>
  <c r="BQ28" i="48" s="1"/>
  <c r="BR28" i="48" s="1"/>
  <c r="BJ67" i="48"/>
  <c r="BK67" i="48" s="1"/>
  <c r="BL67" i="48" s="1"/>
  <c r="BM67" i="48" s="1"/>
  <c r="BN67" i="48" s="1"/>
  <c r="BO67" i="48" s="1"/>
  <c r="BP67" i="48" s="1"/>
  <c r="BQ67" i="48" s="1"/>
  <c r="BR67" i="48" s="1"/>
  <c r="BJ42" i="48"/>
  <c r="BK42" i="48" s="1"/>
  <c r="BL42" i="48" s="1"/>
  <c r="BM42" i="48" s="1"/>
  <c r="BN42" i="48" s="1"/>
  <c r="BO42" i="48" s="1"/>
  <c r="BP42" i="48" s="1"/>
  <c r="BQ42" i="48" s="1"/>
  <c r="BR42" i="48" s="1"/>
  <c r="BJ65" i="48"/>
  <c r="BK65" i="48" s="1"/>
  <c r="BL65" i="48" s="1"/>
  <c r="BM65" i="48" s="1"/>
  <c r="BN65" i="48" s="1"/>
  <c r="BO65" i="48" s="1"/>
  <c r="BP65" i="48" s="1"/>
  <c r="BQ65" i="48" s="1"/>
  <c r="BR65" i="48" s="1"/>
  <c r="BJ69" i="48"/>
  <c r="BK69" i="48" s="1"/>
  <c r="BL69" i="48" s="1"/>
  <c r="BM69" i="48" s="1"/>
  <c r="BN69" i="48" s="1"/>
  <c r="BO69" i="48" s="1"/>
  <c r="BP69" i="48" s="1"/>
  <c r="BQ69" i="48" s="1"/>
  <c r="BR69" i="48" s="1"/>
  <c r="BJ58" i="48"/>
  <c r="BK58" i="48" s="1"/>
  <c r="BL58" i="48" s="1"/>
  <c r="BM58" i="48" s="1"/>
  <c r="BN58" i="48" s="1"/>
  <c r="BO58" i="48" s="1"/>
  <c r="BP58" i="48" s="1"/>
  <c r="BQ58" i="48" s="1"/>
  <c r="BR58" i="48" s="1"/>
  <c r="BJ45" i="48"/>
  <c r="BK45" i="48" s="1"/>
  <c r="BL45" i="48" s="1"/>
  <c r="BM45" i="48" s="1"/>
  <c r="BN45" i="48" s="1"/>
  <c r="BO45" i="48" s="1"/>
  <c r="BP45" i="48" s="1"/>
  <c r="BQ45" i="48" s="1"/>
  <c r="BR45" i="48" s="1"/>
  <c r="BJ44" i="48"/>
  <c r="BK44" i="48" s="1"/>
  <c r="BL44" i="48" s="1"/>
  <c r="BM44" i="48" s="1"/>
  <c r="BN44" i="48" s="1"/>
  <c r="BO44" i="48" s="1"/>
  <c r="BP44" i="48" s="1"/>
  <c r="BQ44" i="48" s="1"/>
  <c r="BR44" i="48" s="1"/>
  <c r="BJ33" i="48"/>
  <c r="BK33" i="48" s="1"/>
  <c r="BL33" i="48" s="1"/>
  <c r="BM33" i="48" s="1"/>
  <c r="BN33" i="48" s="1"/>
  <c r="BO33" i="48" s="1"/>
  <c r="BP33" i="48" s="1"/>
  <c r="BQ33" i="48" s="1"/>
  <c r="BR33" i="48" s="1"/>
  <c r="BJ18" i="48"/>
  <c r="BK18" i="48" s="1"/>
  <c r="BL18" i="48" s="1"/>
  <c r="BM18" i="48" s="1"/>
  <c r="BN18" i="48" s="1"/>
  <c r="BO18" i="48" s="1"/>
  <c r="BP18" i="48" s="1"/>
  <c r="BQ18" i="48" s="1"/>
  <c r="BR18" i="48" s="1"/>
  <c r="BJ56" i="48"/>
  <c r="BK56" i="48" s="1"/>
  <c r="BL56" i="48" s="1"/>
  <c r="BM56" i="48" s="1"/>
  <c r="BN56" i="48" s="1"/>
  <c r="BO56" i="48" s="1"/>
  <c r="BP56" i="48" s="1"/>
  <c r="BQ56" i="48" s="1"/>
  <c r="BR56" i="48" s="1"/>
  <c r="BJ16" i="48"/>
  <c r="BK16" i="48" s="1"/>
  <c r="BL16" i="48" s="1"/>
  <c r="BM16" i="48" s="1"/>
  <c r="BN16" i="48" s="1"/>
  <c r="BO16" i="48" s="1"/>
  <c r="BP16" i="48" s="1"/>
  <c r="BQ16" i="48" s="1"/>
  <c r="BR16" i="48" s="1"/>
  <c r="BJ7" i="48"/>
  <c r="BK7" i="48" s="1"/>
  <c r="BL7" i="48" s="1"/>
  <c r="BM7" i="48" s="1"/>
  <c r="BN7" i="48" s="1"/>
  <c r="BO7" i="48" s="1"/>
  <c r="BP7" i="48" s="1"/>
  <c r="BQ7" i="48" s="1"/>
  <c r="BR7" i="48" s="1"/>
  <c r="BJ48" i="48"/>
  <c r="BK48" i="48" s="1"/>
  <c r="BL48" i="48" s="1"/>
  <c r="BM48" i="48" s="1"/>
  <c r="BN48" i="48" s="1"/>
  <c r="BO48" i="48" s="1"/>
  <c r="BP48" i="48" s="1"/>
  <c r="BQ48" i="48" s="1"/>
  <c r="BR48" i="48" s="1"/>
  <c r="BJ27" i="48"/>
  <c r="BK27" i="48" s="1"/>
  <c r="BL27" i="48" s="1"/>
  <c r="BM27" i="48" s="1"/>
  <c r="BN27" i="48" s="1"/>
  <c r="BO27" i="48" s="1"/>
  <c r="BP27" i="48" s="1"/>
  <c r="BQ27" i="48" s="1"/>
  <c r="BR27" i="48" s="1"/>
  <c r="BJ8" i="48"/>
  <c r="BK8" i="48" s="1"/>
  <c r="BL8" i="48" s="1"/>
  <c r="BM8" i="48" s="1"/>
  <c r="BN8" i="48" s="1"/>
  <c r="BO8" i="48" s="1"/>
  <c r="BP8" i="48" s="1"/>
  <c r="BQ8" i="48" s="1"/>
  <c r="BR8" i="48" s="1"/>
  <c r="BJ29" i="48"/>
  <c r="BK29" i="48" s="1"/>
  <c r="BL29" i="48" s="1"/>
  <c r="BM29" i="48" s="1"/>
  <c r="BN29" i="48" s="1"/>
  <c r="BO29" i="48" s="1"/>
  <c r="BP29" i="48" s="1"/>
  <c r="BQ29" i="48" s="1"/>
  <c r="BR29" i="48" s="1"/>
  <c r="BJ60" i="48"/>
  <c r="BK60" i="48" s="1"/>
  <c r="BL60" i="48" s="1"/>
  <c r="BM60" i="48" s="1"/>
  <c r="BN60" i="48" s="1"/>
  <c r="BO60" i="48" s="1"/>
  <c r="BP60" i="48" s="1"/>
  <c r="BQ60" i="48" s="1"/>
  <c r="BR60" i="48" s="1"/>
  <c r="BJ34" i="48"/>
  <c r="BK34" i="48" s="1"/>
  <c r="BL34" i="48" s="1"/>
  <c r="BM34" i="48" s="1"/>
  <c r="BN34" i="48" s="1"/>
  <c r="BO34" i="48" s="1"/>
  <c r="BP34" i="48" s="1"/>
  <c r="BQ34" i="48" s="1"/>
  <c r="BR34" i="48" s="1"/>
  <c r="BJ64" i="48"/>
  <c r="BK64" i="48" s="1"/>
  <c r="BL64" i="48" s="1"/>
  <c r="BM64" i="48" s="1"/>
  <c r="BN64" i="48" s="1"/>
  <c r="BO64" i="48" s="1"/>
  <c r="BP64" i="48" s="1"/>
  <c r="BQ64" i="48" s="1"/>
  <c r="BR64" i="48" s="1"/>
  <c r="BJ50" i="48"/>
  <c r="BK50" i="48" s="1"/>
  <c r="BL50" i="48" s="1"/>
  <c r="BM50" i="48" s="1"/>
  <c r="BN50" i="48" s="1"/>
  <c r="BO50" i="48" s="1"/>
  <c r="BP50" i="48" s="1"/>
  <c r="BQ50" i="48" s="1"/>
  <c r="BR50" i="48" s="1"/>
  <c r="BJ37" i="48"/>
  <c r="BK37" i="48" s="1"/>
  <c r="BL37" i="48" s="1"/>
  <c r="BM37" i="48" s="1"/>
  <c r="BN37" i="48" s="1"/>
  <c r="BO37" i="48" s="1"/>
  <c r="BP37" i="48" s="1"/>
  <c r="BQ37" i="48" s="1"/>
  <c r="BR37" i="48" s="1"/>
  <c r="BJ6" i="48"/>
  <c r="BK6" i="48" s="1"/>
  <c r="BL6" i="48" s="1"/>
  <c r="BM6" i="48" s="1"/>
  <c r="BN6" i="48" s="1"/>
  <c r="BO6" i="48" s="1"/>
  <c r="BP6" i="48" s="1"/>
  <c r="BQ6" i="48" s="1"/>
  <c r="BR6" i="48" s="1"/>
  <c r="BJ17" i="48"/>
  <c r="BK17" i="48" s="1"/>
  <c r="BL17" i="48" s="1"/>
  <c r="BM17" i="48" s="1"/>
  <c r="BN17" i="48" s="1"/>
  <c r="BO17" i="48" s="1"/>
  <c r="BP17" i="48" s="1"/>
  <c r="BQ17" i="48" s="1"/>
  <c r="BR17" i="48" s="1"/>
  <c r="BJ52" i="48"/>
  <c r="BK52" i="48" s="1"/>
  <c r="BL52" i="48" s="1"/>
  <c r="BM52" i="48" s="1"/>
  <c r="BN52" i="48" s="1"/>
  <c r="BO52" i="48" s="1"/>
  <c r="BP52" i="48" s="1"/>
  <c r="BQ52" i="48" s="1"/>
  <c r="BR52" i="48" s="1"/>
  <c r="BJ21" i="48"/>
  <c r="BK21" i="48" s="1"/>
  <c r="BL21" i="48" s="1"/>
  <c r="BM21" i="48" s="1"/>
  <c r="BN21" i="48" s="1"/>
  <c r="BO21" i="48" s="1"/>
  <c r="BP21" i="48" s="1"/>
  <c r="BQ21" i="48" s="1"/>
  <c r="BR21" i="48" s="1"/>
  <c r="BJ72" i="48"/>
  <c r="BK72" i="48" s="1"/>
  <c r="BL72" i="48" s="1"/>
  <c r="BM72" i="48" s="1"/>
  <c r="BN72" i="48" s="1"/>
  <c r="BO72" i="48" s="1"/>
  <c r="BP72" i="48" s="1"/>
  <c r="BQ72" i="48" s="1"/>
  <c r="BR72" i="48" s="1"/>
  <c r="BJ66" i="48"/>
  <c r="BK66" i="48" s="1"/>
  <c r="BL66" i="48" s="1"/>
  <c r="BM66" i="48" s="1"/>
  <c r="BN66" i="48" s="1"/>
  <c r="BO66" i="48" s="1"/>
  <c r="BP66" i="48" s="1"/>
  <c r="BQ66" i="48" s="1"/>
  <c r="BR66" i="48" s="1"/>
  <c r="BJ31" i="48"/>
  <c r="BK31" i="48" s="1"/>
  <c r="BL31" i="48" s="1"/>
  <c r="BM31" i="48" s="1"/>
  <c r="BN31" i="48" s="1"/>
  <c r="BO31" i="48" s="1"/>
  <c r="BP31" i="48" s="1"/>
  <c r="BQ31" i="48" s="1"/>
  <c r="BR31" i="48" s="1"/>
  <c r="BJ62" i="48"/>
  <c r="BK62" i="48" s="1"/>
  <c r="BL62" i="48" s="1"/>
  <c r="BM62" i="48" s="1"/>
  <c r="BN62" i="48" s="1"/>
  <c r="BO62" i="48" s="1"/>
  <c r="BP62" i="48" s="1"/>
  <c r="BQ62" i="48" s="1"/>
  <c r="BR62" i="48" s="1"/>
  <c r="BJ19" i="48"/>
  <c r="BK19" i="48" s="1"/>
  <c r="BL19" i="48" s="1"/>
  <c r="BM19" i="48" s="1"/>
  <c r="BN19" i="48" s="1"/>
  <c r="BO19" i="48" s="1"/>
  <c r="BP19" i="48" s="1"/>
  <c r="BQ19" i="48" s="1"/>
  <c r="BR19" i="48" s="1"/>
  <c r="BJ51" i="48"/>
  <c r="BK51" i="48" s="1"/>
  <c r="BL51" i="48" s="1"/>
  <c r="BM51" i="48" s="1"/>
  <c r="BN51" i="48" s="1"/>
  <c r="BO51" i="48" s="1"/>
  <c r="BP51" i="48" s="1"/>
  <c r="BQ51" i="48" s="1"/>
  <c r="BR51" i="48" s="1"/>
  <c r="BJ70" i="48"/>
  <c r="BK70" i="48" s="1"/>
  <c r="BL70" i="48" s="1"/>
  <c r="BM70" i="48" s="1"/>
  <c r="BN70" i="48" s="1"/>
  <c r="BO70" i="48" s="1"/>
  <c r="BP70" i="48" s="1"/>
  <c r="BQ70" i="48" s="1"/>
  <c r="BR70" i="48" s="1"/>
  <c r="BJ55" i="48"/>
  <c r="BK55" i="48" s="1"/>
  <c r="BL55" i="48" s="1"/>
  <c r="BM55" i="48" s="1"/>
  <c r="BN55" i="48" s="1"/>
  <c r="BO55" i="48" s="1"/>
  <c r="BP55" i="48" s="1"/>
  <c r="BQ55" i="48" s="1"/>
  <c r="BR55" i="48" s="1"/>
  <c r="BJ26" i="48"/>
  <c r="BK26" i="48" s="1"/>
  <c r="BL26" i="48" s="1"/>
  <c r="BM26" i="48" s="1"/>
  <c r="BN26" i="48" s="1"/>
  <c r="BO26" i="48" s="1"/>
  <c r="BP26" i="48" s="1"/>
  <c r="BQ26" i="48" s="1"/>
  <c r="BR26" i="48" s="1"/>
  <c r="BJ23" i="48"/>
  <c r="BK23" i="48" s="1"/>
  <c r="BL23" i="48" s="1"/>
  <c r="BM23" i="48" s="1"/>
  <c r="BN23" i="48" s="1"/>
  <c r="BO23" i="48" s="1"/>
  <c r="BP23" i="48" s="1"/>
  <c r="BQ23" i="48" s="1"/>
  <c r="BR23" i="48" s="1"/>
  <c r="BJ53" i="48"/>
  <c r="BK53" i="48" s="1"/>
  <c r="BL53" i="48" s="1"/>
  <c r="BM53" i="48" s="1"/>
  <c r="BN53" i="48" s="1"/>
  <c r="BO53" i="48" s="1"/>
  <c r="BP53" i="48" s="1"/>
  <c r="BQ53" i="48" s="1"/>
  <c r="BR53" i="48" s="1"/>
  <c r="BJ30" i="48"/>
  <c r="BK30" i="48" s="1"/>
  <c r="BL30" i="48" s="1"/>
  <c r="BM30" i="48" s="1"/>
  <c r="BN30" i="48" s="1"/>
  <c r="BO30" i="48" s="1"/>
  <c r="BP30" i="48" s="1"/>
  <c r="BQ30" i="48" s="1"/>
  <c r="BR30" i="48" s="1"/>
  <c r="BJ32" i="48"/>
  <c r="BK32" i="48" s="1"/>
  <c r="BL32" i="48" s="1"/>
  <c r="BM32" i="48" s="1"/>
  <c r="BN32" i="48" s="1"/>
  <c r="BO32" i="48" s="1"/>
  <c r="BP32" i="48" s="1"/>
  <c r="BQ32" i="48" s="1"/>
  <c r="BR32" i="48" s="1"/>
  <c r="BJ36" i="48"/>
  <c r="BK36" i="48" s="1"/>
  <c r="BL36" i="48" s="1"/>
  <c r="BM36" i="48" s="1"/>
  <c r="BN36" i="48" s="1"/>
  <c r="BO36" i="48" s="1"/>
  <c r="BP36" i="48" s="1"/>
  <c r="BQ36" i="48" s="1"/>
  <c r="BR36" i="48" s="1"/>
  <c r="BJ68" i="48"/>
  <c r="BK68" i="48" s="1"/>
  <c r="BL68" i="48" s="1"/>
  <c r="BM68" i="48" s="1"/>
  <c r="BN68" i="48" s="1"/>
  <c r="BO68" i="48" s="1"/>
  <c r="BP68" i="48" s="1"/>
  <c r="BQ68" i="48" s="1"/>
  <c r="BR68" i="48" s="1"/>
  <c r="BJ54" i="48"/>
  <c r="BK54" i="48" s="1"/>
  <c r="BL54" i="48" s="1"/>
  <c r="BM54" i="48" s="1"/>
  <c r="BN54" i="48" s="1"/>
  <c r="BO54" i="48" s="1"/>
  <c r="BP54" i="48" s="1"/>
  <c r="BQ54" i="48" s="1"/>
  <c r="BR54" i="48" s="1"/>
  <c r="BJ41" i="48"/>
  <c r="BK41" i="48" s="1"/>
  <c r="BL41" i="48" s="1"/>
  <c r="BM41" i="48" s="1"/>
  <c r="BN41" i="48" s="1"/>
  <c r="BO41" i="48" s="1"/>
  <c r="BP41" i="48" s="1"/>
  <c r="BQ41" i="48" s="1"/>
  <c r="BR41" i="48" s="1"/>
  <c r="BJ39" i="48"/>
  <c r="BK39" i="48" s="1"/>
  <c r="BL39" i="48" s="1"/>
  <c r="BM39" i="48" s="1"/>
  <c r="BN39" i="48" s="1"/>
  <c r="BO39" i="48" s="1"/>
  <c r="BP39" i="48" s="1"/>
  <c r="BQ39" i="48" s="1"/>
  <c r="BR39" i="48" s="1"/>
  <c r="BJ47" i="48"/>
  <c r="BK47" i="48" s="1"/>
  <c r="BL47" i="48" s="1"/>
  <c r="BM47" i="48" s="1"/>
  <c r="BN47" i="48" s="1"/>
  <c r="BO47" i="48" s="1"/>
  <c r="BP47" i="48" s="1"/>
  <c r="BQ47" i="48" s="1"/>
  <c r="BR47" i="48" s="1"/>
  <c r="BJ13" i="48"/>
  <c r="BK13" i="48" s="1"/>
  <c r="BL13" i="48" s="1"/>
  <c r="BM13" i="48" s="1"/>
  <c r="BN13" i="48" s="1"/>
  <c r="BO13" i="48" s="1"/>
  <c r="BP13" i="48" s="1"/>
  <c r="BQ13" i="48" s="1"/>
  <c r="BR13" i="48" s="1"/>
  <c r="BJ20" i="48"/>
  <c r="BK20" i="48" s="1"/>
  <c r="BL20" i="48" s="1"/>
  <c r="BM20" i="48" s="1"/>
  <c r="BN20" i="48" s="1"/>
  <c r="BO20" i="48" s="1"/>
  <c r="BP20" i="48" s="1"/>
  <c r="BQ20" i="48" s="1"/>
  <c r="BR20" i="48" s="1"/>
  <c r="BJ49" i="48"/>
  <c r="BK49" i="48" s="1"/>
  <c r="BL49" i="48" s="1"/>
  <c r="BM49" i="48" s="1"/>
  <c r="BN49" i="48" s="1"/>
  <c r="BO49" i="48" s="1"/>
  <c r="BP49" i="48" s="1"/>
  <c r="BQ49" i="48" s="1"/>
  <c r="BR49" i="48" s="1"/>
  <c r="BJ22" i="48"/>
  <c r="BK22" i="48" s="1"/>
  <c r="BL22" i="48" s="1"/>
  <c r="BM22" i="48" s="1"/>
  <c r="BN22" i="48" s="1"/>
  <c r="BO22" i="48" s="1"/>
  <c r="BP22" i="48" s="1"/>
  <c r="BQ22" i="48" s="1"/>
  <c r="BR22" i="48" s="1"/>
  <c r="BJ14" i="48"/>
  <c r="BK14" i="48" s="1"/>
  <c r="BL14" i="48" s="1"/>
  <c r="BM14" i="48" s="1"/>
  <c r="BN14" i="48" s="1"/>
  <c r="BO14" i="48" s="1"/>
  <c r="BP14" i="48" s="1"/>
  <c r="BQ14" i="48" s="1"/>
  <c r="BR14" i="48" s="1"/>
  <c r="BJ57" i="48"/>
  <c r="BK57" i="48" s="1"/>
  <c r="BL57" i="48" s="1"/>
  <c r="BM57" i="48" s="1"/>
  <c r="BN57" i="48" s="1"/>
  <c r="BO57" i="48" s="1"/>
  <c r="BP57" i="48" s="1"/>
  <c r="BQ57" i="48" s="1"/>
  <c r="BR57" i="48" s="1"/>
  <c r="BJ11" i="48"/>
  <c r="BK11" i="48" s="1"/>
  <c r="BL11" i="48" s="1"/>
  <c r="BM11" i="48" s="1"/>
  <c r="BN11" i="48" s="1"/>
  <c r="BO11" i="48" s="1"/>
  <c r="BP11" i="48" s="1"/>
  <c r="BQ11" i="48" s="1"/>
  <c r="BR11" i="48" s="1"/>
  <c r="BJ25" i="48"/>
  <c r="BK25" i="48" s="1"/>
  <c r="BL25" i="48" s="1"/>
  <c r="BM25" i="48" s="1"/>
  <c r="BN25" i="48" s="1"/>
  <c r="BO25" i="48" s="1"/>
  <c r="BP25" i="48" s="1"/>
  <c r="BQ25" i="48" s="1"/>
  <c r="BR25" i="48" s="1"/>
  <c r="BJ24" i="48"/>
  <c r="BK24" i="48" s="1"/>
  <c r="BL24" i="48" s="1"/>
  <c r="BM24" i="48" s="1"/>
  <c r="BN24" i="48" s="1"/>
  <c r="BO24" i="48" s="1"/>
  <c r="BP24" i="48" s="1"/>
  <c r="BQ24" i="48" s="1"/>
  <c r="BR24" i="48" s="1"/>
  <c r="BJ63" i="48"/>
  <c r="BK63" i="48" s="1"/>
  <c r="BL63" i="48" s="1"/>
  <c r="BM63" i="48" s="1"/>
  <c r="BN63" i="48" s="1"/>
  <c r="BO63" i="48" s="1"/>
  <c r="BP63" i="48" s="1"/>
  <c r="BQ63" i="48" s="1"/>
  <c r="BR63" i="48" s="1"/>
  <c r="BJ10" i="48"/>
  <c r="BK10" i="48" s="1"/>
  <c r="BL10" i="48" s="1"/>
  <c r="BM10" i="48" s="1"/>
  <c r="BN10" i="48" s="1"/>
  <c r="BO10" i="48" s="1"/>
  <c r="BP10" i="48" s="1"/>
  <c r="BQ10" i="48" s="1"/>
  <c r="BR10" i="48" s="1"/>
  <c r="BJ15" i="48"/>
  <c r="BK15" i="48" s="1"/>
  <c r="BL15" i="48" s="1"/>
  <c r="BM15" i="48" s="1"/>
  <c r="BN15" i="48" s="1"/>
  <c r="BO15" i="48" s="1"/>
  <c r="BP15" i="48" s="1"/>
  <c r="BQ15" i="48" s="1"/>
  <c r="BR15" i="48" s="1"/>
  <c r="BJ53" i="47"/>
  <c r="BK53" i="47" s="1"/>
  <c r="BL53" i="47" s="1"/>
  <c r="BM53" i="47" s="1"/>
  <c r="BN53" i="47" s="1"/>
  <c r="BO53" i="47" s="1"/>
  <c r="BP53" i="47" s="1"/>
  <c r="BQ53" i="47" s="1"/>
  <c r="BR53" i="47" s="1"/>
  <c r="BJ45" i="47"/>
  <c r="BK45" i="47" s="1"/>
  <c r="BL45" i="47" s="1"/>
  <c r="BM45" i="47" s="1"/>
  <c r="BN45" i="47" s="1"/>
  <c r="BO45" i="47" s="1"/>
  <c r="BP45" i="47" s="1"/>
  <c r="BQ45" i="47" s="1"/>
  <c r="BR45" i="47" s="1"/>
  <c r="BJ59" i="47"/>
  <c r="BK59" i="47" s="1"/>
  <c r="BL59" i="47" s="1"/>
  <c r="BM59" i="47" s="1"/>
  <c r="BN59" i="47" s="1"/>
  <c r="BO59" i="47" s="1"/>
  <c r="BP59" i="47" s="1"/>
  <c r="BQ59" i="47" s="1"/>
  <c r="BR59" i="47" s="1"/>
  <c r="BJ64" i="47"/>
  <c r="BK64" i="47" s="1"/>
  <c r="BL64" i="47" s="1"/>
  <c r="BM64" i="47" s="1"/>
  <c r="BN64" i="47" s="1"/>
  <c r="BO64" i="47" s="1"/>
  <c r="BP64" i="47" s="1"/>
  <c r="BQ64" i="47" s="1"/>
  <c r="BR64" i="47" s="1"/>
  <c r="BJ41" i="47"/>
  <c r="BK41" i="47" s="1"/>
  <c r="BL41" i="47" s="1"/>
  <c r="BM41" i="47" s="1"/>
  <c r="BN41" i="47" s="1"/>
  <c r="BO41" i="47" s="1"/>
  <c r="BP41" i="47" s="1"/>
  <c r="BQ41" i="47" s="1"/>
  <c r="BR41" i="47" s="1"/>
  <c r="BJ40" i="47"/>
  <c r="BK40" i="47" s="1"/>
  <c r="BL40" i="47" s="1"/>
  <c r="BM40" i="47" s="1"/>
  <c r="BN40" i="47" s="1"/>
  <c r="BO40" i="47" s="1"/>
  <c r="BP40" i="47" s="1"/>
  <c r="BQ40" i="47" s="1"/>
  <c r="BR40" i="47" s="1"/>
  <c r="BJ57" i="47"/>
  <c r="BK57" i="47" s="1"/>
  <c r="BL57" i="47" s="1"/>
  <c r="BM57" i="47" s="1"/>
  <c r="BN57" i="47" s="1"/>
  <c r="BO57" i="47" s="1"/>
  <c r="BP57" i="47" s="1"/>
  <c r="BQ57" i="47" s="1"/>
  <c r="BR57" i="47" s="1"/>
  <c r="BJ22" i="47"/>
  <c r="BK22" i="47" s="1"/>
  <c r="BL22" i="47" s="1"/>
  <c r="BM22" i="47" s="1"/>
  <c r="BN22" i="47" s="1"/>
  <c r="BO22" i="47" s="1"/>
  <c r="BP22" i="47" s="1"/>
  <c r="BQ22" i="47" s="1"/>
  <c r="BR22" i="47" s="1"/>
  <c r="BJ14" i="47"/>
  <c r="BK14" i="47" s="1"/>
  <c r="BL14" i="47" s="1"/>
  <c r="BM14" i="47" s="1"/>
  <c r="BN14" i="47" s="1"/>
  <c r="BO14" i="47" s="1"/>
  <c r="BP14" i="47" s="1"/>
  <c r="BQ14" i="47" s="1"/>
  <c r="BR14" i="47" s="1"/>
  <c r="BJ17" i="47"/>
  <c r="BK17" i="47" s="1"/>
  <c r="BL17" i="47" s="1"/>
  <c r="BM17" i="47" s="1"/>
  <c r="BN17" i="47" s="1"/>
  <c r="BO17" i="47" s="1"/>
  <c r="BP17" i="47" s="1"/>
  <c r="BQ17" i="47" s="1"/>
  <c r="BR17" i="47" s="1"/>
  <c r="BJ54" i="47"/>
  <c r="BK54" i="47" s="1"/>
  <c r="BL54" i="47" s="1"/>
  <c r="BM54" i="47" s="1"/>
  <c r="BN54" i="47" s="1"/>
  <c r="BO54" i="47" s="1"/>
  <c r="BP54" i="47" s="1"/>
  <c r="BQ54" i="47" s="1"/>
  <c r="BR54" i="47" s="1"/>
  <c r="BJ70" i="47"/>
  <c r="BK70" i="47" s="1"/>
  <c r="BL70" i="47" s="1"/>
  <c r="BM70" i="47" s="1"/>
  <c r="BN70" i="47" s="1"/>
  <c r="BO70" i="47" s="1"/>
  <c r="BP70" i="47" s="1"/>
  <c r="BQ70" i="47" s="1"/>
  <c r="BR70" i="47" s="1"/>
  <c r="BJ52" i="47"/>
  <c r="BK52" i="47" s="1"/>
  <c r="BL52" i="47" s="1"/>
  <c r="BM52" i="47" s="1"/>
  <c r="BN52" i="47" s="1"/>
  <c r="BO52" i="47" s="1"/>
  <c r="BP52" i="47" s="1"/>
  <c r="BQ52" i="47" s="1"/>
  <c r="BR52" i="47" s="1"/>
  <c r="BJ29" i="47"/>
  <c r="BK29" i="47" s="1"/>
  <c r="BL29" i="47" s="1"/>
  <c r="BM29" i="47" s="1"/>
  <c r="BN29" i="47" s="1"/>
  <c r="BO29" i="47" s="1"/>
  <c r="BP29" i="47" s="1"/>
  <c r="BQ29" i="47" s="1"/>
  <c r="BR29" i="47" s="1"/>
  <c r="BJ68" i="47"/>
  <c r="BK68" i="47" s="1"/>
  <c r="BL68" i="47" s="1"/>
  <c r="BM68" i="47" s="1"/>
  <c r="BN68" i="47" s="1"/>
  <c r="BO68" i="47" s="1"/>
  <c r="BP68" i="47" s="1"/>
  <c r="BQ68" i="47" s="1"/>
  <c r="BR68" i="47" s="1"/>
  <c r="BJ69" i="47"/>
  <c r="BK69" i="47" s="1"/>
  <c r="BL69" i="47" s="1"/>
  <c r="BM69" i="47" s="1"/>
  <c r="BN69" i="47" s="1"/>
  <c r="BO69" i="47" s="1"/>
  <c r="BP69" i="47" s="1"/>
  <c r="BQ69" i="47" s="1"/>
  <c r="BR69" i="47" s="1"/>
  <c r="BJ62" i="47"/>
  <c r="BK62" i="47" s="1"/>
  <c r="BL62" i="47" s="1"/>
  <c r="BM62" i="47" s="1"/>
  <c r="BN62" i="47" s="1"/>
  <c r="BO62" i="47" s="1"/>
  <c r="BP62" i="47" s="1"/>
  <c r="BQ62" i="47" s="1"/>
  <c r="BR62" i="47" s="1"/>
  <c r="BJ50" i="47"/>
  <c r="BK50" i="47" s="1"/>
  <c r="BL50" i="47" s="1"/>
  <c r="BM50" i="47" s="1"/>
  <c r="BN50" i="47" s="1"/>
  <c r="BO50" i="47" s="1"/>
  <c r="BP50" i="47" s="1"/>
  <c r="BQ50" i="47" s="1"/>
  <c r="BR50" i="47" s="1"/>
  <c r="BJ49" i="47"/>
  <c r="BK49" i="47" s="1"/>
  <c r="BL49" i="47" s="1"/>
  <c r="BM49" i="47" s="1"/>
  <c r="BN49" i="47" s="1"/>
  <c r="BO49" i="47" s="1"/>
  <c r="BP49" i="47" s="1"/>
  <c r="BQ49" i="47" s="1"/>
  <c r="BR49" i="47" s="1"/>
  <c r="BJ28" i="47"/>
  <c r="BK28" i="47" s="1"/>
  <c r="BL28" i="47" s="1"/>
  <c r="BM28" i="47" s="1"/>
  <c r="BN28" i="47" s="1"/>
  <c r="BO28" i="47" s="1"/>
  <c r="BP28" i="47" s="1"/>
  <c r="BQ28" i="47" s="1"/>
  <c r="BR28" i="47" s="1"/>
  <c r="BJ13" i="47"/>
  <c r="BK13" i="47" s="1"/>
  <c r="BL13" i="47" s="1"/>
  <c r="BM13" i="47" s="1"/>
  <c r="BN13" i="47" s="1"/>
  <c r="BO13" i="47" s="1"/>
  <c r="BP13" i="47" s="1"/>
  <c r="BQ13" i="47" s="1"/>
  <c r="BR13" i="47" s="1"/>
  <c r="BJ35" i="47"/>
  <c r="BK35" i="47" s="1"/>
  <c r="BL35" i="47" s="1"/>
  <c r="BM35" i="47" s="1"/>
  <c r="BN35" i="47" s="1"/>
  <c r="BO35" i="47" s="1"/>
  <c r="BP35" i="47" s="1"/>
  <c r="BQ35" i="47" s="1"/>
  <c r="BR35" i="47" s="1"/>
  <c r="BJ25" i="47"/>
  <c r="BK25" i="47" s="1"/>
  <c r="BL25" i="47" s="1"/>
  <c r="BM25" i="47" s="1"/>
  <c r="BN25" i="47" s="1"/>
  <c r="BO25" i="47" s="1"/>
  <c r="BP25" i="47" s="1"/>
  <c r="BQ25" i="47" s="1"/>
  <c r="BR25" i="47" s="1"/>
  <c r="BJ21" i="47"/>
  <c r="BK21" i="47" s="1"/>
  <c r="BL21" i="47" s="1"/>
  <c r="BM21" i="47" s="1"/>
  <c r="BN21" i="47" s="1"/>
  <c r="BO21" i="47" s="1"/>
  <c r="BP21" i="47" s="1"/>
  <c r="BQ21" i="47" s="1"/>
  <c r="BR21" i="47" s="1"/>
  <c r="BJ65" i="47"/>
  <c r="BK65" i="47" s="1"/>
  <c r="BL65" i="47" s="1"/>
  <c r="BM65" i="47" s="1"/>
  <c r="BN65" i="47" s="1"/>
  <c r="BO65" i="47" s="1"/>
  <c r="BP65" i="47" s="1"/>
  <c r="BQ65" i="47" s="1"/>
  <c r="BR65" i="47" s="1"/>
  <c r="BJ38" i="47"/>
  <c r="BK38" i="47" s="1"/>
  <c r="BL38" i="47" s="1"/>
  <c r="BM38" i="47" s="1"/>
  <c r="BN38" i="47" s="1"/>
  <c r="BO38" i="47" s="1"/>
  <c r="BP38" i="47" s="1"/>
  <c r="BQ38" i="47" s="1"/>
  <c r="BR38" i="47" s="1"/>
  <c r="BJ61" i="47"/>
  <c r="BK61" i="47" s="1"/>
  <c r="BL61" i="47" s="1"/>
  <c r="BM61" i="47" s="1"/>
  <c r="BN61" i="47" s="1"/>
  <c r="BO61" i="47" s="1"/>
  <c r="BP61" i="47" s="1"/>
  <c r="BQ61" i="47" s="1"/>
  <c r="BR61" i="47" s="1"/>
  <c r="BJ34" i="47"/>
  <c r="BK34" i="47" s="1"/>
  <c r="BL34" i="47" s="1"/>
  <c r="BM34" i="47" s="1"/>
  <c r="BN34" i="47" s="1"/>
  <c r="BO34" i="47" s="1"/>
  <c r="BP34" i="47" s="1"/>
  <c r="BQ34" i="47" s="1"/>
  <c r="BR34" i="47" s="1"/>
  <c r="BJ23" i="47"/>
  <c r="BK23" i="47" s="1"/>
  <c r="BL23" i="47" s="1"/>
  <c r="BM23" i="47" s="1"/>
  <c r="BN23" i="47" s="1"/>
  <c r="BO23" i="47" s="1"/>
  <c r="BP23" i="47" s="1"/>
  <c r="BQ23" i="47" s="1"/>
  <c r="BR23" i="47" s="1"/>
  <c r="BJ20" i="47"/>
  <c r="BK20" i="47" s="1"/>
  <c r="BL20" i="47" s="1"/>
  <c r="BM20" i="47" s="1"/>
  <c r="BN20" i="47" s="1"/>
  <c r="BO20" i="47" s="1"/>
  <c r="BP20" i="47" s="1"/>
  <c r="BQ20" i="47" s="1"/>
  <c r="BR20" i="47" s="1"/>
  <c r="BJ37" i="47"/>
  <c r="BK37" i="47" s="1"/>
  <c r="BL37" i="47" s="1"/>
  <c r="BM37" i="47" s="1"/>
  <c r="BN37" i="47" s="1"/>
  <c r="BO37" i="47" s="1"/>
  <c r="BP37" i="47" s="1"/>
  <c r="BQ37" i="47" s="1"/>
  <c r="BR37" i="47" s="1"/>
  <c r="BJ47" i="47"/>
  <c r="BK47" i="47" s="1"/>
  <c r="BL47" i="47" s="1"/>
  <c r="BM47" i="47" s="1"/>
  <c r="BN47" i="47" s="1"/>
  <c r="BO47" i="47" s="1"/>
  <c r="BP47" i="47" s="1"/>
  <c r="BQ47" i="47" s="1"/>
  <c r="BR47" i="47" s="1"/>
  <c r="BJ15" i="47"/>
  <c r="BK15" i="47" s="1"/>
  <c r="BL15" i="47" s="1"/>
  <c r="BM15" i="47" s="1"/>
  <c r="BN15" i="47" s="1"/>
  <c r="BO15" i="47" s="1"/>
  <c r="BP15" i="47" s="1"/>
  <c r="BQ15" i="47" s="1"/>
  <c r="BR15" i="47" s="1"/>
  <c r="BJ51" i="47"/>
  <c r="BK51" i="47" s="1"/>
  <c r="BL51" i="47" s="1"/>
  <c r="BM51" i="47" s="1"/>
  <c r="BN51" i="47" s="1"/>
  <c r="BO51" i="47" s="1"/>
  <c r="BP51" i="47" s="1"/>
  <c r="BQ51" i="47" s="1"/>
  <c r="BR51" i="47" s="1"/>
  <c r="BJ72" i="47"/>
  <c r="BK72" i="47" s="1"/>
  <c r="BL72" i="47" s="1"/>
  <c r="BM72" i="47" s="1"/>
  <c r="BN72" i="47" s="1"/>
  <c r="BO72" i="47" s="1"/>
  <c r="BP72" i="47" s="1"/>
  <c r="BQ72" i="47" s="1"/>
  <c r="BR72" i="47" s="1"/>
  <c r="BJ60" i="47"/>
  <c r="BK60" i="47" s="1"/>
  <c r="BL60" i="47" s="1"/>
  <c r="BM60" i="47" s="1"/>
  <c r="BN60" i="47" s="1"/>
  <c r="BO60" i="47" s="1"/>
  <c r="BP60" i="47" s="1"/>
  <c r="BQ60" i="47" s="1"/>
  <c r="BR60" i="47" s="1"/>
  <c r="BJ58" i="47"/>
  <c r="BK58" i="47" s="1"/>
  <c r="BL58" i="47" s="1"/>
  <c r="BM58" i="47" s="1"/>
  <c r="BN58" i="47" s="1"/>
  <c r="BO58" i="47" s="1"/>
  <c r="BP58" i="47" s="1"/>
  <c r="BQ58" i="47" s="1"/>
  <c r="BR58" i="47" s="1"/>
  <c r="BJ43" i="47"/>
  <c r="BK43" i="47" s="1"/>
  <c r="BL43" i="47" s="1"/>
  <c r="BM43" i="47" s="1"/>
  <c r="BN43" i="47" s="1"/>
  <c r="BO43" i="47" s="1"/>
  <c r="BP43" i="47" s="1"/>
  <c r="BQ43" i="47" s="1"/>
  <c r="BR43" i="47" s="1"/>
  <c r="BJ36" i="47"/>
  <c r="BK36" i="47" s="1"/>
  <c r="BL36" i="47" s="1"/>
  <c r="BM36" i="47" s="1"/>
  <c r="BN36" i="47" s="1"/>
  <c r="BO36" i="47" s="1"/>
  <c r="BP36" i="47" s="1"/>
  <c r="BQ36" i="47" s="1"/>
  <c r="BR36" i="47" s="1"/>
  <c r="BJ63" i="47"/>
  <c r="BK63" i="47" s="1"/>
  <c r="BL63" i="47" s="1"/>
  <c r="BM63" i="47" s="1"/>
  <c r="BN63" i="47" s="1"/>
  <c r="BO63" i="47" s="1"/>
  <c r="BP63" i="47" s="1"/>
  <c r="BQ63" i="47" s="1"/>
  <c r="BR63" i="47" s="1"/>
  <c r="BJ66" i="47"/>
  <c r="BK66" i="47" s="1"/>
  <c r="BL66" i="47" s="1"/>
  <c r="BM66" i="47" s="1"/>
  <c r="BN66" i="47" s="1"/>
  <c r="BO66" i="47" s="1"/>
  <c r="BP66" i="47" s="1"/>
  <c r="BQ66" i="47" s="1"/>
  <c r="BR66" i="47" s="1"/>
  <c r="BJ71" i="47"/>
  <c r="BK71" i="47" s="1"/>
  <c r="BL71" i="47" s="1"/>
  <c r="BM71" i="47" s="1"/>
  <c r="BN71" i="47" s="1"/>
  <c r="BO71" i="47" s="1"/>
  <c r="BP71" i="47" s="1"/>
  <c r="BQ71" i="47" s="1"/>
  <c r="BR71" i="47" s="1"/>
  <c r="BJ26" i="47"/>
  <c r="BK26" i="47" s="1"/>
  <c r="BL26" i="47" s="1"/>
  <c r="BM26" i="47" s="1"/>
  <c r="BN26" i="47" s="1"/>
  <c r="BO26" i="47" s="1"/>
  <c r="BP26" i="47" s="1"/>
  <c r="BQ26" i="47" s="1"/>
  <c r="BR26" i="47" s="1"/>
  <c r="BJ7" i="47"/>
  <c r="BK7" i="47" s="1"/>
  <c r="BL7" i="47" s="1"/>
  <c r="BM7" i="47" s="1"/>
  <c r="BN7" i="47" s="1"/>
  <c r="BO7" i="47" s="1"/>
  <c r="BP7" i="47" s="1"/>
  <c r="BQ7" i="47" s="1"/>
  <c r="BR7" i="47" s="1"/>
  <c r="BJ24" i="47"/>
  <c r="BK24" i="47" s="1"/>
  <c r="BL24" i="47" s="1"/>
  <c r="BM24" i="47" s="1"/>
  <c r="BN24" i="47" s="1"/>
  <c r="BO24" i="47" s="1"/>
  <c r="BP24" i="47" s="1"/>
  <c r="BQ24" i="47" s="1"/>
  <c r="BR24" i="47" s="1"/>
  <c r="BJ11" i="47"/>
  <c r="BK11" i="47" s="1"/>
  <c r="BL11" i="47" s="1"/>
  <c r="BM11" i="47" s="1"/>
  <c r="BN11" i="47" s="1"/>
  <c r="BO11" i="47" s="1"/>
  <c r="BP11" i="47" s="1"/>
  <c r="BQ11" i="47" s="1"/>
  <c r="BR11" i="47" s="1"/>
  <c r="BJ12" i="47"/>
  <c r="BK12" i="47" s="1"/>
  <c r="BL12" i="47" s="1"/>
  <c r="BM12" i="47" s="1"/>
  <c r="BN12" i="47" s="1"/>
  <c r="BO12" i="47" s="1"/>
  <c r="BP12" i="47" s="1"/>
  <c r="BQ12" i="47" s="1"/>
  <c r="BR12" i="47" s="1"/>
  <c r="BJ67" i="47"/>
  <c r="BK67" i="47" s="1"/>
  <c r="BL67" i="47" s="1"/>
  <c r="BM67" i="47" s="1"/>
  <c r="BN67" i="47" s="1"/>
  <c r="BO67" i="47" s="1"/>
  <c r="BP67" i="47" s="1"/>
  <c r="BQ67" i="47" s="1"/>
  <c r="BR67" i="47" s="1"/>
  <c r="BJ10" i="47"/>
  <c r="BK10" i="47" s="1"/>
  <c r="BL10" i="47" s="1"/>
  <c r="BM10" i="47" s="1"/>
  <c r="BN10" i="47" s="1"/>
  <c r="BO10" i="47" s="1"/>
  <c r="BP10" i="47" s="1"/>
  <c r="BQ10" i="47" s="1"/>
  <c r="BR10" i="47" s="1"/>
  <c r="BJ55" i="47"/>
  <c r="BK55" i="47" s="1"/>
  <c r="BL55" i="47" s="1"/>
  <c r="BM55" i="47" s="1"/>
  <c r="BN55" i="47" s="1"/>
  <c r="BO55" i="47" s="1"/>
  <c r="BP55" i="47" s="1"/>
  <c r="BQ55" i="47" s="1"/>
  <c r="BR55" i="47" s="1"/>
  <c r="BJ16" i="47"/>
  <c r="BK16" i="47" s="1"/>
  <c r="BL16" i="47" s="1"/>
  <c r="BM16" i="47" s="1"/>
  <c r="BN16" i="47" s="1"/>
  <c r="BO16" i="47" s="1"/>
  <c r="BP16" i="47" s="1"/>
  <c r="BQ16" i="47" s="1"/>
  <c r="BR16" i="47" s="1"/>
  <c r="BJ19" i="47"/>
  <c r="BK19" i="47" s="1"/>
  <c r="BL19" i="47" s="1"/>
  <c r="BM19" i="47" s="1"/>
  <c r="BN19" i="47" s="1"/>
  <c r="BO19" i="47" s="1"/>
  <c r="BP19" i="47" s="1"/>
  <c r="BQ19" i="47" s="1"/>
  <c r="BR19" i="47" s="1"/>
  <c r="BJ36" i="46"/>
  <c r="BK36" i="46" s="1"/>
  <c r="BL36" i="46" s="1"/>
  <c r="BM36" i="46" s="1"/>
  <c r="BN36" i="46" s="1"/>
  <c r="BO36" i="46" s="1"/>
  <c r="BP36" i="46" s="1"/>
  <c r="BQ36" i="46" s="1"/>
  <c r="BR36" i="46" s="1"/>
  <c r="BJ11" i="46"/>
  <c r="BK11" i="46" s="1"/>
  <c r="BL11" i="46" s="1"/>
  <c r="BM11" i="46" s="1"/>
  <c r="BN11" i="46" s="1"/>
  <c r="BO11" i="46" s="1"/>
  <c r="BP11" i="46" s="1"/>
  <c r="BQ11" i="46" s="1"/>
  <c r="BR11" i="46" s="1"/>
  <c r="BJ56" i="46"/>
  <c r="BK56" i="46" s="1"/>
  <c r="BL56" i="46" s="1"/>
  <c r="BM56" i="46" s="1"/>
  <c r="BN56" i="46" s="1"/>
  <c r="BO56" i="46" s="1"/>
  <c r="BP56" i="46" s="1"/>
  <c r="BQ56" i="46" s="1"/>
  <c r="BR56" i="46" s="1"/>
  <c r="BJ16" i="46"/>
  <c r="BK16" i="46" s="1"/>
  <c r="BL16" i="46" s="1"/>
  <c r="BM16" i="46" s="1"/>
  <c r="BN16" i="46" s="1"/>
  <c r="BO16" i="46" s="1"/>
  <c r="BP16" i="46" s="1"/>
  <c r="BQ16" i="46" s="1"/>
  <c r="BR16" i="46" s="1"/>
  <c r="BJ42" i="46"/>
  <c r="BK42" i="46" s="1"/>
  <c r="BL42" i="46" s="1"/>
  <c r="BM42" i="46" s="1"/>
  <c r="BN42" i="46" s="1"/>
  <c r="BO42" i="46" s="1"/>
  <c r="BP42" i="46" s="1"/>
  <c r="BQ42" i="46" s="1"/>
  <c r="BR42" i="46" s="1"/>
  <c r="BJ64" i="46"/>
  <c r="BK64" i="46" s="1"/>
  <c r="BL64" i="46" s="1"/>
  <c r="BM64" i="46" s="1"/>
  <c r="BN64" i="46" s="1"/>
  <c r="BO64" i="46" s="1"/>
  <c r="BP64" i="46" s="1"/>
  <c r="BQ64" i="46" s="1"/>
  <c r="BR64" i="46" s="1"/>
  <c r="BJ23" i="46"/>
  <c r="BK23" i="46" s="1"/>
  <c r="BL23" i="46" s="1"/>
  <c r="BM23" i="46" s="1"/>
  <c r="BN23" i="46" s="1"/>
  <c r="BO23" i="46" s="1"/>
  <c r="BP23" i="46" s="1"/>
  <c r="BQ23" i="46" s="1"/>
  <c r="BR23" i="46" s="1"/>
  <c r="BJ53" i="46"/>
  <c r="BK53" i="46" s="1"/>
  <c r="BL53" i="46" s="1"/>
  <c r="BM53" i="46" s="1"/>
  <c r="BN53" i="46" s="1"/>
  <c r="BO53" i="46" s="1"/>
  <c r="BP53" i="46" s="1"/>
  <c r="BQ53" i="46" s="1"/>
  <c r="BR53" i="46" s="1"/>
  <c r="BJ26" i="46"/>
  <c r="BK26" i="46" s="1"/>
  <c r="BL26" i="46" s="1"/>
  <c r="BM26" i="46" s="1"/>
  <c r="BN26" i="46" s="1"/>
  <c r="BO26" i="46" s="1"/>
  <c r="BP26" i="46" s="1"/>
  <c r="BQ26" i="46" s="1"/>
  <c r="BR26" i="46" s="1"/>
  <c r="BJ48" i="46"/>
  <c r="BK48" i="46" s="1"/>
  <c r="BL48" i="46" s="1"/>
  <c r="BM48" i="46" s="1"/>
  <c r="BN48" i="46" s="1"/>
  <c r="BO48" i="46" s="1"/>
  <c r="BP48" i="46" s="1"/>
  <c r="BQ48" i="46" s="1"/>
  <c r="BR48" i="46" s="1"/>
  <c r="BJ57" i="46"/>
  <c r="BK57" i="46" s="1"/>
  <c r="BL57" i="46" s="1"/>
  <c r="BM57" i="46" s="1"/>
  <c r="BN57" i="46" s="1"/>
  <c r="BO57" i="46" s="1"/>
  <c r="BP57" i="46" s="1"/>
  <c r="BQ57" i="46" s="1"/>
  <c r="BR57" i="46" s="1"/>
  <c r="BJ13" i="46"/>
  <c r="BK13" i="46" s="1"/>
  <c r="BL13" i="46" s="1"/>
  <c r="BM13" i="46" s="1"/>
  <c r="BN13" i="46" s="1"/>
  <c r="BO13" i="46" s="1"/>
  <c r="BP13" i="46" s="1"/>
  <c r="BQ13" i="46" s="1"/>
  <c r="BR13" i="46" s="1"/>
  <c r="BJ72" i="46"/>
  <c r="BK72" i="46" s="1"/>
  <c r="BL72" i="46" s="1"/>
  <c r="BM72" i="46" s="1"/>
  <c r="BN72" i="46" s="1"/>
  <c r="BO72" i="46" s="1"/>
  <c r="BP72" i="46" s="1"/>
  <c r="BQ72" i="46" s="1"/>
  <c r="BR72" i="46" s="1"/>
  <c r="BJ21" i="46"/>
  <c r="BK21" i="46" s="1"/>
  <c r="BL21" i="46" s="1"/>
  <c r="BM21" i="46" s="1"/>
  <c r="BN21" i="46" s="1"/>
  <c r="BO21" i="46" s="1"/>
  <c r="BP21" i="46" s="1"/>
  <c r="BQ21" i="46" s="1"/>
  <c r="BR21" i="46" s="1"/>
  <c r="BJ14" i="46"/>
  <c r="BK14" i="46" s="1"/>
  <c r="BL14" i="46" s="1"/>
  <c r="BM14" i="46" s="1"/>
  <c r="BN14" i="46" s="1"/>
  <c r="BO14" i="46" s="1"/>
  <c r="BP14" i="46" s="1"/>
  <c r="BQ14" i="46" s="1"/>
  <c r="BR14" i="46" s="1"/>
  <c r="BJ49" i="46"/>
  <c r="BK49" i="46" s="1"/>
  <c r="BL49" i="46" s="1"/>
  <c r="BM49" i="46" s="1"/>
  <c r="BN49" i="46" s="1"/>
  <c r="BO49" i="46" s="1"/>
  <c r="BP49" i="46" s="1"/>
  <c r="BQ49" i="46" s="1"/>
  <c r="BR49" i="46" s="1"/>
  <c r="BJ52" i="46"/>
  <c r="BK52" i="46" s="1"/>
  <c r="BL52" i="46" s="1"/>
  <c r="BM52" i="46" s="1"/>
  <c r="BN52" i="46" s="1"/>
  <c r="BO52" i="46" s="1"/>
  <c r="BP52" i="46" s="1"/>
  <c r="BQ52" i="46" s="1"/>
  <c r="BR52" i="46" s="1"/>
  <c r="BJ28" i="46"/>
  <c r="BK28" i="46" s="1"/>
  <c r="BL28" i="46" s="1"/>
  <c r="BM28" i="46" s="1"/>
  <c r="BN28" i="46" s="1"/>
  <c r="BO28" i="46" s="1"/>
  <c r="BP28" i="46" s="1"/>
  <c r="BQ28" i="46" s="1"/>
  <c r="BR28" i="46" s="1"/>
  <c r="BJ45" i="46"/>
  <c r="BK45" i="46" s="1"/>
  <c r="BL45" i="46" s="1"/>
  <c r="BM45" i="46" s="1"/>
  <c r="BN45" i="46" s="1"/>
  <c r="BO45" i="46" s="1"/>
  <c r="BP45" i="46" s="1"/>
  <c r="BQ45" i="46" s="1"/>
  <c r="BR45" i="46" s="1"/>
  <c r="BJ40" i="46"/>
  <c r="BK40" i="46" s="1"/>
  <c r="BL40" i="46" s="1"/>
  <c r="BM40" i="46" s="1"/>
  <c r="BN40" i="46" s="1"/>
  <c r="BO40" i="46" s="1"/>
  <c r="BP40" i="46" s="1"/>
  <c r="BQ40" i="46" s="1"/>
  <c r="BR40" i="46" s="1"/>
  <c r="BJ55" i="46"/>
  <c r="BK55" i="46" s="1"/>
  <c r="BL55" i="46" s="1"/>
  <c r="BM55" i="46" s="1"/>
  <c r="BN55" i="46" s="1"/>
  <c r="BO55" i="46" s="1"/>
  <c r="BP55" i="46" s="1"/>
  <c r="BQ55" i="46" s="1"/>
  <c r="BR55" i="46" s="1"/>
  <c r="BJ66" i="46"/>
  <c r="BK66" i="46" s="1"/>
  <c r="BL66" i="46" s="1"/>
  <c r="BM66" i="46" s="1"/>
  <c r="BN66" i="46" s="1"/>
  <c r="BO66" i="46" s="1"/>
  <c r="BP66" i="46" s="1"/>
  <c r="BQ66" i="46" s="1"/>
  <c r="BR66" i="46" s="1"/>
  <c r="BJ70" i="46"/>
  <c r="BK70" i="46" s="1"/>
  <c r="BL70" i="46" s="1"/>
  <c r="BM70" i="46" s="1"/>
  <c r="BN70" i="46" s="1"/>
  <c r="BO70" i="46" s="1"/>
  <c r="BP70" i="46" s="1"/>
  <c r="BQ70" i="46" s="1"/>
  <c r="BR70" i="46" s="1"/>
  <c r="BJ35" i="46"/>
  <c r="BK35" i="46" s="1"/>
  <c r="BL35" i="46" s="1"/>
  <c r="BM35" i="46" s="1"/>
  <c r="BN35" i="46" s="1"/>
  <c r="BO35" i="46" s="1"/>
  <c r="BP35" i="46" s="1"/>
  <c r="BQ35" i="46" s="1"/>
  <c r="BR35" i="46" s="1"/>
  <c r="BJ31" i="46"/>
  <c r="BK31" i="46" s="1"/>
  <c r="BL31" i="46" s="1"/>
  <c r="BM31" i="46" s="1"/>
  <c r="BN31" i="46" s="1"/>
  <c r="BO31" i="46" s="1"/>
  <c r="BP31" i="46" s="1"/>
  <c r="BQ31" i="46" s="1"/>
  <c r="BR31" i="46" s="1"/>
  <c r="BJ62" i="46"/>
  <c r="BK62" i="46" s="1"/>
  <c r="BL62" i="46" s="1"/>
  <c r="BM62" i="46" s="1"/>
  <c r="BN62" i="46" s="1"/>
  <c r="BO62" i="46" s="1"/>
  <c r="BP62" i="46" s="1"/>
  <c r="BQ62" i="46" s="1"/>
  <c r="BR62" i="46" s="1"/>
  <c r="BJ60" i="46"/>
  <c r="BK60" i="46" s="1"/>
  <c r="BL60" i="46" s="1"/>
  <c r="BM60" i="46" s="1"/>
  <c r="BN60" i="46" s="1"/>
  <c r="BO60" i="46" s="1"/>
  <c r="BP60" i="46" s="1"/>
  <c r="BQ60" i="46" s="1"/>
  <c r="BR60" i="46" s="1"/>
  <c r="BJ68" i="46"/>
  <c r="BK68" i="46" s="1"/>
  <c r="BL68" i="46" s="1"/>
  <c r="BM68" i="46" s="1"/>
  <c r="BN68" i="46" s="1"/>
  <c r="BO68" i="46" s="1"/>
  <c r="BP68" i="46" s="1"/>
  <c r="BQ68" i="46" s="1"/>
  <c r="BR68" i="46" s="1"/>
  <c r="BJ7" i="46"/>
  <c r="BK7" i="46" s="1"/>
  <c r="BL7" i="46" s="1"/>
  <c r="BM7" i="46" s="1"/>
  <c r="BN7" i="46" s="1"/>
  <c r="BO7" i="46" s="1"/>
  <c r="BP7" i="46" s="1"/>
  <c r="BQ7" i="46" s="1"/>
  <c r="BR7" i="46" s="1"/>
  <c r="BJ54" i="46"/>
  <c r="BK54" i="46" s="1"/>
  <c r="BL54" i="46" s="1"/>
  <c r="BM54" i="46" s="1"/>
  <c r="BN54" i="46" s="1"/>
  <c r="BO54" i="46" s="1"/>
  <c r="BP54" i="46" s="1"/>
  <c r="BQ54" i="46" s="1"/>
  <c r="BR54" i="46" s="1"/>
  <c r="BJ5" i="46"/>
  <c r="BK5" i="46" s="1"/>
  <c r="BL5" i="46" s="1"/>
  <c r="BM5" i="46" s="1"/>
  <c r="BN5" i="46" s="1"/>
  <c r="BO5" i="46" s="1"/>
  <c r="BP5" i="46" s="1"/>
  <c r="BQ5" i="46" s="1"/>
  <c r="BR5" i="46" s="1"/>
  <c r="BJ67" i="46"/>
  <c r="BK67" i="46" s="1"/>
  <c r="BL67" i="46" s="1"/>
  <c r="BM67" i="46" s="1"/>
  <c r="BN67" i="46" s="1"/>
  <c r="BO67" i="46" s="1"/>
  <c r="BP67" i="46" s="1"/>
  <c r="BQ67" i="46" s="1"/>
  <c r="BR67" i="46" s="1"/>
  <c r="BJ17" i="46"/>
  <c r="BK17" i="46" s="1"/>
  <c r="BL17" i="46" s="1"/>
  <c r="BM17" i="46" s="1"/>
  <c r="BN17" i="46" s="1"/>
  <c r="BO17" i="46" s="1"/>
  <c r="BP17" i="46" s="1"/>
  <c r="BQ17" i="46" s="1"/>
  <c r="BR17" i="46" s="1"/>
  <c r="BJ44" i="46"/>
  <c r="BK44" i="46" s="1"/>
  <c r="BL44" i="46" s="1"/>
  <c r="BM44" i="46" s="1"/>
  <c r="BN44" i="46" s="1"/>
  <c r="BO44" i="46" s="1"/>
  <c r="BP44" i="46" s="1"/>
  <c r="BQ44" i="46" s="1"/>
  <c r="BR44" i="46" s="1"/>
  <c r="BJ51" i="46"/>
  <c r="BK51" i="46" s="1"/>
  <c r="BL51" i="46" s="1"/>
  <c r="BM51" i="46" s="1"/>
  <c r="BN51" i="46" s="1"/>
  <c r="BO51" i="46" s="1"/>
  <c r="BP51" i="46" s="1"/>
  <c r="BQ51" i="46" s="1"/>
  <c r="BR51" i="46" s="1"/>
  <c r="BJ20" i="46"/>
  <c r="BK20" i="46" s="1"/>
  <c r="BL20" i="46" s="1"/>
  <c r="BM20" i="46" s="1"/>
  <c r="BN20" i="46" s="1"/>
  <c r="BO20" i="46" s="1"/>
  <c r="BP20" i="46" s="1"/>
  <c r="BQ20" i="46" s="1"/>
  <c r="BR20" i="46" s="1"/>
  <c r="BJ38" i="46"/>
  <c r="BK38" i="46" s="1"/>
  <c r="BL38" i="46" s="1"/>
  <c r="BM38" i="46" s="1"/>
  <c r="BN38" i="46" s="1"/>
  <c r="BO38" i="46" s="1"/>
  <c r="BP38" i="46" s="1"/>
  <c r="BQ38" i="46" s="1"/>
  <c r="BR38" i="46" s="1"/>
  <c r="BJ69" i="46"/>
  <c r="BK69" i="46" s="1"/>
  <c r="BL69" i="46" s="1"/>
  <c r="BM69" i="46" s="1"/>
  <c r="BN69" i="46" s="1"/>
  <c r="BO69" i="46" s="1"/>
  <c r="BP69" i="46" s="1"/>
  <c r="BQ69" i="46" s="1"/>
  <c r="BR69" i="46" s="1"/>
  <c r="BJ41" i="46"/>
  <c r="BK41" i="46" s="1"/>
  <c r="BL41" i="46" s="1"/>
  <c r="BM41" i="46" s="1"/>
  <c r="BN41" i="46" s="1"/>
  <c r="BO41" i="46" s="1"/>
  <c r="BP41" i="46" s="1"/>
  <c r="BQ41" i="46" s="1"/>
  <c r="BR41" i="46" s="1"/>
  <c r="BJ29" i="46"/>
  <c r="BK29" i="46" s="1"/>
  <c r="BL29" i="46" s="1"/>
  <c r="BM29" i="46" s="1"/>
  <c r="BN29" i="46" s="1"/>
  <c r="BO29" i="46" s="1"/>
  <c r="BP29" i="46" s="1"/>
  <c r="BQ29" i="46" s="1"/>
  <c r="BR29" i="46" s="1"/>
  <c r="BJ19" i="46"/>
  <c r="BK19" i="46" s="1"/>
  <c r="BL19" i="46" s="1"/>
  <c r="BM19" i="46" s="1"/>
  <c r="BN19" i="46" s="1"/>
  <c r="BO19" i="46" s="1"/>
  <c r="BP19" i="46" s="1"/>
  <c r="BQ19" i="46" s="1"/>
  <c r="BR19" i="46" s="1"/>
  <c r="BJ8" i="46"/>
  <c r="BK8" i="46" s="1"/>
  <c r="BL8" i="46" s="1"/>
  <c r="BM8" i="46" s="1"/>
  <c r="BN8" i="46" s="1"/>
  <c r="BO8" i="46" s="1"/>
  <c r="BP8" i="46" s="1"/>
  <c r="BQ8" i="46" s="1"/>
  <c r="BR8" i="46" s="1"/>
  <c r="BJ34" i="46"/>
  <c r="BK34" i="46" s="1"/>
  <c r="BL34" i="46" s="1"/>
  <c r="BM34" i="46" s="1"/>
  <c r="BN34" i="46" s="1"/>
  <c r="BO34" i="46" s="1"/>
  <c r="BP34" i="46" s="1"/>
  <c r="BQ34" i="46" s="1"/>
  <c r="BR34" i="46" s="1"/>
  <c r="BJ18" i="46"/>
  <c r="BK18" i="46" s="1"/>
  <c r="BL18" i="46" s="1"/>
  <c r="BM18" i="46" s="1"/>
  <c r="BN18" i="46" s="1"/>
  <c r="BO18" i="46" s="1"/>
  <c r="BP18" i="46" s="1"/>
  <c r="BQ18" i="46" s="1"/>
  <c r="BR18" i="46" s="1"/>
  <c r="BJ50" i="46"/>
  <c r="BK50" i="46" s="1"/>
  <c r="BL50" i="46" s="1"/>
  <c r="BM50" i="46" s="1"/>
  <c r="BN50" i="46" s="1"/>
  <c r="BO50" i="46" s="1"/>
  <c r="BP50" i="46" s="1"/>
  <c r="BQ50" i="46" s="1"/>
  <c r="BR50" i="46" s="1"/>
  <c r="BJ25" i="46"/>
  <c r="BK25" i="46" s="1"/>
  <c r="BL25" i="46" s="1"/>
  <c r="BM25" i="46" s="1"/>
  <c r="BN25" i="46" s="1"/>
  <c r="BO25" i="46" s="1"/>
  <c r="BP25" i="46" s="1"/>
  <c r="BQ25" i="46" s="1"/>
  <c r="BR25" i="46" s="1"/>
  <c r="BJ35" i="45"/>
  <c r="BK35" i="45" s="1"/>
  <c r="BL35" i="45" s="1"/>
  <c r="BM35" i="45" s="1"/>
  <c r="BN35" i="45" s="1"/>
  <c r="BO35" i="45" s="1"/>
  <c r="BP35" i="45" s="1"/>
  <c r="BQ35" i="45" s="1"/>
  <c r="BR35" i="45" s="1"/>
  <c r="AL44" i="45"/>
  <c r="BJ69" i="45"/>
  <c r="BK69" i="45" s="1"/>
  <c r="BL69" i="45" s="1"/>
  <c r="BM69" i="45" s="1"/>
  <c r="BN69" i="45" s="1"/>
  <c r="BO69" i="45" s="1"/>
  <c r="BP69" i="45" s="1"/>
  <c r="BQ69" i="45" s="1"/>
  <c r="BR69" i="45" s="1"/>
  <c r="AL76" i="45"/>
  <c r="AM76" i="45" s="1"/>
  <c r="BJ65" i="45"/>
  <c r="BK65" i="45" s="1"/>
  <c r="BL65" i="45" s="1"/>
  <c r="BM65" i="45" s="1"/>
  <c r="BN65" i="45" s="1"/>
  <c r="BO65" i="45" s="1"/>
  <c r="BP65" i="45" s="1"/>
  <c r="BQ65" i="45" s="1"/>
  <c r="BR65" i="45" s="1"/>
  <c r="AL72" i="45"/>
  <c r="AM72" i="45" s="1"/>
  <c r="BJ61" i="45"/>
  <c r="BK61" i="45" s="1"/>
  <c r="BL61" i="45" s="1"/>
  <c r="BM61" i="45" s="1"/>
  <c r="BN61" i="45" s="1"/>
  <c r="BO61" i="45" s="1"/>
  <c r="BP61" i="45" s="1"/>
  <c r="BQ61" i="45" s="1"/>
  <c r="BR61" i="45" s="1"/>
  <c r="AL65" i="45"/>
  <c r="AM65" i="45" s="1"/>
  <c r="BJ47" i="45"/>
  <c r="BK47" i="45" s="1"/>
  <c r="BL47" i="45" s="1"/>
  <c r="BM47" i="45" s="1"/>
  <c r="BN47" i="45" s="1"/>
  <c r="BO47" i="45" s="1"/>
  <c r="BP47" i="45" s="1"/>
  <c r="BQ47" i="45" s="1"/>
  <c r="BR47" i="45" s="1"/>
  <c r="AL59" i="45"/>
  <c r="AM59" i="45" s="1"/>
  <c r="BJ10" i="45"/>
  <c r="BK10" i="45" s="1"/>
  <c r="BL10" i="45" s="1"/>
  <c r="BM10" i="45" s="1"/>
  <c r="BN10" i="45" s="1"/>
  <c r="BO10" i="45" s="1"/>
  <c r="BP10" i="45" s="1"/>
  <c r="BQ10" i="45" s="1"/>
  <c r="BR10" i="45" s="1"/>
  <c r="AL28" i="45"/>
  <c r="BJ63" i="45"/>
  <c r="BK63" i="45" s="1"/>
  <c r="BL63" i="45" s="1"/>
  <c r="BM63" i="45" s="1"/>
  <c r="BN63" i="45" s="1"/>
  <c r="BO63" i="45" s="1"/>
  <c r="BP63" i="45" s="1"/>
  <c r="BQ63" i="45" s="1"/>
  <c r="BR63" i="45" s="1"/>
  <c r="AL70" i="45"/>
  <c r="AM70" i="45" s="1"/>
  <c r="BJ20" i="45"/>
  <c r="BK20" i="45" s="1"/>
  <c r="BL20" i="45" s="1"/>
  <c r="BM20" i="45" s="1"/>
  <c r="BN20" i="45" s="1"/>
  <c r="BO20" i="45" s="1"/>
  <c r="BP20" i="45" s="1"/>
  <c r="BQ20" i="45" s="1"/>
  <c r="BR20" i="45" s="1"/>
  <c r="BJ43" i="45"/>
  <c r="BK43" i="45" s="1"/>
  <c r="BL43" i="45" s="1"/>
  <c r="BM43" i="45" s="1"/>
  <c r="BN43" i="45" s="1"/>
  <c r="BO43" i="45" s="1"/>
  <c r="BP43" i="45" s="1"/>
  <c r="BQ43" i="45" s="1"/>
  <c r="BR43" i="45" s="1"/>
  <c r="BJ13" i="45"/>
  <c r="BK13" i="45" s="1"/>
  <c r="BL13" i="45" s="1"/>
  <c r="BM13" i="45" s="1"/>
  <c r="BN13" i="45" s="1"/>
  <c r="BO13" i="45" s="1"/>
  <c r="BP13" i="45" s="1"/>
  <c r="BQ13" i="45" s="1"/>
  <c r="BR13" i="45" s="1"/>
  <c r="AL48" i="45"/>
  <c r="BJ16" i="45"/>
  <c r="BK16" i="45" s="1"/>
  <c r="BL16" i="45" s="1"/>
  <c r="BM16" i="45" s="1"/>
  <c r="BN16" i="45" s="1"/>
  <c r="BO16" i="45" s="1"/>
  <c r="BP16" i="45" s="1"/>
  <c r="BQ16" i="45" s="1"/>
  <c r="BR16" i="45" s="1"/>
  <c r="BJ66" i="45"/>
  <c r="BK66" i="45" s="1"/>
  <c r="BL66" i="45" s="1"/>
  <c r="BM66" i="45" s="1"/>
  <c r="BN66" i="45" s="1"/>
  <c r="BO66" i="45" s="1"/>
  <c r="BP66" i="45" s="1"/>
  <c r="BQ66" i="45" s="1"/>
  <c r="BR66" i="45" s="1"/>
  <c r="AL73" i="45"/>
  <c r="AM73" i="45" s="1"/>
  <c r="BJ29" i="45"/>
  <c r="BK29" i="45" s="1"/>
  <c r="BL29" i="45" s="1"/>
  <c r="BM29" i="45" s="1"/>
  <c r="BN29" i="45" s="1"/>
  <c r="BO29" i="45" s="1"/>
  <c r="BP29" i="45" s="1"/>
  <c r="BQ29" i="45" s="1"/>
  <c r="BR29" i="45" s="1"/>
  <c r="BJ68" i="45"/>
  <c r="BK68" i="45" s="1"/>
  <c r="BL68" i="45" s="1"/>
  <c r="BM68" i="45" s="1"/>
  <c r="BN68" i="45" s="1"/>
  <c r="BO68" i="45" s="1"/>
  <c r="BP68" i="45" s="1"/>
  <c r="BQ68" i="45" s="1"/>
  <c r="BR68" i="45" s="1"/>
  <c r="AL75" i="45"/>
  <c r="AM75" i="45" s="1"/>
  <c r="BJ60" i="45"/>
  <c r="BK60" i="45" s="1"/>
  <c r="BL60" i="45" s="1"/>
  <c r="BM60" i="45" s="1"/>
  <c r="BN60" i="45" s="1"/>
  <c r="BO60" i="45" s="1"/>
  <c r="BP60" i="45" s="1"/>
  <c r="BQ60" i="45" s="1"/>
  <c r="BR60" i="45" s="1"/>
  <c r="BJ28" i="45"/>
  <c r="BK28" i="45" s="1"/>
  <c r="BL28" i="45" s="1"/>
  <c r="BM28" i="45" s="1"/>
  <c r="BN28" i="45" s="1"/>
  <c r="BO28" i="45" s="1"/>
  <c r="BP28" i="45" s="1"/>
  <c r="BQ28" i="45" s="1"/>
  <c r="BR28" i="45" s="1"/>
  <c r="AL45" i="45"/>
  <c r="BJ53" i="45"/>
  <c r="BK53" i="45" s="1"/>
  <c r="BL53" i="45" s="1"/>
  <c r="BM53" i="45" s="1"/>
  <c r="BN53" i="45" s="1"/>
  <c r="BO53" i="45" s="1"/>
  <c r="BP53" i="45" s="1"/>
  <c r="BQ53" i="45" s="1"/>
  <c r="BR53" i="45" s="1"/>
  <c r="AL63" i="45"/>
  <c r="AM63" i="45" s="1"/>
  <c r="BJ8" i="45"/>
  <c r="BK8" i="45" s="1"/>
  <c r="BL8" i="45" s="1"/>
  <c r="BM8" i="45" s="1"/>
  <c r="BN8" i="45" s="1"/>
  <c r="BO8" i="45" s="1"/>
  <c r="BP8" i="45" s="1"/>
  <c r="BQ8" i="45" s="1"/>
  <c r="BR8" i="45" s="1"/>
  <c r="BJ6" i="45"/>
  <c r="BK6" i="45" s="1"/>
  <c r="BL6" i="45" s="1"/>
  <c r="BM6" i="45" s="1"/>
  <c r="BN6" i="45" s="1"/>
  <c r="BO6" i="45" s="1"/>
  <c r="BP6" i="45" s="1"/>
  <c r="BQ6" i="45" s="1"/>
  <c r="BR6" i="45" s="1"/>
  <c r="BJ41" i="45"/>
  <c r="BK41" i="45" s="1"/>
  <c r="BL41" i="45" s="1"/>
  <c r="BM41" i="45" s="1"/>
  <c r="BN41" i="45" s="1"/>
  <c r="BO41" i="45" s="1"/>
  <c r="BP41" i="45" s="1"/>
  <c r="BQ41" i="45" s="1"/>
  <c r="BR41" i="45" s="1"/>
  <c r="AL27" i="45"/>
  <c r="BJ27" i="45"/>
  <c r="BK27" i="45" s="1"/>
  <c r="BL27" i="45" s="1"/>
  <c r="BM27" i="45" s="1"/>
  <c r="BN27" i="45" s="1"/>
  <c r="BO27" i="45" s="1"/>
  <c r="BP27" i="45" s="1"/>
  <c r="BQ27" i="45" s="1"/>
  <c r="BR27" i="45" s="1"/>
  <c r="AL40" i="45"/>
  <c r="BJ45" i="45"/>
  <c r="BK45" i="45" s="1"/>
  <c r="BL45" i="45" s="1"/>
  <c r="BM45" i="45" s="1"/>
  <c r="BN45" i="45" s="1"/>
  <c r="BO45" i="45" s="1"/>
  <c r="BP45" i="45" s="1"/>
  <c r="BQ45" i="45" s="1"/>
  <c r="BR45" i="45" s="1"/>
  <c r="AL58" i="45"/>
  <c r="AM58" i="45" s="1"/>
  <c r="BJ51" i="45"/>
  <c r="BK51" i="45" s="1"/>
  <c r="BL51" i="45" s="1"/>
  <c r="BM51" i="45" s="1"/>
  <c r="BN51" i="45" s="1"/>
  <c r="BO51" i="45" s="1"/>
  <c r="BP51" i="45" s="1"/>
  <c r="BQ51" i="45" s="1"/>
  <c r="BR51" i="45" s="1"/>
  <c r="AL67" i="45"/>
  <c r="AM67" i="45" s="1"/>
  <c r="BJ14" i="45"/>
  <c r="BK14" i="45" s="1"/>
  <c r="BL14" i="45" s="1"/>
  <c r="BM14" i="45" s="1"/>
  <c r="BN14" i="45" s="1"/>
  <c r="BO14" i="45" s="1"/>
  <c r="BP14" i="45" s="1"/>
  <c r="BQ14" i="45" s="1"/>
  <c r="BR14" i="45" s="1"/>
  <c r="BJ64" i="45"/>
  <c r="BK64" i="45" s="1"/>
  <c r="BL64" i="45" s="1"/>
  <c r="BM64" i="45" s="1"/>
  <c r="BN64" i="45" s="1"/>
  <c r="BO64" i="45" s="1"/>
  <c r="BP64" i="45" s="1"/>
  <c r="BQ64" i="45" s="1"/>
  <c r="BR64" i="45" s="1"/>
  <c r="BJ38" i="45"/>
  <c r="BK38" i="45" s="1"/>
  <c r="BL38" i="45" s="1"/>
  <c r="BM38" i="45" s="1"/>
  <c r="BN38" i="45" s="1"/>
  <c r="BO38" i="45" s="1"/>
  <c r="BP38" i="45" s="1"/>
  <c r="BQ38" i="45" s="1"/>
  <c r="BR38" i="45" s="1"/>
  <c r="BJ62" i="45"/>
  <c r="BK62" i="45" s="1"/>
  <c r="BL62" i="45" s="1"/>
  <c r="BM62" i="45" s="1"/>
  <c r="BN62" i="45" s="1"/>
  <c r="BO62" i="45" s="1"/>
  <c r="BP62" i="45" s="1"/>
  <c r="BQ62" i="45" s="1"/>
  <c r="BR62" i="45" s="1"/>
  <c r="AL69" i="45"/>
  <c r="AM69" i="45" s="1"/>
  <c r="BJ21" i="45"/>
  <c r="BK21" i="45" s="1"/>
  <c r="BL21" i="45" s="1"/>
  <c r="BM21" i="45" s="1"/>
  <c r="BN21" i="45" s="1"/>
  <c r="BO21" i="45" s="1"/>
  <c r="BP21" i="45" s="1"/>
  <c r="BQ21" i="45" s="1"/>
  <c r="BR21" i="45" s="1"/>
  <c r="AL5" i="45"/>
  <c r="BJ54" i="45"/>
  <c r="BK54" i="45" s="1"/>
  <c r="BL54" i="45" s="1"/>
  <c r="BM54" i="45" s="1"/>
  <c r="BN54" i="45" s="1"/>
  <c r="BO54" i="45" s="1"/>
  <c r="BP54" i="45" s="1"/>
  <c r="BQ54" i="45" s="1"/>
  <c r="BR54" i="45" s="1"/>
  <c r="AL64" i="45"/>
  <c r="AM64" i="45" s="1"/>
  <c r="BJ44" i="45"/>
  <c r="BK44" i="45" s="1"/>
  <c r="BL44" i="45" s="1"/>
  <c r="BM44" i="45" s="1"/>
  <c r="BN44" i="45" s="1"/>
  <c r="BO44" i="45" s="1"/>
  <c r="BP44" i="45" s="1"/>
  <c r="BQ44" i="45" s="1"/>
  <c r="BR44" i="45" s="1"/>
  <c r="BJ39" i="45"/>
  <c r="BK39" i="45" s="1"/>
  <c r="BL39" i="45" s="1"/>
  <c r="BM39" i="45" s="1"/>
  <c r="BN39" i="45" s="1"/>
  <c r="BO39" i="45" s="1"/>
  <c r="BP39" i="45" s="1"/>
  <c r="BQ39" i="45" s="1"/>
  <c r="BR39" i="45" s="1"/>
  <c r="BJ32" i="45"/>
  <c r="BK32" i="45" s="1"/>
  <c r="BL32" i="45" s="1"/>
  <c r="BM32" i="45" s="1"/>
  <c r="BN32" i="45" s="1"/>
  <c r="BO32" i="45" s="1"/>
  <c r="BP32" i="45" s="1"/>
  <c r="BQ32" i="45" s="1"/>
  <c r="BR32" i="45" s="1"/>
  <c r="AL15" i="45"/>
  <c r="BJ70" i="45"/>
  <c r="BK70" i="45" s="1"/>
  <c r="BL70" i="45" s="1"/>
  <c r="BM70" i="45" s="1"/>
  <c r="BN70" i="45" s="1"/>
  <c r="BO70" i="45" s="1"/>
  <c r="BP70" i="45" s="1"/>
  <c r="BQ70" i="45" s="1"/>
  <c r="BR70" i="45" s="1"/>
  <c r="AL77" i="45"/>
  <c r="AM77" i="45" s="1"/>
  <c r="BJ36" i="45"/>
  <c r="BK36" i="45" s="1"/>
  <c r="BL36" i="45" s="1"/>
  <c r="BM36" i="45" s="1"/>
  <c r="BN36" i="45" s="1"/>
  <c r="BO36" i="45" s="1"/>
  <c r="BP36" i="45" s="1"/>
  <c r="BQ36" i="45" s="1"/>
  <c r="BR36" i="45" s="1"/>
  <c r="BJ40" i="45"/>
  <c r="BK40" i="45" s="1"/>
  <c r="BL40" i="45" s="1"/>
  <c r="BM40" i="45" s="1"/>
  <c r="BN40" i="45" s="1"/>
  <c r="BO40" i="45" s="1"/>
  <c r="BP40" i="45" s="1"/>
  <c r="BQ40" i="45" s="1"/>
  <c r="BR40" i="45" s="1"/>
  <c r="AL61" i="45"/>
  <c r="AM61" i="45" s="1"/>
  <c r="BJ42" i="45"/>
  <c r="BK42" i="45" s="1"/>
  <c r="BL42" i="45" s="1"/>
  <c r="BM42" i="45" s="1"/>
  <c r="BN42" i="45" s="1"/>
  <c r="BO42" i="45" s="1"/>
  <c r="BP42" i="45" s="1"/>
  <c r="BQ42" i="45" s="1"/>
  <c r="BR42" i="45" s="1"/>
  <c r="BJ15" i="45"/>
  <c r="BK15" i="45" s="1"/>
  <c r="BL15" i="45" s="1"/>
  <c r="BM15" i="45" s="1"/>
  <c r="BN15" i="45" s="1"/>
  <c r="BO15" i="45" s="1"/>
  <c r="BP15" i="45" s="1"/>
  <c r="BQ15" i="45" s="1"/>
  <c r="BR15" i="45" s="1"/>
  <c r="AL32" i="45"/>
  <c r="BJ34" i="45"/>
  <c r="BK34" i="45" s="1"/>
  <c r="BL34" i="45" s="1"/>
  <c r="BM34" i="45" s="1"/>
  <c r="BN34" i="45" s="1"/>
  <c r="BO34" i="45" s="1"/>
  <c r="BP34" i="45" s="1"/>
  <c r="BQ34" i="45" s="1"/>
  <c r="BR34" i="45" s="1"/>
  <c r="AL53" i="45"/>
  <c r="AM53" i="45" s="1"/>
  <c r="BJ67" i="45"/>
  <c r="BK67" i="45" s="1"/>
  <c r="BL67" i="45" s="1"/>
  <c r="BM67" i="45" s="1"/>
  <c r="BN67" i="45" s="1"/>
  <c r="BO67" i="45" s="1"/>
  <c r="BP67" i="45" s="1"/>
  <c r="BQ67" i="45" s="1"/>
  <c r="BR67" i="45" s="1"/>
  <c r="AL74" i="45"/>
  <c r="AM74" i="45" s="1"/>
  <c r="BJ58" i="45"/>
  <c r="BK58" i="45" s="1"/>
  <c r="BL58" i="45" s="1"/>
  <c r="BM58" i="45" s="1"/>
  <c r="BN58" i="45" s="1"/>
  <c r="BO58" i="45" s="1"/>
  <c r="BP58" i="45" s="1"/>
  <c r="BQ58" i="45" s="1"/>
  <c r="BR58" i="45" s="1"/>
  <c r="AL14" i="45"/>
  <c r="AL60" i="45"/>
  <c r="AM60" i="45" s="1"/>
  <c r="BJ37" i="45"/>
  <c r="BK37" i="45" s="1"/>
  <c r="BL37" i="45" s="1"/>
  <c r="BM37" i="45" s="1"/>
  <c r="BN37" i="45" s="1"/>
  <c r="BO37" i="45" s="1"/>
  <c r="BP37" i="45" s="1"/>
  <c r="BQ37" i="45" s="1"/>
  <c r="BR37" i="45" s="1"/>
  <c r="BJ25" i="45"/>
  <c r="BK25" i="45" s="1"/>
  <c r="BL25" i="45" s="1"/>
  <c r="BM25" i="45" s="1"/>
  <c r="BN25" i="45" s="1"/>
  <c r="BO25" i="45" s="1"/>
  <c r="BP25" i="45" s="1"/>
  <c r="BQ25" i="45" s="1"/>
  <c r="BR25" i="45" s="1"/>
  <c r="BJ71" i="45"/>
  <c r="BK71" i="45" s="1"/>
  <c r="BL71" i="45" s="1"/>
  <c r="BM71" i="45" s="1"/>
  <c r="BN71" i="45" s="1"/>
  <c r="BO71" i="45" s="1"/>
  <c r="BP71" i="45" s="1"/>
  <c r="BQ71" i="45" s="1"/>
  <c r="BR71" i="45" s="1"/>
  <c r="AL13" i="45"/>
  <c r="AL19" i="45"/>
  <c r="BJ22" i="45"/>
  <c r="BK22" i="45" s="1"/>
  <c r="BL22" i="45" s="1"/>
  <c r="BM22" i="45" s="1"/>
  <c r="BN22" i="45" s="1"/>
  <c r="BO22" i="45" s="1"/>
  <c r="BP22" i="45" s="1"/>
  <c r="BQ22" i="45" s="1"/>
  <c r="BR22" i="45" s="1"/>
  <c r="BJ72" i="45"/>
  <c r="BK72" i="45" s="1"/>
  <c r="BL72" i="45" s="1"/>
  <c r="BM72" i="45" s="1"/>
  <c r="BN72" i="45" s="1"/>
  <c r="BO72" i="45" s="1"/>
  <c r="BP72" i="45" s="1"/>
  <c r="BQ72" i="45" s="1"/>
  <c r="BR72" i="45" s="1"/>
  <c r="AL41" i="45"/>
  <c r="BJ12" i="45"/>
  <c r="BK12" i="45" s="1"/>
  <c r="BL12" i="45" s="1"/>
  <c r="BM12" i="45" s="1"/>
  <c r="BN12" i="45" s="1"/>
  <c r="BO12" i="45" s="1"/>
  <c r="BP12" i="45" s="1"/>
  <c r="BQ12" i="45" s="1"/>
  <c r="BR12" i="45" s="1"/>
  <c r="AL21" i="45"/>
  <c r="BJ46" i="45"/>
  <c r="BK46" i="45" s="1"/>
  <c r="BL46" i="45" s="1"/>
  <c r="BM46" i="45" s="1"/>
  <c r="BN46" i="45" s="1"/>
  <c r="BO46" i="45" s="1"/>
  <c r="BP46" i="45" s="1"/>
  <c r="BQ46" i="45" s="1"/>
  <c r="BR46" i="45" s="1"/>
  <c r="BJ17" i="45"/>
  <c r="BK17" i="45" s="1"/>
  <c r="BL17" i="45" s="1"/>
  <c r="BM17" i="45" s="1"/>
  <c r="BN17" i="45" s="1"/>
  <c r="BO17" i="45" s="1"/>
  <c r="BP17" i="45" s="1"/>
  <c r="BQ17" i="45" s="1"/>
  <c r="BR17" i="45" s="1"/>
  <c r="AL49" i="45"/>
  <c r="AL22" i="45"/>
  <c r="BJ56" i="45"/>
  <c r="BK56" i="45" s="1"/>
  <c r="BL56" i="45" s="1"/>
  <c r="BM56" i="45" s="1"/>
  <c r="BN56" i="45" s="1"/>
  <c r="BO56" i="45" s="1"/>
  <c r="BP56" i="45" s="1"/>
  <c r="BQ56" i="45" s="1"/>
  <c r="BR56" i="45" s="1"/>
  <c r="AL66" i="45"/>
  <c r="AM66" i="45" s="1"/>
  <c r="AL7" i="45"/>
  <c r="BJ52" i="45"/>
  <c r="BK52" i="45" s="1"/>
  <c r="BL52" i="45" s="1"/>
  <c r="BM52" i="45" s="1"/>
  <c r="BN52" i="45" s="1"/>
  <c r="BO52" i="45" s="1"/>
  <c r="BP52" i="45" s="1"/>
  <c r="BQ52" i="45" s="1"/>
  <c r="BR52" i="45" s="1"/>
  <c r="AL39" i="45"/>
  <c r="BJ5" i="45"/>
  <c r="BK5" i="45" s="1"/>
  <c r="BL5" i="45" s="1"/>
  <c r="BM5" i="45" s="1"/>
  <c r="BN5" i="45" s="1"/>
  <c r="BO5" i="45" s="1"/>
  <c r="BP5" i="45" s="1"/>
  <c r="BQ5" i="45" s="1"/>
  <c r="BR5" i="45" s="1"/>
  <c r="BJ33" i="45"/>
  <c r="BK33" i="45" s="1"/>
  <c r="BL33" i="45" s="1"/>
  <c r="BM33" i="45" s="1"/>
  <c r="BN33" i="45" s="1"/>
  <c r="BO33" i="45" s="1"/>
  <c r="BP33" i="45" s="1"/>
  <c r="BQ33" i="45" s="1"/>
  <c r="BR33" i="45" s="1"/>
  <c r="BJ31" i="45"/>
  <c r="BK31" i="45" s="1"/>
  <c r="BL31" i="45" s="1"/>
  <c r="BM31" i="45" s="1"/>
  <c r="BN31" i="45" s="1"/>
  <c r="BO31" i="45" s="1"/>
  <c r="BP31" i="45" s="1"/>
  <c r="BQ31" i="45" s="1"/>
  <c r="BR31" i="45" s="1"/>
  <c r="BJ59" i="45"/>
  <c r="BK59" i="45" s="1"/>
  <c r="BL59" i="45" s="1"/>
  <c r="BM59" i="45" s="1"/>
  <c r="BN59" i="45" s="1"/>
  <c r="BO59" i="45" s="1"/>
  <c r="BP59" i="45" s="1"/>
  <c r="BQ59" i="45" s="1"/>
  <c r="BR59" i="45" s="1"/>
  <c r="AL68" i="45"/>
  <c r="AM68" i="45" s="1"/>
  <c r="BJ19" i="45"/>
  <c r="BK19" i="45" s="1"/>
  <c r="BL19" i="45" s="1"/>
  <c r="BM19" i="45" s="1"/>
  <c r="BN19" i="45" s="1"/>
  <c r="BO19" i="45" s="1"/>
  <c r="BP19" i="45" s="1"/>
  <c r="BQ19" i="45" s="1"/>
  <c r="BR19" i="45" s="1"/>
  <c r="AL31" i="45"/>
  <c r="BJ52" i="44"/>
  <c r="BK52" i="44" s="1"/>
  <c r="BL52" i="44" s="1"/>
  <c r="BM52" i="44" s="1"/>
  <c r="BN52" i="44" s="1"/>
  <c r="BO52" i="44" s="1"/>
  <c r="BP52" i="44" s="1"/>
  <c r="BQ52" i="44" s="1"/>
  <c r="BR52" i="44" s="1"/>
  <c r="AL53" i="44"/>
  <c r="AM53" i="44" s="1"/>
  <c r="BJ62" i="44"/>
  <c r="BK62" i="44" s="1"/>
  <c r="BL62" i="44" s="1"/>
  <c r="BM62" i="44" s="1"/>
  <c r="BN62" i="44" s="1"/>
  <c r="BO62" i="44" s="1"/>
  <c r="BP62" i="44" s="1"/>
  <c r="BQ62" i="44" s="1"/>
  <c r="BR62" i="44" s="1"/>
  <c r="AL62" i="44"/>
  <c r="AM62" i="44" s="1"/>
  <c r="BJ24" i="44"/>
  <c r="BK24" i="44" s="1"/>
  <c r="BL24" i="44" s="1"/>
  <c r="BM24" i="44" s="1"/>
  <c r="BN24" i="44" s="1"/>
  <c r="BO24" i="44" s="1"/>
  <c r="BP24" i="44" s="1"/>
  <c r="BQ24" i="44" s="1"/>
  <c r="BR24" i="44" s="1"/>
  <c r="AL45" i="44"/>
  <c r="BJ48" i="44"/>
  <c r="BK48" i="44" s="1"/>
  <c r="BL48" i="44" s="1"/>
  <c r="BM48" i="44" s="1"/>
  <c r="BN48" i="44" s="1"/>
  <c r="BO48" i="44" s="1"/>
  <c r="BP48" i="44" s="1"/>
  <c r="BQ48" i="44" s="1"/>
  <c r="BR48" i="44" s="1"/>
  <c r="AL49" i="44"/>
  <c r="AM49" i="44" s="1"/>
  <c r="BJ69" i="44"/>
  <c r="BK69" i="44" s="1"/>
  <c r="BL69" i="44" s="1"/>
  <c r="BM69" i="44" s="1"/>
  <c r="BN69" i="44" s="1"/>
  <c r="BO69" i="44" s="1"/>
  <c r="BP69" i="44" s="1"/>
  <c r="BQ69" i="44" s="1"/>
  <c r="BR69" i="44" s="1"/>
  <c r="AL69" i="44"/>
  <c r="AM69" i="44" s="1"/>
  <c r="BJ63" i="44"/>
  <c r="BK63" i="44" s="1"/>
  <c r="BL63" i="44" s="1"/>
  <c r="BM63" i="44" s="1"/>
  <c r="BN63" i="44" s="1"/>
  <c r="BO63" i="44" s="1"/>
  <c r="BP63" i="44" s="1"/>
  <c r="BQ63" i="44" s="1"/>
  <c r="BR63" i="44" s="1"/>
  <c r="AL63" i="44"/>
  <c r="AM63" i="44" s="1"/>
  <c r="BJ47" i="44"/>
  <c r="BK47" i="44" s="1"/>
  <c r="BL47" i="44" s="1"/>
  <c r="BM47" i="44" s="1"/>
  <c r="BN47" i="44" s="1"/>
  <c r="BO47" i="44" s="1"/>
  <c r="BP47" i="44" s="1"/>
  <c r="BQ47" i="44" s="1"/>
  <c r="BR47" i="44" s="1"/>
  <c r="AL31" i="44"/>
  <c r="AL18" i="44"/>
  <c r="AL15" i="44"/>
  <c r="BJ37" i="44"/>
  <c r="BK37" i="44" s="1"/>
  <c r="BL37" i="44" s="1"/>
  <c r="BM37" i="44" s="1"/>
  <c r="BN37" i="44" s="1"/>
  <c r="BO37" i="44" s="1"/>
  <c r="BP37" i="44" s="1"/>
  <c r="BQ37" i="44" s="1"/>
  <c r="BR37" i="44" s="1"/>
  <c r="BJ36" i="44"/>
  <c r="BK36" i="44" s="1"/>
  <c r="BL36" i="44" s="1"/>
  <c r="BM36" i="44" s="1"/>
  <c r="BN36" i="44" s="1"/>
  <c r="BO36" i="44" s="1"/>
  <c r="BP36" i="44" s="1"/>
  <c r="BQ36" i="44" s="1"/>
  <c r="BR36" i="44" s="1"/>
  <c r="AL39" i="44"/>
  <c r="BJ8" i="44"/>
  <c r="BK8" i="44" s="1"/>
  <c r="BL8" i="44" s="1"/>
  <c r="BM8" i="44" s="1"/>
  <c r="BN8" i="44" s="1"/>
  <c r="BO8" i="44" s="1"/>
  <c r="BP8" i="44" s="1"/>
  <c r="BQ8" i="44" s="1"/>
  <c r="BR8" i="44" s="1"/>
  <c r="BJ25" i="44"/>
  <c r="BK25" i="44" s="1"/>
  <c r="BL25" i="44" s="1"/>
  <c r="BM25" i="44" s="1"/>
  <c r="BN25" i="44" s="1"/>
  <c r="BO25" i="44" s="1"/>
  <c r="BP25" i="44" s="1"/>
  <c r="BQ25" i="44" s="1"/>
  <c r="BR25" i="44" s="1"/>
  <c r="AL46" i="44"/>
  <c r="BJ50" i="44"/>
  <c r="BK50" i="44" s="1"/>
  <c r="BL50" i="44" s="1"/>
  <c r="BM50" i="44" s="1"/>
  <c r="BN50" i="44" s="1"/>
  <c r="BO50" i="44" s="1"/>
  <c r="BP50" i="44" s="1"/>
  <c r="BQ50" i="44" s="1"/>
  <c r="BR50" i="44" s="1"/>
  <c r="AL51" i="44"/>
  <c r="AM51" i="44" s="1"/>
  <c r="BJ32" i="44"/>
  <c r="BK32" i="44" s="1"/>
  <c r="BL32" i="44" s="1"/>
  <c r="BM32" i="44" s="1"/>
  <c r="BN32" i="44" s="1"/>
  <c r="BO32" i="44" s="1"/>
  <c r="BP32" i="44" s="1"/>
  <c r="BQ32" i="44" s="1"/>
  <c r="BR32" i="44" s="1"/>
  <c r="BJ55" i="44"/>
  <c r="BK55" i="44" s="1"/>
  <c r="BL55" i="44" s="1"/>
  <c r="BM55" i="44" s="1"/>
  <c r="BN55" i="44" s="1"/>
  <c r="BO55" i="44" s="1"/>
  <c r="BP55" i="44" s="1"/>
  <c r="BQ55" i="44" s="1"/>
  <c r="BR55" i="44" s="1"/>
  <c r="AL55" i="44"/>
  <c r="AM55" i="44" s="1"/>
  <c r="BJ53" i="44"/>
  <c r="BK53" i="44" s="1"/>
  <c r="BL53" i="44" s="1"/>
  <c r="BM53" i="44" s="1"/>
  <c r="BN53" i="44" s="1"/>
  <c r="BO53" i="44" s="1"/>
  <c r="BP53" i="44" s="1"/>
  <c r="BQ53" i="44" s="1"/>
  <c r="BR53" i="44" s="1"/>
  <c r="AL54" i="44"/>
  <c r="AM54" i="44" s="1"/>
  <c r="BJ46" i="44"/>
  <c r="BK46" i="44" s="1"/>
  <c r="BL46" i="44" s="1"/>
  <c r="BM46" i="44" s="1"/>
  <c r="BN46" i="44" s="1"/>
  <c r="BO46" i="44" s="1"/>
  <c r="BP46" i="44" s="1"/>
  <c r="BQ46" i="44" s="1"/>
  <c r="BR46" i="44" s="1"/>
  <c r="AL38" i="44"/>
  <c r="BJ28" i="44"/>
  <c r="BK28" i="44" s="1"/>
  <c r="BL28" i="44" s="1"/>
  <c r="BM28" i="44" s="1"/>
  <c r="BN28" i="44" s="1"/>
  <c r="BO28" i="44" s="1"/>
  <c r="BP28" i="44" s="1"/>
  <c r="BQ28" i="44" s="1"/>
  <c r="BR28" i="44" s="1"/>
  <c r="BJ16" i="44"/>
  <c r="BK16" i="44" s="1"/>
  <c r="BL16" i="44" s="1"/>
  <c r="BM16" i="44" s="1"/>
  <c r="BN16" i="44" s="1"/>
  <c r="BO16" i="44" s="1"/>
  <c r="BP16" i="44" s="1"/>
  <c r="BQ16" i="44" s="1"/>
  <c r="BR16" i="44" s="1"/>
  <c r="AL29" i="44"/>
  <c r="BJ30" i="44"/>
  <c r="BK30" i="44" s="1"/>
  <c r="BL30" i="44" s="1"/>
  <c r="BM30" i="44" s="1"/>
  <c r="BN30" i="44" s="1"/>
  <c r="BO30" i="44" s="1"/>
  <c r="BP30" i="44" s="1"/>
  <c r="BQ30" i="44" s="1"/>
  <c r="BR30" i="44" s="1"/>
  <c r="AL36" i="44"/>
  <c r="BJ60" i="44"/>
  <c r="BK60" i="44" s="1"/>
  <c r="BL60" i="44" s="1"/>
  <c r="BM60" i="44" s="1"/>
  <c r="BN60" i="44" s="1"/>
  <c r="BO60" i="44" s="1"/>
  <c r="BP60" i="44" s="1"/>
  <c r="BQ60" i="44" s="1"/>
  <c r="BR60" i="44" s="1"/>
  <c r="AL60" i="44"/>
  <c r="AM60" i="44" s="1"/>
  <c r="BJ11" i="44"/>
  <c r="BK11" i="44" s="1"/>
  <c r="BL11" i="44" s="1"/>
  <c r="BM11" i="44" s="1"/>
  <c r="BN11" i="44" s="1"/>
  <c r="BO11" i="44" s="1"/>
  <c r="BP11" i="44" s="1"/>
  <c r="BQ11" i="44" s="1"/>
  <c r="BR11" i="44" s="1"/>
  <c r="BJ68" i="44"/>
  <c r="BK68" i="44" s="1"/>
  <c r="BL68" i="44" s="1"/>
  <c r="BM68" i="44" s="1"/>
  <c r="BN68" i="44" s="1"/>
  <c r="BO68" i="44" s="1"/>
  <c r="BP68" i="44" s="1"/>
  <c r="BQ68" i="44" s="1"/>
  <c r="BR68" i="44" s="1"/>
  <c r="AL68" i="44"/>
  <c r="AM68" i="44" s="1"/>
  <c r="BJ54" i="44"/>
  <c r="BK54" i="44" s="1"/>
  <c r="BL54" i="44" s="1"/>
  <c r="BM54" i="44" s="1"/>
  <c r="BN54" i="44" s="1"/>
  <c r="BO54" i="44" s="1"/>
  <c r="BP54" i="44" s="1"/>
  <c r="BQ54" i="44" s="1"/>
  <c r="BR54" i="44" s="1"/>
  <c r="BJ40" i="44"/>
  <c r="BK40" i="44" s="1"/>
  <c r="BL40" i="44" s="1"/>
  <c r="BM40" i="44" s="1"/>
  <c r="BN40" i="44" s="1"/>
  <c r="BO40" i="44" s="1"/>
  <c r="BP40" i="44" s="1"/>
  <c r="BQ40" i="44" s="1"/>
  <c r="BR40" i="44" s="1"/>
  <c r="AL48" i="44"/>
  <c r="AM48" i="44" s="1"/>
  <c r="BJ17" i="44"/>
  <c r="BK17" i="44" s="1"/>
  <c r="BL17" i="44" s="1"/>
  <c r="BM17" i="44" s="1"/>
  <c r="BN17" i="44" s="1"/>
  <c r="BO17" i="44" s="1"/>
  <c r="BP17" i="44" s="1"/>
  <c r="BQ17" i="44" s="1"/>
  <c r="BR17" i="44" s="1"/>
  <c r="AL17" i="44"/>
  <c r="AL11" i="44"/>
  <c r="BJ31" i="44"/>
  <c r="BK31" i="44" s="1"/>
  <c r="BL31" i="44" s="1"/>
  <c r="BM31" i="44" s="1"/>
  <c r="BN31" i="44" s="1"/>
  <c r="BO31" i="44" s="1"/>
  <c r="BP31" i="44" s="1"/>
  <c r="BQ31" i="44" s="1"/>
  <c r="BR31" i="44" s="1"/>
  <c r="AL33" i="44"/>
  <c r="BJ70" i="44"/>
  <c r="BK70" i="44" s="1"/>
  <c r="BL70" i="44" s="1"/>
  <c r="BM70" i="44" s="1"/>
  <c r="BN70" i="44" s="1"/>
  <c r="BO70" i="44" s="1"/>
  <c r="BP70" i="44" s="1"/>
  <c r="BQ70" i="44" s="1"/>
  <c r="BR70" i="44" s="1"/>
  <c r="AL70" i="44"/>
  <c r="AM70" i="44" s="1"/>
  <c r="BJ14" i="44"/>
  <c r="BK14" i="44" s="1"/>
  <c r="BL14" i="44" s="1"/>
  <c r="BM14" i="44" s="1"/>
  <c r="BN14" i="44" s="1"/>
  <c r="BO14" i="44" s="1"/>
  <c r="BP14" i="44" s="1"/>
  <c r="BQ14" i="44" s="1"/>
  <c r="BR14" i="44" s="1"/>
  <c r="BJ57" i="44"/>
  <c r="BK57" i="44" s="1"/>
  <c r="BL57" i="44" s="1"/>
  <c r="BM57" i="44" s="1"/>
  <c r="BN57" i="44" s="1"/>
  <c r="BO57" i="44" s="1"/>
  <c r="BP57" i="44" s="1"/>
  <c r="BQ57" i="44" s="1"/>
  <c r="BR57" i="44" s="1"/>
  <c r="AL57" i="44"/>
  <c r="AM57" i="44" s="1"/>
  <c r="BJ38" i="44"/>
  <c r="BK38" i="44" s="1"/>
  <c r="BL38" i="44" s="1"/>
  <c r="BM38" i="44" s="1"/>
  <c r="BN38" i="44" s="1"/>
  <c r="BO38" i="44" s="1"/>
  <c r="BP38" i="44" s="1"/>
  <c r="BQ38" i="44" s="1"/>
  <c r="BR38" i="44" s="1"/>
  <c r="BJ58" i="44"/>
  <c r="BK58" i="44" s="1"/>
  <c r="BL58" i="44" s="1"/>
  <c r="BM58" i="44" s="1"/>
  <c r="BN58" i="44" s="1"/>
  <c r="BO58" i="44" s="1"/>
  <c r="BP58" i="44" s="1"/>
  <c r="BQ58" i="44" s="1"/>
  <c r="BR58" i="44" s="1"/>
  <c r="AL58" i="44"/>
  <c r="AM58" i="44" s="1"/>
  <c r="BJ26" i="44"/>
  <c r="BK26" i="44" s="1"/>
  <c r="BL26" i="44" s="1"/>
  <c r="BM26" i="44" s="1"/>
  <c r="BN26" i="44" s="1"/>
  <c r="BO26" i="44" s="1"/>
  <c r="BP26" i="44" s="1"/>
  <c r="BQ26" i="44" s="1"/>
  <c r="BR26" i="44" s="1"/>
  <c r="AL47" i="44"/>
  <c r="BJ42" i="44"/>
  <c r="BK42" i="44" s="1"/>
  <c r="BL42" i="44" s="1"/>
  <c r="BM42" i="44" s="1"/>
  <c r="BN42" i="44" s="1"/>
  <c r="BO42" i="44" s="1"/>
  <c r="BP42" i="44" s="1"/>
  <c r="BQ42" i="44" s="1"/>
  <c r="BR42" i="44" s="1"/>
  <c r="AL14" i="44"/>
  <c r="BJ6" i="44"/>
  <c r="BK6" i="44" s="1"/>
  <c r="BL6" i="44" s="1"/>
  <c r="BM6" i="44" s="1"/>
  <c r="BN6" i="44" s="1"/>
  <c r="BO6" i="44" s="1"/>
  <c r="BP6" i="44" s="1"/>
  <c r="BQ6" i="44" s="1"/>
  <c r="BR6" i="44" s="1"/>
  <c r="AL25" i="44"/>
  <c r="BJ5" i="44"/>
  <c r="BK5" i="44" s="1"/>
  <c r="BL5" i="44" s="1"/>
  <c r="BM5" i="44" s="1"/>
  <c r="BN5" i="44" s="1"/>
  <c r="BO5" i="44" s="1"/>
  <c r="BP5" i="44" s="1"/>
  <c r="BQ5" i="44" s="1"/>
  <c r="BR5" i="44" s="1"/>
  <c r="AL37" i="44"/>
  <c r="BJ10" i="44"/>
  <c r="BK10" i="44" s="1"/>
  <c r="BL10" i="44" s="1"/>
  <c r="BM10" i="44" s="1"/>
  <c r="BN10" i="44" s="1"/>
  <c r="BO10" i="44" s="1"/>
  <c r="BP10" i="44" s="1"/>
  <c r="BQ10" i="44" s="1"/>
  <c r="BR10" i="44" s="1"/>
  <c r="AL28" i="44"/>
  <c r="BJ29" i="44"/>
  <c r="BK29" i="44" s="1"/>
  <c r="BL29" i="44" s="1"/>
  <c r="BM29" i="44" s="1"/>
  <c r="BN29" i="44" s="1"/>
  <c r="BO29" i="44" s="1"/>
  <c r="BP29" i="44" s="1"/>
  <c r="BQ29" i="44" s="1"/>
  <c r="BR29" i="44" s="1"/>
  <c r="BJ23" i="44"/>
  <c r="BK23" i="44" s="1"/>
  <c r="BL23" i="44" s="1"/>
  <c r="BM23" i="44" s="1"/>
  <c r="BN23" i="44" s="1"/>
  <c r="BO23" i="44" s="1"/>
  <c r="BP23" i="44" s="1"/>
  <c r="BQ23" i="44" s="1"/>
  <c r="BR23" i="44" s="1"/>
  <c r="AL23" i="44"/>
  <c r="BJ56" i="44"/>
  <c r="BK56" i="44" s="1"/>
  <c r="BL56" i="44" s="1"/>
  <c r="BM56" i="44" s="1"/>
  <c r="BN56" i="44" s="1"/>
  <c r="BO56" i="44" s="1"/>
  <c r="BP56" i="44" s="1"/>
  <c r="BQ56" i="44" s="1"/>
  <c r="BR56" i="44" s="1"/>
  <c r="AL56" i="44"/>
  <c r="AM56" i="44" s="1"/>
  <c r="BJ44" i="44"/>
  <c r="BK44" i="44" s="1"/>
  <c r="BL44" i="44" s="1"/>
  <c r="BM44" i="44" s="1"/>
  <c r="BN44" i="44" s="1"/>
  <c r="BO44" i="44" s="1"/>
  <c r="BP44" i="44" s="1"/>
  <c r="BQ44" i="44" s="1"/>
  <c r="BR44" i="44" s="1"/>
  <c r="AL30" i="44"/>
  <c r="BJ34" i="44"/>
  <c r="BK34" i="44" s="1"/>
  <c r="BL34" i="44" s="1"/>
  <c r="BM34" i="44" s="1"/>
  <c r="BN34" i="44" s="1"/>
  <c r="BO34" i="44" s="1"/>
  <c r="BP34" i="44" s="1"/>
  <c r="BQ34" i="44" s="1"/>
  <c r="BR34" i="44" s="1"/>
  <c r="BJ9" i="44"/>
  <c r="BK9" i="44" s="1"/>
  <c r="BL9" i="44" s="1"/>
  <c r="BM9" i="44" s="1"/>
  <c r="BN9" i="44" s="1"/>
  <c r="BO9" i="44" s="1"/>
  <c r="BP9" i="44" s="1"/>
  <c r="BQ9" i="44" s="1"/>
  <c r="BR9" i="44" s="1"/>
  <c r="AL40" i="44"/>
  <c r="BJ45" i="44"/>
  <c r="BK45" i="44" s="1"/>
  <c r="BL45" i="44" s="1"/>
  <c r="BM45" i="44" s="1"/>
  <c r="BN45" i="44" s="1"/>
  <c r="BO45" i="44" s="1"/>
  <c r="BP45" i="44" s="1"/>
  <c r="BQ45" i="44" s="1"/>
  <c r="BR45" i="44" s="1"/>
  <c r="AL19" i="44"/>
  <c r="BJ33" i="44"/>
  <c r="BK33" i="44" s="1"/>
  <c r="BL33" i="44" s="1"/>
  <c r="BM33" i="44" s="1"/>
  <c r="BN33" i="44" s="1"/>
  <c r="BO33" i="44" s="1"/>
  <c r="BP33" i="44" s="1"/>
  <c r="BQ33" i="44" s="1"/>
  <c r="BR33" i="44" s="1"/>
  <c r="AL5" i="44"/>
  <c r="BJ27" i="44"/>
  <c r="BK27" i="44" s="1"/>
  <c r="BL27" i="44" s="1"/>
  <c r="BM27" i="44" s="1"/>
  <c r="BN27" i="44" s="1"/>
  <c r="BO27" i="44" s="1"/>
  <c r="BP27" i="44" s="1"/>
  <c r="BQ27" i="44" s="1"/>
  <c r="BR27" i="44" s="1"/>
  <c r="AL9" i="44"/>
  <c r="BJ67" i="44"/>
  <c r="BK67" i="44" s="1"/>
  <c r="BL67" i="44" s="1"/>
  <c r="BM67" i="44" s="1"/>
  <c r="BN67" i="44" s="1"/>
  <c r="BO67" i="44" s="1"/>
  <c r="BP67" i="44" s="1"/>
  <c r="BQ67" i="44" s="1"/>
  <c r="BR67" i="44" s="1"/>
  <c r="AL67" i="44"/>
  <c r="AM67" i="44" s="1"/>
  <c r="BJ59" i="44"/>
  <c r="BK59" i="44" s="1"/>
  <c r="BL59" i="44" s="1"/>
  <c r="BM59" i="44" s="1"/>
  <c r="BN59" i="44" s="1"/>
  <c r="BO59" i="44" s="1"/>
  <c r="BP59" i="44" s="1"/>
  <c r="BQ59" i="44" s="1"/>
  <c r="BR59" i="44" s="1"/>
  <c r="AL59" i="44"/>
  <c r="AM59" i="44" s="1"/>
  <c r="BJ19" i="44"/>
  <c r="BK19" i="44" s="1"/>
  <c r="BL19" i="44" s="1"/>
  <c r="BM19" i="44" s="1"/>
  <c r="BN19" i="44" s="1"/>
  <c r="BO19" i="44" s="1"/>
  <c r="BP19" i="44" s="1"/>
  <c r="BQ19" i="44" s="1"/>
  <c r="BR19" i="44" s="1"/>
  <c r="BJ41" i="44"/>
  <c r="BK41" i="44" s="1"/>
  <c r="BL41" i="44" s="1"/>
  <c r="BM41" i="44" s="1"/>
  <c r="BN41" i="44" s="1"/>
  <c r="BO41" i="44" s="1"/>
  <c r="BP41" i="44" s="1"/>
  <c r="BQ41" i="44" s="1"/>
  <c r="BR41" i="44" s="1"/>
  <c r="AL32" i="44"/>
  <c r="BJ65" i="44"/>
  <c r="BK65" i="44" s="1"/>
  <c r="BL65" i="44" s="1"/>
  <c r="BM65" i="44" s="1"/>
  <c r="BN65" i="44" s="1"/>
  <c r="BO65" i="44" s="1"/>
  <c r="BP65" i="44" s="1"/>
  <c r="BQ65" i="44" s="1"/>
  <c r="BR65" i="44" s="1"/>
  <c r="AL65" i="44"/>
  <c r="AM65" i="44" s="1"/>
  <c r="AL12" i="44"/>
  <c r="BJ72" i="44"/>
  <c r="BK72" i="44" s="1"/>
  <c r="BL72" i="44" s="1"/>
  <c r="BM72" i="44" s="1"/>
  <c r="BN72" i="44" s="1"/>
  <c r="BO72" i="44" s="1"/>
  <c r="BP72" i="44" s="1"/>
  <c r="BQ72" i="44" s="1"/>
  <c r="BR72" i="44" s="1"/>
  <c r="AL72" i="44"/>
  <c r="AM72" i="44" s="1"/>
  <c r="BJ61" i="44"/>
  <c r="BK61" i="44" s="1"/>
  <c r="BL61" i="44" s="1"/>
  <c r="BM61" i="44" s="1"/>
  <c r="BN61" i="44" s="1"/>
  <c r="BO61" i="44" s="1"/>
  <c r="BP61" i="44" s="1"/>
  <c r="BQ61" i="44" s="1"/>
  <c r="BR61" i="44" s="1"/>
  <c r="AL61" i="44"/>
  <c r="AM61" i="44" s="1"/>
  <c r="BJ64" i="44"/>
  <c r="BK64" i="44" s="1"/>
  <c r="BL64" i="44" s="1"/>
  <c r="BM64" i="44" s="1"/>
  <c r="BN64" i="44" s="1"/>
  <c r="BO64" i="44" s="1"/>
  <c r="BP64" i="44" s="1"/>
  <c r="BQ64" i="44" s="1"/>
  <c r="BR64" i="44" s="1"/>
  <c r="AL64" i="44"/>
  <c r="AM64" i="44" s="1"/>
  <c r="AL27" i="44"/>
  <c r="BJ18" i="44"/>
  <c r="BK18" i="44" s="1"/>
  <c r="BL18" i="44" s="1"/>
  <c r="BM18" i="44" s="1"/>
  <c r="BN18" i="44" s="1"/>
  <c r="BO18" i="44" s="1"/>
  <c r="BP18" i="44" s="1"/>
  <c r="BQ18" i="44" s="1"/>
  <c r="BR18" i="44" s="1"/>
  <c r="AL10" i="44"/>
  <c r="BJ15" i="44"/>
  <c r="BK15" i="44" s="1"/>
  <c r="BL15" i="44" s="1"/>
  <c r="BM15" i="44" s="1"/>
  <c r="BN15" i="44" s="1"/>
  <c r="BO15" i="44" s="1"/>
  <c r="BP15" i="44" s="1"/>
  <c r="BQ15" i="44" s="1"/>
  <c r="BR15" i="44" s="1"/>
  <c r="AL22" i="44"/>
  <c r="BJ35" i="44"/>
  <c r="BK35" i="44" s="1"/>
  <c r="BL35" i="44" s="1"/>
  <c r="BM35" i="44" s="1"/>
  <c r="BN35" i="44" s="1"/>
  <c r="BO35" i="44" s="1"/>
  <c r="BP35" i="44" s="1"/>
  <c r="BQ35" i="44" s="1"/>
  <c r="BR35" i="44" s="1"/>
  <c r="BJ51" i="44"/>
  <c r="BK51" i="44" s="1"/>
  <c r="BL51" i="44" s="1"/>
  <c r="BM51" i="44" s="1"/>
  <c r="BN51" i="44" s="1"/>
  <c r="BO51" i="44" s="1"/>
  <c r="BP51" i="44" s="1"/>
  <c r="BQ51" i="44" s="1"/>
  <c r="BR51" i="44" s="1"/>
  <c r="AL52" i="44"/>
  <c r="AM52" i="44" s="1"/>
  <c r="BJ39" i="44"/>
  <c r="BK39" i="44" s="1"/>
  <c r="BL39" i="44" s="1"/>
  <c r="BM39" i="44" s="1"/>
  <c r="BN39" i="44" s="1"/>
  <c r="BO39" i="44" s="1"/>
  <c r="BP39" i="44" s="1"/>
  <c r="BQ39" i="44" s="1"/>
  <c r="BR39" i="44" s="1"/>
  <c r="BJ66" i="44"/>
  <c r="BK66" i="44" s="1"/>
  <c r="BL66" i="44" s="1"/>
  <c r="BM66" i="44" s="1"/>
  <c r="BN66" i="44" s="1"/>
  <c r="BO66" i="44" s="1"/>
  <c r="BP66" i="44" s="1"/>
  <c r="BQ66" i="44" s="1"/>
  <c r="BR66" i="44" s="1"/>
  <c r="AL66" i="44"/>
  <c r="AM66" i="44" s="1"/>
  <c r="BJ49" i="44"/>
  <c r="BK49" i="44" s="1"/>
  <c r="BL49" i="44" s="1"/>
  <c r="BM49" i="44" s="1"/>
  <c r="BN49" i="44" s="1"/>
  <c r="BO49" i="44" s="1"/>
  <c r="BP49" i="44" s="1"/>
  <c r="BQ49" i="44" s="1"/>
  <c r="BR49" i="44" s="1"/>
  <c r="AL50" i="44"/>
  <c r="AM50" i="44" s="1"/>
  <c r="BJ22" i="44"/>
  <c r="BK22" i="44" s="1"/>
  <c r="BL22" i="44" s="1"/>
  <c r="BM22" i="44" s="1"/>
  <c r="BN22" i="44" s="1"/>
  <c r="BO22" i="44" s="1"/>
  <c r="BP22" i="44" s="1"/>
  <c r="BQ22" i="44" s="1"/>
  <c r="BR22" i="44" s="1"/>
  <c r="AL44" i="44"/>
  <c r="AL42" i="44"/>
  <c r="BJ71" i="44"/>
  <c r="BK71" i="44" s="1"/>
  <c r="BL71" i="44" s="1"/>
  <c r="BM71" i="44" s="1"/>
  <c r="BN71" i="44" s="1"/>
  <c r="BO71" i="44" s="1"/>
  <c r="BP71" i="44" s="1"/>
  <c r="BQ71" i="44" s="1"/>
  <c r="BR71" i="44" s="1"/>
  <c r="AL71" i="44"/>
  <c r="AM71" i="44" s="1"/>
  <c r="BJ68" i="43"/>
  <c r="BK68" i="43" s="1"/>
  <c r="BL68" i="43" s="1"/>
  <c r="BM68" i="43" s="1"/>
  <c r="BN68" i="43" s="1"/>
  <c r="BO68" i="43" s="1"/>
  <c r="BP68" i="43" s="1"/>
  <c r="BQ68" i="43" s="1"/>
  <c r="BR68" i="43" s="1"/>
  <c r="AL68" i="43"/>
  <c r="AM68" i="43" s="1"/>
  <c r="BJ51" i="43"/>
  <c r="BK51" i="43" s="1"/>
  <c r="BL51" i="43" s="1"/>
  <c r="BM51" i="43" s="1"/>
  <c r="BN51" i="43" s="1"/>
  <c r="BO51" i="43" s="1"/>
  <c r="BP51" i="43" s="1"/>
  <c r="BQ51" i="43" s="1"/>
  <c r="BR51" i="43" s="1"/>
  <c r="AL51" i="43"/>
  <c r="AM51" i="43" s="1"/>
  <c r="BJ57" i="43"/>
  <c r="BK57" i="43" s="1"/>
  <c r="BL57" i="43" s="1"/>
  <c r="BM57" i="43" s="1"/>
  <c r="BN57" i="43" s="1"/>
  <c r="BO57" i="43" s="1"/>
  <c r="BP57" i="43" s="1"/>
  <c r="BQ57" i="43" s="1"/>
  <c r="BR57" i="43" s="1"/>
  <c r="AL57" i="43"/>
  <c r="AM57" i="43" s="1"/>
  <c r="AL9" i="43"/>
  <c r="BJ23" i="43"/>
  <c r="BK23" i="43" s="1"/>
  <c r="BL23" i="43" s="1"/>
  <c r="BM23" i="43" s="1"/>
  <c r="BN23" i="43" s="1"/>
  <c r="BO23" i="43" s="1"/>
  <c r="BP23" i="43" s="1"/>
  <c r="BQ23" i="43" s="1"/>
  <c r="BR23" i="43" s="1"/>
  <c r="BJ55" i="43"/>
  <c r="BK55" i="43" s="1"/>
  <c r="BL55" i="43" s="1"/>
  <c r="BM55" i="43" s="1"/>
  <c r="BN55" i="43" s="1"/>
  <c r="BO55" i="43" s="1"/>
  <c r="BP55" i="43" s="1"/>
  <c r="BQ55" i="43" s="1"/>
  <c r="BR55" i="43" s="1"/>
  <c r="AL55" i="43"/>
  <c r="AM55" i="43" s="1"/>
  <c r="BJ45" i="43"/>
  <c r="BK45" i="43" s="1"/>
  <c r="BL45" i="43" s="1"/>
  <c r="BM45" i="43" s="1"/>
  <c r="BN45" i="43" s="1"/>
  <c r="BO45" i="43" s="1"/>
  <c r="BP45" i="43" s="1"/>
  <c r="BQ45" i="43" s="1"/>
  <c r="BR45" i="43" s="1"/>
  <c r="BJ7" i="43"/>
  <c r="BK7" i="43" s="1"/>
  <c r="BL7" i="43" s="1"/>
  <c r="BM7" i="43" s="1"/>
  <c r="BN7" i="43" s="1"/>
  <c r="BO7" i="43" s="1"/>
  <c r="BP7" i="43" s="1"/>
  <c r="BQ7" i="43" s="1"/>
  <c r="BR7" i="43" s="1"/>
  <c r="BJ9" i="43"/>
  <c r="BK9" i="43" s="1"/>
  <c r="BL9" i="43" s="1"/>
  <c r="BM9" i="43" s="1"/>
  <c r="BN9" i="43" s="1"/>
  <c r="BO9" i="43" s="1"/>
  <c r="BP9" i="43" s="1"/>
  <c r="BQ9" i="43" s="1"/>
  <c r="BR9" i="43" s="1"/>
  <c r="BJ59" i="43"/>
  <c r="BK59" i="43" s="1"/>
  <c r="BL59" i="43" s="1"/>
  <c r="BM59" i="43" s="1"/>
  <c r="BN59" i="43" s="1"/>
  <c r="BO59" i="43" s="1"/>
  <c r="BP59" i="43" s="1"/>
  <c r="BQ59" i="43" s="1"/>
  <c r="BR59" i="43" s="1"/>
  <c r="AL59" i="43"/>
  <c r="AM59" i="43" s="1"/>
  <c r="BJ44" i="43"/>
  <c r="BK44" i="43" s="1"/>
  <c r="BL44" i="43" s="1"/>
  <c r="BM44" i="43" s="1"/>
  <c r="BN44" i="43" s="1"/>
  <c r="BO44" i="43" s="1"/>
  <c r="BP44" i="43" s="1"/>
  <c r="BQ44" i="43" s="1"/>
  <c r="BR44" i="43" s="1"/>
  <c r="AL15" i="43"/>
  <c r="BJ39" i="43"/>
  <c r="BK39" i="43" s="1"/>
  <c r="BL39" i="43" s="1"/>
  <c r="BM39" i="43" s="1"/>
  <c r="BN39" i="43" s="1"/>
  <c r="BO39" i="43" s="1"/>
  <c r="BP39" i="43" s="1"/>
  <c r="BQ39" i="43" s="1"/>
  <c r="BR39" i="43" s="1"/>
  <c r="AL5" i="43"/>
  <c r="AM5" i="43" s="1"/>
  <c r="BJ71" i="43"/>
  <c r="BK71" i="43" s="1"/>
  <c r="BL71" i="43" s="1"/>
  <c r="BM71" i="43" s="1"/>
  <c r="BN71" i="43" s="1"/>
  <c r="BO71" i="43" s="1"/>
  <c r="BP71" i="43" s="1"/>
  <c r="BQ71" i="43" s="1"/>
  <c r="BR71" i="43" s="1"/>
  <c r="AL71" i="43"/>
  <c r="AM71" i="43" s="1"/>
  <c r="BJ10" i="43"/>
  <c r="BK10" i="43" s="1"/>
  <c r="BL10" i="43" s="1"/>
  <c r="BM10" i="43" s="1"/>
  <c r="BN10" i="43" s="1"/>
  <c r="BO10" i="43" s="1"/>
  <c r="BP10" i="43" s="1"/>
  <c r="BQ10" i="43" s="1"/>
  <c r="BR10" i="43" s="1"/>
  <c r="BJ49" i="43"/>
  <c r="BK49" i="43" s="1"/>
  <c r="BL49" i="43" s="1"/>
  <c r="BM49" i="43" s="1"/>
  <c r="BN49" i="43" s="1"/>
  <c r="BO49" i="43" s="1"/>
  <c r="BP49" i="43" s="1"/>
  <c r="BQ49" i="43" s="1"/>
  <c r="BR49" i="43" s="1"/>
  <c r="AL49" i="43"/>
  <c r="AM49" i="43" s="1"/>
  <c r="BJ6" i="43"/>
  <c r="BK6" i="43" s="1"/>
  <c r="BL6" i="43" s="1"/>
  <c r="BM6" i="43" s="1"/>
  <c r="BN6" i="43" s="1"/>
  <c r="BO6" i="43" s="1"/>
  <c r="BP6" i="43" s="1"/>
  <c r="BQ6" i="43" s="1"/>
  <c r="BR6" i="43" s="1"/>
  <c r="BJ5" i="43"/>
  <c r="BK5" i="43" s="1"/>
  <c r="BL5" i="43" s="1"/>
  <c r="BM5" i="43" s="1"/>
  <c r="BN5" i="43" s="1"/>
  <c r="BO5" i="43" s="1"/>
  <c r="BP5" i="43" s="1"/>
  <c r="BQ5" i="43" s="1"/>
  <c r="BR5" i="43" s="1"/>
  <c r="AL34" i="43"/>
  <c r="BJ66" i="43"/>
  <c r="BK66" i="43" s="1"/>
  <c r="BL66" i="43" s="1"/>
  <c r="BM66" i="43" s="1"/>
  <c r="BN66" i="43" s="1"/>
  <c r="BO66" i="43" s="1"/>
  <c r="BP66" i="43" s="1"/>
  <c r="BQ66" i="43" s="1"/>
  <c r="BR66" i="43" s="1"/>
  <c r="AL66" i="43"/>
  <c r="AM66" i="43" s="1"/>
  <c r="BJ63" i="43"/>
  <c r="BK63" i="43" s="1"/>
  <c r="BL63" i="43" s="1"/>
  <c r="BM63" i="43" s="1"/>
  <c r="BN63" i="43" s="1"/>
  <c r="BO63" i="43" s="1"/>
  <c r="BP63" i="43" s="1"/>
  <c r="BQ63" i="43" s="1"/>
  <c r="BR63" i="43" s="1"/>
  <c r="AL63" i="43"/>
  <c r="AM63" i="43" s="1"/>
  <c r="BJ46" i="43"/>
  <c r="BK46" i="43" s="1"/>
  <c r="BL46" i="43" s="1"/>
  <c r="BM46" i="43" s="1"/>
  <c r="BN46" i="43" s="1"/>
  <c r="BO46" i="43" s="1"/>
  <c r="BP46" i="43" s="1"/>
  <c r="BQ46" i="43" s="1"/>
  <c r="BR46" i="43" s="1"/>
  <c r="AL46" i="43"/>
  <c r="AM46" i="43" s="1"/>
  <c r="BJ12" i="43"/>
  <c r="BK12" i="43" s="1"/>
  <c r="BL12" i="43" s="1"/>
  <c r="BM12" i="43" s="1"/>
  <c r="BN12" i="43" s="1"/>
  <c r="BO12" i="43" s="1"/>
  <c r="BP12" i="43" s="1"/>
  <c r="BQ12" i="43" s="1"/>
  <c r="BR12" i="43" s="1"/>
  <c r="AL18" i="43"/>
  <c r="BJ13" i="43"/>
  <c r="BK13" i="43" s="1"/>
  <c r="BL13" i="43" s="1"/>
  <c r="BM13" i="43" s="1"/>
  <c r="BN13" i="43" s="1"/>
  <c r="BO13" i="43" s="1"/>
  <c r="BP13" i="43" s="1"/>
  <c r="BQ13" i="43" s="1"/>
  <c r="BR13" i="43" s="1"/>
  <c r="AL20" i="43"/>
  <c r="AL14" i="43"/>
  <c r="BJ61" i="43"/>
  <c r="BK61" i="43" s="1"/>
  <c r="BL61" i="43" s="1"/>
  <c r="BM61" i="43" s="1"/>
  <c r="BN61" i="43" s="1"/>
  <c r="BO61" i="43" s="1"/>
  <c r="BP61" i="43" s="1"/>
  <c r="BQ61" i="43" s="1"/>
  <c r="BR61" i="43" s="1"/>
  <c r="AL61" i="43"/>
  <c r="AM61" i="43" s="1"/>
  <c r="BJ70" i="43"/>
  <c r="BK70" i="43" s="1"/>
  <c r="BL70" i="43" s="1"/>
  <c r="BM70" i="43" s="1"/>
  <c r="BN70" i="43" s="1"/>
  <c r="BO70" i="43" s="1"/>
  <c r="BP70" i="43" s="1"/>
  <c r="BQ70" i="43" s="1"/>
  <c r="BR70" i="43" s="1"/>
  <c r="AL70" i="43"/>
  <c r="AM70" i="43" s="1"/>
  <c r="BJ16" i="43"/>
  <c r="BK16" i="43" s="1"/>
  <c r="BL16" i="43" s="1"/>
  <c r="BM16" i="43" s="1"/>
  <c r="BN16" i="43" s="1"/>
  <c r="BO16" i="43" s="1"/>
  <c r="BP16" i="43" s="1"/>
  <c r="BQ16" i="43" s="1"/>
  <c r="BR16" i="43" s="1"/>
  <c r="BJ24" i="43"/>
  <c r="BK24" i="43" s="1"/>
  <c r="BL24" i="43" s="1"/>
  <c r="BM24" i="43" s="1"/>
  <c r="BN24" i="43" s="1"/>
  <c r="BO24" i="43" s="1"/>
  <c r="BP24" i="43" s="1"/>
  <c r="BQ24" i="43" s="1"/>
  <c r="BR24" i="43" s="1"/>
  <c r="AL12" i="43"/>
  <c r="BJ53" i="43"/>
  <c r="BK53" i="43" s="1"/>
  <c r="BL53" i="43" s="1"/>
  <c r="BM53" i="43" s="1"/>
  <c r="BN53" i="43" s="1"/>
  <c r="BO53" i="43" s="1"/>
  <c r="BP53" i="43" s="1"/>
  <c r="BQ53" i="43" s="1"/>
  <c r="BR53" i="43" s="1"/>
  <c r="AL53" i="43"/>
  <c r="AM53" i="43" s="1"/>
  <c r="BJ8" i="43"/>
  <c r="BK8" i="43" s="1"/>
  <c r="BL8" i="43" s="1"/>
  <c r="BM8" i="43" s="1"/>
  <c r="BN8" i="43" s="1"/>
  <c r="BO8" i="43" s="1"/>
  <c r="BP8" i="43" s="1"/>
  <c r="BQ8" i="43" s="1"/>
  <c r="BR8" i="43" s="1"/>
  <c r="AL26" i="43"/>
  <c r="BJ29" i="43"/>
  <c r="BK29" i="43" s="1"/>
  <c r="BL29" i="43" s="1"/>
  <c r="BM29" i="43" s="1"/>
  <c r="BN29" i="43" s="1"/>
  <c r="BO29" i="43" s="1"/>
  <c r="BP29" i="43" s="1"/>
  <c r="BQ29" i="43" s="1"/>
  <c r="BR29" i="43" s="1"/>
  <c r="AL13" i="43"/>
  <c r="BJ18" i="43"/>
  <c r="BK18" i="43" s="1"/>
  <c r="BL18" i="43" s="1"/>
  <c r="BM18" i="43" s="1"/>
  <c r="BN18" i="43" s="1"/>
  <c r="BO18" i="43" s="1"/>
  <c r="BP18" i="43" s="1"/>
  <c r="BQ18" i="43" s="1"/>
  <c r="BR18" i="43" s="1"/>
  <c r="BJ14" i="43"/>
  <c r="BK14" i="43" s="1"/>
  <c r="BL14" i="43" s="1"/>
  <c r="BM14" i="43" s="1"/>
  <c r="BN14" i="43" s="1"/>
  <c r="BO14" i="43" s="1"/>
  <c r="BP14" i="43" s="1"/>
  <c r="BQ14" i="43" s="1"/>
  <c r="BR14" i="43" s="1"/>
  <c r="AL44" i="43"/>
  <c r="BJ69" i="43"/>
  <c r="BK69" i="43" s="1"/>
  <c r="BL69" i="43" s="1"/>
  <c r="BM69" i="43" s="1"/>
  <c r="BN69" i="43" s="1"/>
  <c r="BO69" i="43" s="1"/>
  <c r="BP69" i="43" s="1"/>
  <c r="BQ69" i="43" s="1"/>
  <c r="BR69" i="43" s="1"/>
  <c r="AL69" i="43"/>
  <c r="AM69" i="43" s="1"/>
  <c r="BJ62" i="43"/>
  <c r="BK62" i="43" s="1"/>
  <c r="BL62" i="43" s="1"/>
  <c r="BM62" i="43" s="1"/>
  <c r="BN62" i="43" s="1"/>
  <c r="BO62" i="43" s="1"/>
  <c r="BP62" i="43" s="1"/>
  <c r="BQ62" i="43" s="1"/>
  <c r="BR62" i="43" s="1"/>
  <c r="AL62" i="43"/>
  <c r="AM62" i="43" s="1"/>
  <c r="BJ52" i="43"/>
  <c r="BK52" i="43" s="1"/>
  <c r="BL52" i="43" s="1"/>
  <c r="BM52" i="43" s="1"/>
  <c r="BN52" i="43" s="1"/>
  <c r="BO52" i="43" s="1"/>
  <c r="BP52" i="43" s="1"/>
  <c r="BQ52" i="43" s="1"/>
  <c r="BR52" i="43" s="1"/>
  <c r="AL52" i="43"/>
  <c r="AM52" i="43" s="1"/>
  <c r="BJ21" i="43"/>
  <c r="BK21" i="43" s="1"/>
  <c r="BL21" i="43" s="1"/>
  <c r="BM21" i="43" s="1"/>
  <c r="BN21" i="43" s="1"/>
  <c r="BO21" i="43" s="1"/>
  <c r="BP21" i="43" s="1"/>
  <c r="BQ21" i="43" s="1"/>
  <c r="BR21" i="43" s="1"/>
  <c r="AL22" i="43"/>
  <c r="BJ20" i="43"/>
  <c r="BK20" i="43" s="1"/>
  <c r="BL20" i="43" s="1"/>
  <c r="BM20" i="43" s="1"/>
  <c r="BN20" i="43" s="1"/>
  <c r="BO20" i="43" s="1"/>
  <c r="BP20" i="43" s="1"/>
  <c r="BQ20" i="43" s="1"/>
  <c r="BR20" i="43" s="1"/>
  <c r="BJ19" i="43"/>
  <c r="BK19" i="43" s="1"/>
  <c r="BL19" i="43" s="1"/>
  <c r="BM19" i="43" s="1"/>
  <c r="BN19" i="43" s="1"/>
  <c r="BO19" i="43" s="1"/>
  <c r="BP19" i="43" s="1"/>
  <c r="BQ19" i="43" s="1"/>
  <c r="BR19" i="43" s="1"/>
  <c r="BJ58" i="43"/>
  <c r="BK58" i="43" s="1"/>
  <c r="BL58" i="43" s="1"/>
  <c r="BM58" i="43" s="1"/>
  <c r="BN58" i="43" s="1"/>
  <c r="BO58" i="43" s="1"/>
  <c r="BP58" i="43" s="1"/>
  <c r="BQ58" i="43" s="1"/>
  <c r="BR58" i="43" s="1"/>
  <c r="AL58" i="43"/>
  <c r="AM58" i="43" s="1"/>
  <c r="BJ36" i="43"/>
  <c r="BK36" i="43" s="1"/>
  <c r="BL36" i="43" s="1"/>
  <c r="BM36" i="43" s="1"/>
  <c r="BN36" i="43" s="1"/>
  <c r="BO36" i="43" s="1"/>
  <c r="BP36" i="43" s="1"/>
  <c r="BQ36" i="43" s="1"/>
  <c r="BR36" i="43" s="1"/>
  <c r="AL38" i="43"/>
  <c r="BJ32" i="43"/>
  <c r="BK32" i="43" s="1"/>
  <c r="BL32" i="43" s="1"/>
  <c r="BM32" i="43" s="1"/>
  <c r="BN32" i="43" s="1"/>
  <c r="BO32" i="43" s="1"/>
  <c r="BP32" i="43" s="1"/>
  <c r="BQ32" i="43" s="1"/>
  <c r="BR32" i="43" s="1"/>
  <c r="AL10" i="43"/>
  <c r="BJ48" i="43"/>
  <c r="BK48" i="43" s="1"/>
  <c r="BL48" i="43" s="1"/>
  <c r="BM48" i="43" s="1"/>
  <c r="BN48" i="43" s="1"/>
  <c r="BO48" i="43" s="1"/>
  <c r="BP48" i="43" s="1"/>
  <c r="BQ48" i="43" s="1"/>
  <c r="BR48" i="43" s="1"/>
  <c r="AL48" i="43"/>
  <c r="AM48" i="43" s="1"/>
  <c r="BJ54" i="43"/>
  <c r="BK54" i="43" s="1"/>
  <c r="BL54" i="43" s="1"/>
  <c r="BM54" i="43" s="1"/>
  <c r="BN54" i="43" s="1"/>
  <c r="BO54" i="43" s="1"/>
  <c r="BP54" i="43" s="1"/>
  <c r="BQ54" i="43" s="1"/>
  <c r="BR54" i="43" s="1"/>
  <c r="AL54" i="43"/>
  <c r="AM54" i="43" s="1"/>
  <c r="BJ15" i="43"/>
  <c r="BK15" i="43" s="1"/>
  <c r="BL15" i="43" s="1"/>
  <c r="BM15" i="43" s="1"/>
  <c r="BN15" i="43" s="1"/>
  <c r="BO15" i="43" s="1"/>
  <c r="BP15" i="43" s="1"/>
  <c r="BQ15" i="43" s="1"/>
  <c r="BR15" i="43" s="1"/>
  <c r="BJ31" i="43"/>
  <c r="BK31" i="43" s="1"/>
  <c r="BL31" i="43" s="1"/>
  <c r="BM31" i="43" s="1"/>
  <c r="BN31" i="43" s="1"/>
  <c r="BO31" i="43" s="1"/>
  <c r="BP31" i="43" s="1"/>
  <c r="BQ31" i="43" s="1"/>
  <c r="BR31" i="43" s="1"/>
  <c r="BJ56" i="43"/>
  <c r="BK56" i="43" s="1"/>
  <c r="BL56" i="43" s="1"/>
  <c r="BM56" i="43" s="1"/>
  <c r="BN56" i="43" s="1"/>
  <c r="BO56" i="43" s="1"/>
  <c r="BP56" i="43" s="1"/>
  <c r="BQ56" i="43" s="1"/>
  <c r="BR56" i="43" s="1"/>
  <c r="AL56" i="43"/>
  <c r="AM56" i="43" s="1"/>
  <c r="BJ72" i="43"/>
  <c r="BK72" i="43" s="1"/>
  <c r="BL72" i="43" s="1"/>
  <c r="BM72" i="43" s="1"/>
  <c r="BN72" i="43" s="1"/>
  <c r="BO72" i="43" s="1"/>
  <c r="BP72" i="43" s="1"/>
  <c r="BQ72" i="43" s="1"/>
  <c r="BR72" i="43" s="1"/>
  <c r="AL72" i="43"/>
  <c r="AM72" i="43" s="1"/>
  <c r="BJ64" i="43"/>
  <c r="BK64" i="43" s="1"/>
  <c r="BL64" i="43" s="1"/>
  <c r="BM64" i="43" s="1"/>
  <c r="BN64" i="43" s="1"/>
  <c r="BO64" i="43" s="1"/>
  <c r="BP64" i="43" s="1"/>
  <c r="BQ64" i="43" s="1"/>
  <c r="BR64" i="43" s="1"/>
  <c r="AL64" i="43"/>
  <c r="AM64" i="43" s="1"/>
  <c r="BJ50" i="43"/>
  <c r="BK50" i="43" s="1"/>
  <c r="BL50" i="43" s="1"/>
  <c r="BM50" i="43" s="1"/>
  <c r="BN50" i="43" s="1"/>
  <c r="BO50" i="43" s="1"/>
  <c r="BP50" i="43" s="1"/>
  <c r="BQ50" i="43" s="1"/>
  <c r="BR50" i="43" s="1"/>
  <c r="AL50" i="43"/>
  <c r="AM50" i="43" s="1"/>
  <c r="BJ42" i="43"/>
  <c r="BK42" i="43" s="1"/>
  <c r="BL42" i="43" s="1"/>
  <c r="BM42" i="43" s="1"/>
  <c r="BN42" i="43" s="1"/>
  <c r="BO42" i="43" s="1"/>
  <c r="BP42" i="43" s="1"/>
  <c r="BQ42" i="43" s="1"/>
  <c r="BR42" i="43" s="1"/>
  <c r="AL23" i="43"/>
  <c r="BJ28" i="43"/>
  <c r="BK28" i="43" s="1"/>
  <c r="BL28" i="43" s="1"/>
  <c r="BM28" i="43" s="1"/>
  <c r="BN28" i="43" s="1"/>
  <c r="BO28" i="43" s="1"/>
  <c r="BP28" i="43" s="1"/>
  <c r="BQ28" i="43" s="1"/>
  <c r="BR28" i="43" s="1"/>
  <c r="BJ60" i="43"/>
  <c r="BK60" i="43" s="1"/>
  <c r="BL60" i="43" s="1"/>
  <c r="BM60" i="43" s="1"/>
  <c r="BN60" i="43" s="1"/>
  <c r="BO60" i="43" s="1"/>
  <c r="BP60" i="43" s="1"/>
  <c r="BQ60" i="43" s="1"/>
  <c r="BR60" i="43" s="1"/>
  <c r="AL60" i="43"/>
  <c r="AM60" i="43" s="1"/>
  <c r="AL45" i="43"/>
  <c r="AM45" i="43" s="1"/>
  <c r="BJ40" i="43"/>
  <c r="BK40" i="43" s="1"/>
  <c r="BL40" i="43" s="1"/>
  <c r="BM40" i="43" s="1"/>
  <c r="BN40" i="43" s="1"/>
  <c r="BO40" i="43" s="1"/>
  <c r="BP40" i="43" s="1"/>
  <c r="BQ40" i="43" s="1"/>
  <c r="BR40" i="43" s="1"/>
  <c r="AL16" i="43"/>
  <c r="BJ26" i="43"/>
  <c r="BK26" i="43" s="1"/>
  <c r="BL26" i="43" s="1"/>
  <c r="BM26" i="43" s="1"/>
  <c r="BN26" i="43" s="1"/>
  <c r="BO26" i="43" s="1"/>
  <c r="BP26" i="43" s="1"/>
  <c r="BQ26" i="43" s="1"/>
  <c r="BR26" i="43" s="1"/>
  <c r="AL7" i="43"/>
  <c r="BJ67" i="43"/>
  <c r="BK67" i="43" s="1"/>
  <c r="BL67" i="43" s="1"/>
  <c r="BM67" i="43" s="1"/>
  <c r="BN67" i="43" s="1"/>
  <c r="BO67" i="43" s="1"/>
  <c r="BP67" i="43" s="1"/>
  <c r="BQ67" i="43" s="1"/>
  <c r="BR67" i="43" s="1"/>
  <c r="AL67" i="43"/>
  <c r="AM67" i="43" s="1"/>
  <c r="BJ22" i="43"/>
  <c r="BK22" i="43" s="1"/>
  <c r="BL22" i="43" s="1"/>
  <c r="BM22" i="43" s="1"/>
  <c r="BN22" i="43" s="1"/>
  <c r="BO22" i="43" s="1"/>
  <c r="BP22" i="43" s="1"/>
  <c r="BQ22" i="43" s="1"/>
  <c r="BR22" i="43" s="1"/>
  <c r="BJ38" i="43"/>
  <c r="BK38" i="43" s="1"/>
  <c r="BL38" i="43" s="1"/>
  <c r="BM38" i="43" s="1"/>
  <c r="BN38" i="43" s="1"/>
  <c r="BO38" i="43" s="1"/>
  <c r="BP38" i="43" s="1"/>
  <c r="BQ38" i="43" s="1"/>
  <c r="BR38" i="43" s="1"/>
  <c r="AL36" i="43"/>
  <c r="BJ65" i="43"/>
  <c r="BK65" i="43" s="1"/>
  <c r="BL65" i="43" s="1"/>
  <c r="BM65" i="43" s="1"/>
  <c r="BN65" i="43" s="1"/>
  <c r="BO65" i="43" s="1"/>
  <c r="BP65" i="43" s="1"/>
  <c r="BQ65" i="43" s="1"/>
  <c r="BR65" i="43" s="1"/>
  <c r="AL65" i="43"/>
  <c r="AM65" i="43" s="1"/>
  <c r="BJ47" i="43"/>
  <c r="BK47" i="43" s="1"/>
  <c r="BL47" i="43" s="1"/>
  <c r="BM47" i="43" s="1"/>
  <c r="BN47" i="43" s="1"/>
  <c r="BO47" i="43" s="1"/>
  <c r="BP47" i="43" s="1"/>
  <c r="BQ47" i="43" s="1"/>
  <c r="BR47" i="43" s="1"/>
  <c r="AL47" i="43"/>
  <c r="AM47" i="43" s="1"/>
  <c r="BJ33" i="43"/>
  <c r="BK33" i="43" s="1"/>
  <c r="BL33" i="43" s="1"/>
  <c r="BM33" i="43" s="1"/>
  <c r="BN33" i="43" s="1"/>
  <c r="BO33" i="43" s="1"/>
  <c r="BP33" i="43" s="1"/>
  <c r="BQ33" i="43" s="1"/>
  <c r="BR33" i="43" s="1"/>
  <c r="AL17" i="43"/>
  <c r="BJ70" i="42"/>
  <c r="BK70" i="42" s="1"/>
  <c r="BL70" i="42" s="1"/>
  <c r="BM70" i="42" s="1"/>
  <c r="BN70" i="42" s="1"/>
  <c r="BO70" i="42" s="1"/>
  <c r="BP70" i="42" s="1"/>
  <c r="BQ70" i="42" s="1"/>
  <c r="BR70" i="42" s="1"/>
  <c r="AL70" i="42"/>
  <c r="AM70" i="42" s="1"/>
  <c r="BJ51" i="42"/>
  <c r="BK51" i="42" s="1"/>
  <c r="BL51" i="42" s="1"/>
  <c r="BM51" i="42" s="1"/>
  <c r="BN51" i="42" s="1"/>
  <c r="BO51" i="42" s="1"/>
  <c r="BP51" i="42" s="1"/>
  <c r="BQ51" i="42" s="1"/>
  <c r="BR51" i="42" s="1"/>
  <c r="AL51" i="42"/>
  <c r="AM51" i="42" s="1"/>
  <c r="BJ50" i="42"/>
  <c r="BK50" i="42" s="1"/>
  <c r="BL50" i="42" s="1"/>
  <c r="BM50" i="42" s="1"/>
  <c r="BN50" i="42" s="1"/>
  <c r="BO50" i="42" s="1"/>
  <c r="BP50" i="42" s="1"/>
  <c r="BQ50" i="42" s="1"/>
  <c r="BR50" i="42" s="1"/>
  <c r="AL50" i="42"/>
  <c r="AM50" i="42" s="1"/>
  <c r="BJ6" i="42"/>
  <c r="BK6" i="42" s="1"/>
  <c r="BL6" i="42" s="1"/>
  <c r="BM6" i="42" s="1"/>
  <c r="BN6" i="42" s="1"/>
  <c r="BO6" i="42" s="1"/>
  <c r="BP6" i="42" s="1"/>
  <c r="BQ6" i="42" s="1"/>
  <c r="BR6" i="42" s="1"/>
  <c r="BJ52" i="42"/>
  <c r="BK52" i="42" s="1"/>
  <c r="BL52" i="42" s="1"/>
  <c r="BM52" i="42" s="1"/>
  <c r="BN52" i="42" s="1"/>
  <c r="BO52" i="42" s="1"/>
  <c r="BP52" i="42" s="1"/>
  <c r="BQ52" i="42" s="1"/>
  <c r="BR52" i="42" s="1"/>
  <c r="AL52" i="42"/>
  <c r="AM52" i="42" s="1"/>
  <c r="BJ36" i="42"/>
  <c r="BK36" i="42" s="1"/>
  <c r="BL36" i="42" s="1"/>
  <c r="BM36" i="42" s="1"/>
  <c r="BN36" i="42" s="1"/>
  <c r="BO36" i="42" s="1"/>
  <c r="BP36" i="42" s="1"/>
  <c r="BQ36" i="42" s="1"/>
  <c r="BR36" i="42" s="1"/>
  <c r="AL36" i="42"/>
  <c r="AM36" i="42" s="1"/>
  <c r="BJ40" i="42"/>
  <c r="BK40" i="42" s="1"/>
  <c r="BL40" i="42" s="1"/>
  <c r="BM40" i="42" s="1"/>
  <c r="BN40" i="42" s="1"/>
  <c r="BO40" i="42" s="1"/>
  <c r="BP40" i="42" s="1"/>
  <c r="BQ40" i="42" s="1"/>
  <c r="BR40" i="42" s="1"/>
  <c r="AL40" i="42"/>
  <c r="AM40" i="42" s="1"/>
  <c r="BJ19" i="42"/>
  <c r="BK19" i="42" s="1"/>
  <c r="BL19" i="42" s="1"/>
  <c r="BM19" i="42" s="1"/>
  <c r="BN19" i="42" s="1"/>
  <c r="BO19" i="42" s="1"/>
  <c r="BP19" i="42" s="1"/>
  <c r="BQ19" i="42" s="1"/>
  <c r="BR19" i="42" s="1"/>
  <c r="BJ56" i="42"/>
  <c r="BK56" i="42" s="1"/>
  <c r="BL56" i="42" s="1"/>
  <c r="BM56" i="42" s="1"/>
  <c r="BN56" i="42" s="1"/>
  <c r="BO56" i="42" s="1"/>
  <c r="BP56" i="42" s="1"/>
  <c r="BQ56" i="42" s="1"/>
  <c r="BR56" i="42" s="1"/>
  <c r="AL56" i="42"/>
  <c r="AM56" i="42" s="1"/>
  <c r="BJ32" i="42"/>
  <c r="BK32" i="42" s="1"/>
  <c r="BL32" i="42" s="1"/>
  <c r="BM32" i="42" s="1"/>
  <c r="BN32" i="42" s="1"/>
  <c r="BO32" i="42" s="1"/>
  <c r="BP32" i="42" s="1"/>
  <c r="BQ32" i="42" s="1"/>
  <c r="BR32" i="42" s="1"/>
  <c r="AL32" i="42"/>
  <c r="AM32" i="42" s="1"/>
  <c r="BJ8" i="42"/>
  <c r="BK8" i="42" s="1"/>
  <c r="BL8" i="42" s="1"/>
  <c r="BM8" i="42" s="1"/>
  <c r="BN8" i="42" s="1"/>
  <c r="BO8" i="42" s="1"/>
  <c r="BP8" i="42" s="1"/>
  <c r="BQ8" i="42" s="1"/>
  <c r="BR8" i="42" s="1"/>
  <c r="AL11" i="42"/>
  <c r="BJ69" i="42"/>
  <c r="BK69" i="42" s="1"/>
  <c r="BL69" i="42" s="1"/>
  <c r="BM69" i="42" s="1"/>
  <c r="BN69" i="42" s="1"/>
  <c r="BO69" i="42" s="1"/>
  <c r="BP69" i="42" s="1"/>
  <c r="BQ69" i="42" s="1"/>
  <c r="BR69" i="42" s="1"/>
  <c r="AL69" i="42"/>
  <c r="AM69" i="42" s="1"/>
  <c r="BJ67" i="42"/>
  <c r="BK67" i="42" s="1"/>
  <c r="BL67" i="42" s="1"/>
  <c r="BM67" i="42" s="1"/>
  <c r="BN67" i="42" s="1"/>
  <c r="BO67" i="42" s="1"/>
  <c r="BP67" i="42" s="1"/>
  <c r="BQ67" i="42" s="1"/>
  <c r="BR67" i="42" s="1"/>
  <c r="AL67" i="42"/>
  <c r="AM67" i="42" s="1"/>
  <c r="BJ31" i="42"/>
  <c r="BK31" i="42" s="1"/>
  <c r="BL31" i="42" s="1"/>
  <c r="BM31" i="42" s="1"/>
  <c r="BN31" i="42" s="1"/>
  <c r="BO31" i="42" s="1"/>
  <c r="BP31" i="42" s="1"/>
  <c r="BQ31" i="42" s="1"/>
  <c r="BR31" i="42" s="1"/>
  <c r="AL31" i="42"/>
  <c r="AM31" i="42" s="1"/>
  <c r="AL16" i="42"/>
  <c r="BJ20" i="42"/>
  <c r="BK20" i="42" s="1"/>
  <c r="BL20" i="42" s="1"/>
  <c r="BM20" i="42" s="1"/>
  <c r="BN20" i="42" s="1"/>
  <c r="BO20" i="42" s="1"/>
  <c r="BP20" i="42" s="1"/>
  <c r="BQ20" i="42" s="1"/>
  <c r="BR20" i="42" s="1"/>
  <c r="AL8" i="42"/>
  <c r="BJ66" i="42"/>
  <c r="BK66" i="42" s="1"/>
  <c r="BL66" i="42" s="1"/>
  <c r="BM66" i="42" s="1"/>
  <c r="BN66" i="42" s="1"/>
  <c r="BO66" i="42" s="1"/>
  <c r="BP66" i="42" s="1"/>
  <c r="BQ66" i="42" s="1"/>
  <c r="BR66" i="42" s="1"/>
  <c r="AL66" i="42"/>
  <c r="AM66" i="42" s="1"/>
  <c r="BJ61" i="42"/>
  <c r="BK61" i="42" s="1"/>
  <c r="BL61" i="42" s="1"/>
  <c r="BM61" i="42" s="1"/>
  <c r="BN61" i="42" s="1"/>
  <c r="BO61" i="42" s="1"/>
  <c r="BP61" i="42" s="1"/>
  <c r="BQ61" i="42" s="1"/>
  <c r="BR61" i="42" s="1"/>
  <c r="AL61" i="42"/>
  <c r="AM61" i="42" s="1"/>
  <c r="BJ43" i="42"/>
  <c r="BK43" i="42" s="1"/>
  <c r="BL43" i="42" s="1"/>
  <c r="BM43" i="42" s="1"/>
  <c r="BN43" i="42" s="1"/>
  <c r="BO43" i="42" s="1"/>
  <c r="BP43" i="42" s="1"/>
  <c r="BQ43" i="42" s="1"/>
  <c r="BR43" i="42" s="1"/>
  <c r="AL43" i="42"/>
  <c r="AM43" i="42" s="1"/>
  <c r="BJ34" i="42"/>
  <c r="BK34" i="42" s="1"/>
  <c r="BL34" i="42" s="1"/>
  <c r="BM34" i="42" s="1"/>
  <c r="BN34" i="42" s="1"/>
  <c r="BO34" i="42" s="1"/>
  <c r="BP34" i="42" s="1"/>
  <c r="BQ34" i="42" s="1"/>
  <c r="BR34" i="42" s="1"/>
  <c r="AL34" i="42"/>
  <c r="AM34" i="42" s="1"/>
  <c r="BJ18" i="42"/>
  <c r="BK18" i="42" s="1"/>
  <c r="BL18" i="42" s="1"/>
  <c r="BM18" i="42" s="1"/>
  <c r="BN18" i="42" s="1"/>
  <c r="BO18" i="42" s="1"/>
  <c r="BP18" i="42" s="1"/>
  <c r="BQ18" i="42" s="1"/>
  <c r="BR18" i="42" s="1"/>
  <c r="AL21" i="42"/>
  <c r="BJ21" i="42"/>
  <c r="BK21" i="42" s="1"/>
  <c r="BL21" i="42" s="1"/>
  <c r="BM21" i="42" s="1"/>
  <c r="BN21" i="42" s="1"/>
  <c r="BO21" i="42" s="1"/>
  <c r="BP21" i="42" s="1"/>
  <c r="BQ21" i="42" s="1"/>
  <c r="BR21" i="42" s="1"/>
  <c r="AL26" i="42"/>
  <c r="AM26" i="42" s="1"/>
  <c r="BJ12" i="42"/>
  <c r="BK12" i="42" s="1"/>
  <c r="BL12" i="42" s="1"/>
  <c r="BM12" i="42" s="1"/>
  <c r="BN12" i="42" s="1"/>
  <c r="BO12" i="42" s="1"/>
  <c r="BP12" i="42" s="1"/>
  <c r="BQ12" i="42" s="1"/>
  <c r="BR12" i="42" s="1"/>
  <c r="BJ57" i="42"/>
  <c r="BK57" i="42" s="1"/>
  <c r="BL57" i="42" s="1"/>
  <c r="BM57" i="42" s="1"/>
  <c r="BN57" i="42" s="1"/>
  <c r="BO57" i="42" s="1"/>
  <c r="BP57" i="42" s="1"/>
  <c r="BQ57" i="42" s="1"/>
  <c r="BR57" i="42" s="1"/>
  <c r="AL57" i="42"/>
  <c r="AM57" i="42" s="1"/>
  <c r="BJ68" i="42"/>
  <c r="BK68" i="42" s="1"/>
  <c r="BL68" i="42" s="1"/>
  <c r="BM68" i="42" s="1"/>
  <c r="BN68" i="42" s="1"/>
  <c r="BO68" i="42" s="1"/>
  <c r="BP68" i="42" s="1"/>
  <c r="BQ68" i="42" s="1"/>
  <c r="BR68" i="42" s="1"/>
  <c r="AL68" i="42"/>
  <c r="AM68" i="42" s="1"/>
  <c r="BJ62" i="42"/>
  <c r="BK62" i="42" s="1"/>
  <c r="BL62" i="42" s="1"/>
  <c r="BM62" i="42" s="1"/>
  <c r="BN62" i="42" s="1"/>
  <c r="BO62" i="42" s="1"/>
  <c r="BP62" i="42" s="1"/>
  <c r="BQ62" i="42" s="1"/>
  <c r="BR62" i="42" s="1"/>
  <c r="AL62" i="42"/>
  <c r="AM62" i="42" s="1"/>
  <c r="BJ46" i="42"/>
  <c r="BK46" i="42" s="1"/>
  <c r="BL46" i="42" s="1"/>
  <c r="BM46" i="42" s="1"/>
  <c r="BN46" i="42" s="1"/>
  <c r="BO46" i="42" s="1"/>
  <c r="BP46" i="42" s="1"/>
  <c r="BQ46" i="42" s="1"/>
  <c r="BR46" i="42" s="1"/>
  <c r="AL46" i="42"/>
  <c r="AM46" i="42" s="1"/>
  <c r="BJ37" i="42"/>
  <c r="BK37" i="42" s="1"/>
  <c r="BL37" i="42" s="1"/>
  <c r="BM37" i="42" s="1"/>
  <c r="BN37" i="42" s="1"/>
  <c r="BO37" i="42" s="1"/>
  <c r="BP37" i="42" s="1"/>
  <c r="BQ37" i="42" s="1"/>
  <c r="BR37" i="42" s="1"/>
  <c r="AL37" i="42"/>
  <c r="AM37" i="42" s="1"/>
  <c r="BJ5" i="42"/>
  <c r="BK5" i="42" s="1"/>
  <c r="BL5" i="42" s="1"/>
  <c r="BM5" i="42" s="1"/>
  <c r="BN5" i="42" s="1"/>
  <c r="BO5" i="42" s="1"/>
  <c r="BP5" i="42" s="1"/>
  <c r="BQ5" i="42" s="1"/>
  <c r="BR5" i="42" s="1"/>
  <c r="AL6" i="42"/>
  <c r="BJ55" i="42"/>
  <c r="BK55" i="42" s="1"/>
  <c r="BL55" i="42" s="1"/>
  <c r="BM55" i="42" s="1"/>
  <c r="BN55" i="42" s="1"/>
  <c r="BO55" i="42" s="1"/>
  <c r="BP55" i="42" s="1"/>
  <c r="BQ55" i="42" s="1"/>
  <c r="BR55" i="42" s="1"/>
  <c r="AL55" i="42"/>
  <c r="AM55" i="42" s="1"/>
  <c r="BJ49" i="42"/>
  <c r="BK49" i="42" s="1"/>
  <c r="BL49" i="42" s="1"/>
  <c r="BM49" i="42" s="1"/>
  <c r="BN49" i="42" s="1"/>
  <c r="BO49" i="42" s="1"/>
  <c r="BP49" i="42" s="1"/>
  <c r="BQ49" i="42" s="1"/>
  <c r="BR49" i="42" s="1"/>
  <c r="AL49" i="42"/>
  <c r="AM49" i="42" s="1"/>
  <c r="BJ35" i="42"/>
  <c r="BK35" i="42" s="1"/>
  <c r="BL35" i="42" s="1"/>
  <c r="BM35" i="42" s="1"/>
  <c r="BN35" i="42" s="1"/>
  <c r="BO35" i="42" s="1"/>
  <c r="BP35" i="42" s="1"/>
  <c r="BQ35" i="42" s="1"/>
  <c r="BR35" i="42" s="1"/>
  <c r="AL35" i="42"/>
  <c r="AM35" i="42" s="1"/>
  <c r="BJ26" i="42"/>
  <c r="BK26" i="42" s="1"/>
  <c r="BL26" i="42" s="1"/>
  <c r="BM26" i="42" s="1"/>
  <c r="BN26" i="42" s="1"/>
  <c r="BO26" i="42" s="1"/>
  <c r="BP26" i="42" s="1"/>
  <c r="BQ26" i="42" s="1"/>
  <c r="BR26" i="42" s="1"/>
  <c r="AL7" i="42"/>
  <c r="BJ14" i="42"/>
  <c r="BK14" i="42" s="1"/>
  <c r="BL14" i="42" s="1"/>
  <c r="BM14" i="42" s="1"/>
  <c r="BN14" i="42" s="1"/>
  <c r="BO14" i="42" s="1"/>
  <c r="BP14" i="42" s="1"/>
  <c r="BQ14" i="42" s="1"/>
  <c r="BR14" i="42" s="1"/>
  <c r="AL14" i="42"/>
  <c r="BJ71" i="42"/>
  <c r="BK71" i="42" s="1"/>
  <c r="BL71" i="42" s="1"/>
  <c r="BM71" i="42" s="1"/>
  <c r="BN71" i="42" s="1"/>
  <c r="BO71" i="42" s="1"/>
  <c r="BP71" i="42" s="1"/>
  <c r="BQ71" i="42" s="1"/>
  <c r="BR71" i="42" s="1"/>
  <c r="AL71" i="42"/>
  <c r="AM71" i="42" s="1"/>
  <c r="BJ64" i="42"/>
  <c r="BK64" i="42" s="1"/>
  <c r="BL64" i="42" s="1"/>
  <c r="BM64" i="42" s="1"/>
  <c r="BN64" i="42" s="1"/>
  <c r="BO64" i="42" s="1"/>
  <c r="BP64" i="42" s="1"/>
  <c r="BQ64" i="42" s="1"/>
  <c r="BR64" i="42" s="1"/>
  <c r="AL64" i="42"/>
  <c r="AM64" i="42" s="1"/>
  <c r="BJ60" i="42"/>
  <c r="BK60" i="42" s="1"/>
  <c r="BL60" i="42" s="1"/>
  <c r="BM60" i="42" s="1"/>
  <c r="BN60" i="42" s="1"/>
  <c r="BO60" i="42" s="1"/>
  <c r="BP60" i="42" s="1"/>
  <c r="BQ60" i="42" s="1"/>
  <c r="BR60" i="42" s="1"/>
  <c r="AL60" i="42"/>
  <c r="AM60" i="42" s="1"/>
  <c r="BJ44" i="42"/>
  <c r="BK44" i="42" s="1"/>
  <c r="BL44" i="42" s="1"/>
  <c r="BM44" i="42" s="1"/>
  <c r="BN44" i="42" s="1"/>
  <c r="BO44" i="42" s="1"/>
  <c r="BP44" i="42" s="1"/>
  <c r="BQ44" i="42" s="1"/>
  <c r="BR44" i="42" s="1"/>
  <c r="AL44" i="42"/>
  <c r="AM44" i="42" s="1"/>
  <c r="BJ41" i="42"/>
  <c r="BK41" i="42" s="1"/>
  <c r="BL41" i="42" s="1"/>
  <c r="BM41" i="42" s="1"/>
  <c r="BN41" i="42" s="1"/>
  <c r="BO41" i="42" s="1"/>
  <c r="BP41" i="42" s="1"/>
  <c r="BQ41" i="42" s="1"/>
  <c r="BR41" i="42" s="1"/>
  <c r="AL41" i="42"/>
  <c r="AM41" i="42" s="1"/>
  <c r="BJ7" i="42"/>
  <c r="BK7" i="42" s="1"/>
  <c r="BL7" i="42" s="1"/>
  <c r="BM7" i="42" s="1"/>
  <c r="BN7" i="42" s="1"/>
  <c r="BO7" i="42" s="1"/>
  <c r="BP7" i="42" s="1"/>
  <c r="BQ7" i="42" s="1"/>
  <c r="BR7" i="42" s="1"/>
  <c r="AL9" i="42"/>
  <c r="BJ33" i="42"/>
  <c r="BK33" i="42" s="1"/>
  <c r="BL33" i="42" s="1"/>
  <c r="BM33" i="42" s="1"/>
  <c r="BN33" i="42" s="1"/>
  <c r="BO33" i="42" s="1"/>
  <c r="BP33" i="42" s="1"/>
  <c r="BQ33" i="42" s="1"/>
  <c r="BR33" i="42" s="1"/>
  <c r="AL33" i="42"/>
  <c r="AM33" i="42" s="1"/>
  <c r="BJ28" i="42"/>
  <c r="BK28" i="42" s="1"/>
  <c r="BL28" i="42" s="1"/>
  <c r="BM28" i="42" s="1"/>
  <c r="BN28" i="42" s="1"/>
  <c r="BO28" i="42" s="1"/>
  <c r="BP28" i="42" s="1"/>
  <c r="BQ28" i="42" s="1"/>
  <c r="BR28" i="42" s="1"/>
  <c r="AL20" i="42"/>
  <c r="BJ54" i="42"/>
  <c r="BK54" i="42" s="1"/>
  <c r="BL54" i="42" s="1"/>
  <c r="BM54" i="42" s="1"/>
  <c r="BN54" i="42" s="1"/>
  <c r="BO54" i="42" s="1"/>
  <c r="BP54" i="42" s="1"/>
  <c r="BQ54" i="42" s="1"/>
  <c r="BR54" i="42" s="1"/>
  <c r="AL54" i="42"/>
  <c r="AM54" i="42" s="1"/>
  <c r="BJ47" i="42"/>
  <c r="BK47" i="42" s="1"/>
  <c r="BL47" i="42" s="1"/>
  <c r="BM47" i="42" s="1"/>
  <c r="BN47" i="42" s="1"/>
  <c r="BO47" i="42" s="1"/>
  <c r="BP47" i="42" s="1"/>
  <c r="BQ47" i="42" s="1"/>
  <c r="BR47" i="42" s="1"/>
  <c r="AL47" i="42"/>
  <c r="AM47" i="42" s="1"/>
  <c r="BJ38" i="42"/>
  <c r="BK38" i="42" s="1"/>
  <c r="BL38" i="42" s="1"/>
  <c r="BM38" i="42" s="1"/>
  <c r="BN38" i="42" s="1"/>
  <c r="BO38" i="42" s="1"/>
  <c r="BP38" i="42" s="1"/>
  <c r="BQ38" i="42" s="1"/>
  <c r="BR38" i="42" s="1"/>
  <c r="AL38" i="42"/>
  <c r="AM38" i="42" s="1"/>
  <c r="BJ25" i="42"/>
  <c r="BK25" i="42" s="1"/>
  <c r="BL25" i="42" s="1"/>
  <c r="BM25" i="42" s="1"/>
  <c r="BN25" i="42" s="1"/>
  <c r="BO25" i="42" s="1"/>
  <c r="BP25" i="42" s="1"/>
  <c r="BQ25" i="42" s="1"/>
  <c r="BR25" i="42" s="1"/>
  <c r="AL5" i="42"/>
  <c r="BJ24" i="42"/>
  <c r="BK24" i="42" s="1"/>
  <c r="BL24" i="42" s="1"/>
  <c r="BM24" i="42" s="1"/>
  <c r="BN24" i="42" s="1"/>
  <c r="BO24" i="42" s="1"/>
  <c r="BP24" i="42" s="1"/>
  <c r="BQ24" i="42" s="1"/>
  <c r="BR24" i="42" s="1"/>
  <c r="AL29" i="42"/>
  <c r="AM29" i="42" s="1"/>
  <c r="AL10" i="42"/>
  <c r="BJ72" i="42"/>
  <c r="BK72" i="42" s="1"/>
  <c r="BL72" i="42" s="1"/>
  <c r="BM72" i="42" s="1"/>
  <c r="BN72" i="42" s="1"/>
  <c r="BO72" i="42" s="1"/>
  <c r="BP72" i="42" s="1"/>
  <c r="BQ72" i="42" s="1"/>
  <c r="BR72" i="42" s="1"/>
  <c r="AL72" i="42"/>
  <c r="AM72" i="42" s="1"/>
  <c r="BJ65" i="42"/>
  <c r="BK65" i="42" s="1"/>
  <c r="BL65" i="42" s="1"/>
  <c r="BM65" i="42" s="1"/>
  <c r="BN65" i="42" s="1"/>
  <c r="BO65" i="42" s="1"/>
  <c r="BP65" i="42" s="1"/>
  <c r="BQ65" i="42" s="1"/>
  <c r="BR65" i="42" s="1"/>
  <c r="AL65" i="42"/>
  <c r="AM65" i="42" s="1"/>
  <c r="BJ27" i="42"/>
  <c r="BK27" i="42" s="1"/>
  <c r="BL27" i="42" s="1"/>
  <c r="BM27" i="42" s="1"/>
  <c r="BN27" i="42" s="1"/>
  <c r="BO27" i="42" s="1"/>
  <c r="BP27" i="42" s="1"/>
  <c r="BQ27" i="42" s="1"/>
  <c r="BR27" i="42" s="1"/>
  <c r="BJ45" i="42"/>
  <c r="BK45" i="42" s="1"/>
  <c r="BL45" i="42" s="1"/>
  <c r="BM45" i="42" s="1"/>
  <c r="BN45" i="42" s="1"/>
  <c r="BO45" i="42" s="1"/>
  <c r="BP45" i="42" s="1"/>
  <c r="BQ45" i="42" s="1"/>
  <c r="BR45" i="42" s="1"/>
  <c r="AL45" i="42"/>
  <c r="AM45" i="42" s="1"/>
  <c r="BJ9" i="42"/>
  <c r="BK9" i="42" s="1"/>
  <c r="BL9" i="42" s="1"/>
  <c r="BM9" i="42" s="1"/>
  <c r="BN9" i="42" s="1"/>
  <c r="BO9" i="42" s="1"/>
  <c r="BP9" i="42" s="1"/>
  <c r="BQ9" i="42" s="1"/>
  <c r="BR9" i="42" s="1"/>
  <c r="BJ13" i="42"/>
  <c r="BK13" i="42" s="1"/>
  <c r="BL13" i="42" s="1"/>
  <c r="BM13" i="42" s="1"/>
  <c r="BN13" i="42" s="1"/>
  <c r="BO13" i="42" s="1"/>
  <c r="BP13" i="42" s="1"/>
  <c r="BQ13" i="42" s="1"/>
  <c r="BR13" i="42" s="1"/>
  <c r="AL17" i="42"/>
  <c r="BJ59" i="42"/>
  <c r="BK59" i="42" s="1"/>
  <c r="BL59" i="42" s="1"/>
  <c r="BM59" i="42" s="1"/>
  <c r="BN59" i="42" s="1"/>
  <c r="BO59" i="42" s="1"/>
  <c r="BP59" i="42" s="1"/>
  <c r="BQ59" i="42" s="1"/>
  <c r="BR59" i="42" s="1"/>
  <c r="AL59" i="42"/>
  <c r="AM59" i="42" s="1"/>
  <c r="BJ53" i="42"/>
  <c r="BK53" i="42" s="1"/>
  <c r="BL53" i="42" s="1"/>
  <c r="BM53" i="42" s="1"/>
  <c r="BN53" i="42" s="1"/>
  <c r="BO53" i="42" s="1"/>
  <c r="BP53" i="42" s="1"/>
  <c r="BQ53" i="42" s="1"/>
  <c r="BR53" i="42" s="1"/>
  <c r="AL53" i="42"/>
  <c r="AM53" i="42" s="1"/>
  <c r="AL39" i="42"/>
  <c r="AM39" i="42" s="1"/>
  <c r="BJ39" i="42"/>
  <c r="BK39" i="42" s="1"/>
  <c r="BL39" i="42" s="1"/>
  <c r="BM39" i="42" s="1"/>
  <c r="BN39" i="42" s="1"/>
  <c r="BO39" i="42" s="1"/>
  <c r="BP39" i="42" s="1"/>
  <c r="BQ39" i="42" s="1"/>
  <c r="BR39" i="42" s="1"/>
  <c r="BJ30" i="42"/>
  <c r="BK30" i="42" s="1"/>
  <c r="BL30" i="42" s="1"/>
  <c r="BM30" i="42" s="1"/>
  <c r="BN30" i="42" s="1"/>
  <c r="BO30" i="42" s="1"/>
  <c r="BP30" i="42" s="1"/>
  <c r="BQ30" i="42" s="1"/>
  <c r="BR30" i="42" s="1"/>
  <c r="AL30" i="42"/>
  <c r="AM30" i="42" s="1"/>
  <c r="BJ17" i="42"/>
  <c r="BK17" i="42" s="1"/>
  <c r="BL17" i="42" s="1"/>
  <c r="BM17" i="42" s="1"/>
  <c r="BN17" i="42" s="1"/>
  <c r="BO17" i="42" s="1"/>
  <c r="BP17" i="42" s="1"/>
  <c r="BQ17" i="42" s="1"/>
  <c r="BR17" i="42" s="1"/>
  <c r="BJ63" i="42"/>
  <c r="BK63" i="42" s="1"/>
  <c r="BL63" i="42" s="1"/>
  <c r="BM63" i="42" s="1"/>
  <c r="BN63" i="42" s="1"/>
  <c r="BO63" i="42" s="1"/>
  <c r="BP63" i="42" s="1"/>
  <c r="BQ63" i="42" s="1"/>
  <c r="BR63" i="42" s="1"/>
  <c r="AL63" i="42"/>
  <c r="AM63" i="42" s="1"/>
  <c r="BJ58" i="42"/>
  <c r="BK58" i="42" s="1"/>
  <c r="BL58" i="42" s="1"/>
  <c r="BM58" i="42" s="1"/>
  <c r="BN58" i="42" s="1"/>
  <c r="BO58" i="42" s="1"/>
  <c r="BP58" i="42" s="1"/>
  <c r="BQ58" i="42" s="1"/>
  <c r="BR58" i="42" s="1"/>
  <c r="AL58" i="42"/>
  <c r="AM58" i="42" s="1"/>
  <c r="BJ48" i="42"/>
  <c r="BK48" i="42" s="1"/>
  <c r="BL48" i="42" s="1"/>
  <c r="BM48" i="42" s="1"/>
  <c r="BN48" i="42" s="1"/>
  <c r="BO48" i="42" s="1"/>
  <c r="BP48" i="42" s="1"/>
  <c r="BQ48" i="42" s="1"/>
  <c r="BR48" i="42" s="1"/>
  <c r="AL48" i="42"/>
  <c r="AM48" i="42" s="1"/>
  <c r="BJ42" i="42"/>
  <c r="BK42" i="42" s="1"/>
  <c r="BL42" i="42" s="1"/>
  <c r="BM42" i="42" s="1"/>
  <c r="BN42" i="42" s="1"/>
  <c r="BO42" i="42" s="1"/>
  <c r="BP42" i="42" s="1"/>
  <c r="BQ42" i="42" s="1"/>
  <c r="BR42" i="42" s="1"/>
  <c r="AL42" i="42"/>
  <c r="AM42" i="42" s="1"/>
  <c r="BJ29" i="42"/>
  <c r="BK29" i="42" s="1"/>
  <c r="BL29" i="42" s="1"/>
  <c r="BM29" i="42" s="1"/>
  <c r="BN29" i="42" s="1"/>
  <c r="BO29" i="42" s="1"/>
  <c r="BP29" i="42" s="1"/>
  <c r="BQ29" i="42" s="1"/>
  <c r="BR29" i="42" s="1"/>
  <c r="AL13" i="42"/>
  <c r="BJ10" i="42"/>
  <c r="BK10" i="42" s="1"/>
  <c r="BL10" i="42" s="1"/>
  <c r="BM10" i="42" s="1"/>
  <c r="BN10" i="42" s="1"/>
  <c r="BO10" i="42" s="1"/>
  <c r="BP10" i="42" s="1"/>
  <c r="BQ10" i="42" s="1"/>
  <c r="BR10" i="42" s="1"/>
  <c r="AL15" i="42"/>
  <c r="BJ23" i="42"/>
  <c r="BK23" i="42" s="1"/>
  <c r="BL23" i="42" s="1"/>
  <c r="BM23" i="42" s="1"/>
  <c r="BN23" i="42" s="1"/>
  <c r="BO23" i="42" s="1"/>
  <c r="BP23" i="42" s="1"/>
  <c r="BQ23" i="42" s="1"/>
  <c r="BR23" i="42" s="1"/>
  <c r="AL28" i="42"/>
  <c r="AM28" i="42" s="1"/>
  <c r="BJ48" i="41"/>
  <c r="BK48" i="41" s="1"/>
  <c r="BL48" i="41" s="1"/>
  <c r="BM48" i="41" s="1"/>
  <c r="BN48" i="41" s="1"/>
  <c r="BO48" i="41" s="1"/>
  <c r="BP48" i="41" s="1"/>
  <c r="BQ48" i="41" s="1"/>
  <c r="BR48" i="41" s="1"/>
  <c r="AL48" i="41"/>
  <c r="AM48" i="41" s="1"/>
  <c r="BJ15" i="41"/>
  <c r="BK15" i="41" s="1"/>
  <c r="BL15" i="41" s="1"/>
  <c r="BM15" i="41" s="1"/>
  <c r="BN15" i="41" s="1"/>
  <c r="BO15" i="41" s="1"/>
  <c r="BP15" i="41" s="1"/>
  <c r="BQ15" i="41" s="1"/>
  <c r="BR15" i="41" s="1"/>
  <c r="BJ41" i="41"/>
  <c r="BK41" i="41" s="1"/>
  <c r="BL41" i="41" s="1"/>
  <c r="BM41" i="41" s="1"/>
  <c r="BN41" i="41" s="1"/>
  <c r="BO41" i="41" s="1"/>
  <c r="BP41" i="41" s="1"/>
  <c r="BQ41" i="41" s="1"/>
  <c r="BR41" i="41" s="1"/>
  <c r="AL41" i="41"/>
  <c r="AM41" i="41" s="1"/>
  <c r="BJ43" i="41"/>
  <c r="BK43" i="41" s="1"/>
  <c r="BL43" i="41" s="1"/>
  <c r="BM43" i="41" s="1"/>
  <c r="BN43" i="41" s="1"/>
  <c r="BO43" i="41" s="1"/>
  <c r="BP43" i="41" s="1"/>
  <c r="BQ43" i="41" s="1"/>
  <c r="BR43" i="41" s="1"/>
  <c r="AL43" i="41"/>
  <c r="AM43" i="41" s="1"/>
  <c r="BJ37" i="41"/>
  <c r="BK37" i="41" s="1"/>
  <c r="BL37" i="41" s="1"/>
  <c r="BM37" i="41" s="1"/>
  <c r="BN37" i="41" s="1"/>
  <c r="BO37" i="41" s="1"/>
  <c r="BP37" i="41" s="1"/>
  <c r="BQ37" i="41" s="1"/>
  <c r="BR37" i="41" s="1"/>
  <c r="AL37" i="41"/>
  <c r="AM37" i="41" s="1"/>
  <c r="BJ6" i="41"/>
  <c r="BK6" i="41" s="1"/>
  <c r="BL6" i="41" s="1"/>
  <c r="BM6" i="41" s="1"/>
  <c r="BN6" i="41" s="1"/>
  <c r="BO6" i="41" s="1"/>
  <c r="BP6" i="41" s="1"/>
  <c r="BQ6" i="41" s="1"/>
  <c r="BR6" i="41" s="1"/>
  <c r="BJ52" i="41"/>
  <c r="BK52" i="41" s="1"/>
  <c r="BL52" i="41" s="1"/>
  <c r="BM52" i="41" s="1"/>
  <c r="BN52" i="41" s="1"/>
  <c r="BO52" i="41" s="1"/>
  <c r="BP52" i="41" s="1"/>
  <c r="BQ52" i="41" s="1"/>
  <c r="BR52" i="41" s="1"/>
  <c r="AL52" i="41"/>
  <c r="AM52" i="41" s="1"/>
  <c r="BJ27" i="41"/>
  <c r="BK27" i="41" s="1"/>
  <c r="BL27" i="41" s="1"/>
  <c r="BM27" i="41" s="1"/>
  <c r="BN27" i="41" s="1"/>
  <c r="BO27" i="41" s="1"/>
  <c r="BP27" i="41" s="1"/>
  <c r="BQ27" i="41" s="1"/>
  <c r="BR27" i="41" s="1"/>
  <c r="AL27" i="41"/>
  <c r="AM27" i="41" s="1"/>
  <c r="BJ62" i="41"/>
  <c r="BK62" i="41" s="1"/>
  <c r="BL62" i="41" s="1"/>
  <c r="BM62" i="41" s="1"/>
  <c r="BN62" i="41" s="1"/>
  <c r="BO62" i="41" s="1"/>
  <c r="BP62" i="41" s="1"/>
  <c r="BQ62" i="41" s="1"/>
  <c r="BR62" i="41" s="1"/>
  <c r="AL62" i="41"/>
  <c r="AM62" i="41" s="1"/>
  <c r="BJ58" i="41"/>
  <c r="BK58" i="41" s="1"/>
  <c r="BL58" i="41" s="1"/>
  <c r="BM58" i="41" s="1"/>
  <c r="BN58" i="41" s="1"/>
  <c r="BO58" i="41" s="1"/>
  <c r="BP58" i="41" s="1"/>
  <c r="BQ58" i="41" s="1"/>
  <c r="BR58" i="41" s="1"/>
  <c r="AL58" i="41"/>
  <c r="AM58" i="41" s="1"/>
  <c r="BJ28" i="41"/>
  <c r="BK28" i="41" s="1"/>
  <c r="BL28" i="41" s="1"/>
  <c r="BM28" i="41" s="1"/>
  <c r="BN28" i="41" s="1"/>
  <c r="BO28" i="41" s="1"/>
  <c r="BP28" i="41" s="1"/>
  <c r="BQ28" i="41" s="1"/>
  <c r="BR28" i="41" s="1"/>
  <c r="AL28" i="41"/>
  <c r="AM28" i="41" s="1"/>
  <c r="BJ19" i="41"/>
  <c r="BK19" i="41" s="1"/>
  <c r="BL19" i="41" s="1"/>
  <c r="BM19" i="41" s="1"/>
  <c r="BN19" i="41" s="1"/>
  <c r="BO19" i="41" s="1"/>
  <c r="BP19" i="41" s="1"/>
  <c r="BQ19" i="41" s="1"/>
  <c r="BR19" i="41" s="1"/>
  <c r="AL21" i="41"/>
  <c r="AM21" i="41" s="1"/>
  <c r="BJ45" i="41"/>
  <c r="BK45" i="41" s="1"/>
  <c r="BL45" i="41" s="1"/>
  <c r="BM45" i="41" s="1"/>
  <c r="BN45" i="41" s="1"/>
  <c r="BO45" i="41" s="1"/>
  <c r="BP45" i="41" s="1"/>
  <c r="BQ45" i="41" s="1"/>
  <c r="BR45" i="41" s="1"/>
  <c r="AL45" i="41"/>
  <c r="AM45" i="41" s="1"/>
  <c r="BJ22" i="41"/>
  <c r="BK22" i="41" s="1"/>
  <c r="BL22" i="41" s="1"/>
  <c r="BM22" i="41" s="1"/>
  <c r="BN22" i="41" s="1"/>
  <c r="BO22" i="41" s="1"/>
  <c r="BP22" i="41" s="1"/>
  <c r="BQ22" i="41" s="1"/>
  <c r="BR22" i="41" s="1"/>
  <c r="AL22" i="41"/>
  <c r="AM22" i="41" s="1"/>
  <c r="BJ54" i="41"/>
  <c r="BK54" i="41" s="1"/>
  <c r="BL54" i="41" s="1"/>
  <c r="BM54" i="41" s="1"/>
  <c r="BN54" i="41" s="1"/>
  <c r="BO54" i="41" s="1"/>
  <c r="BP54" i="41" s="1"/>
  <c r="BQ54" i="41" s="1"/>
  <c r="BR54" i="41" s="1"/>
  <c r="AL54" i="41"/>
  <c r="AM54" i="41" s="1"/>
  <c r="BJ31" i="41"/>
  <c r="BK31" i="41" s="1"/>
  <c r="BL31" i="41" s="1"/>
  <c r="BM31" i="41" s="1"/>
  <c r="BN31" i="41" s="1"/>
  <c r="BO31" i="41" s="1"/>
  <c r="BP31" i="41" s="1"/>
  <c r="BQ31" i="41" s="1"/>
  <c r="BR31" i="41" s="1"/>
  <c r="AL31" i="41"/>
  <c r="AM31" i="41" s="1"/>
  <c r="BJ32" i="41"/>
  <c r="BK32" i="41" s="1"/>
  <c r="BL32" i="41" s="1"/>
  <c r="BM32" i="41" s="1"/>
  <c r="BN32" i="41" s="1"/>
  <c r="BO32" i="41" s="1"/>
  <c r="BP32" i="41" s="1"/>
  <c r="BQ32" i="41" s="1"/>
  <c r="BR32" i="41" s="1"/>
  <c r="AL32" i="41"/>
  <c r="AM32" i="41" s="1"/>
  <c r="BJ18" i="41"/>
  <c r="BK18" i="41" s="1"/>
  <c r="BL18" i="41" s="1"/>
  <c r="BM18" i="41" s="1"/>
  <c r="BN18" i="41" s="1"/>
  <c r="BO18" i="41" s="1"/>
  <c r="BP18" i="41" s="1"/>
  <c r="BQ18" i="41" s="1"/>
  <c r="BR18" i="41" s="1"/>
  <c r="AL20" i="41"/>
  <c r="AM20" i="41" s="1"/>
  <c r="BJ12" i="41"/>
  <c r="BK12" i="41" s="1"/>
  <c r="BL12" i="41" s="1"/>
  <c r="BM12" i="41" s="1"/>
  <c r="BN12" i="41" s="1"/>
  <c r="BO12" i="41" s="1"/>
  <c r="BP12" i="41" s="1"/>
  <c r="BQ12" i="41" s="1"/>
  <c r="BR12" i="41" s="1"/>
  <c r="BJ29" i="41"/>
  <c r="BK29" i="41" s="1"/>
  <c r="BL29" i="41" s="1"/>
  <c r="BM29" i="41" s="1"/>
  <c r="BN29" i="41" s="1"/>
  <c r="BO29" i="41" s="1"/>
  <c r="BP29" i="41" s="1"/>
  <c r="BQ29" i="41" s="1"/>
  <c r="BR29" i="41" s="1"/>
  <c r="AL29" i="41"/>
  <c r="AM29" i="41" s="1"/>
  <c r="BJ64" i="41"/>
  <c r="BK64" i="41" s="1"/>
  <c r="BL64" i="41" s="1"/>
  <c r="BM64" i="41" s="1"/>
  <c r="BN64" i="41" s="1"/>
  <c r="BO64" i="41" s="1"/>
  <c r="BP64" i="41" s="1"/>
  <c r="BQ64" i="41" s="1"/>
  <c r="BR64" i="41" s="1"/>
  <c r="AL64" i="41"/>
  <c r="AM64" i="41" s="1"/>
  <c r="BJ61" i="41"/>
  <c r="BK61" i="41" s="1"/>
  <c r="BL61" i="41" s="1"/>
  <c r="BM61" i="41" s="1"/>
  <c r="BN61" i="41" s="1"/>
  <c r="BO61" i="41" s="1"/>
  <c r="BP61" i="41" s="1"/>
  <c r="BQ61" i="41" s="1"/>
  <c r="BR61" i="41" s="1"/>
  <c r="AL61" i="41"/>
  <c r="AM61" i="41" s="1"/>
  <c r="BJ51" i="41"/>
  <c r="BK51" i="41" s="1"/>
  <c r="BL51" i="41" s="1"/>
  <c r="BM51" i="41" s="1"/>
  <c r="BN51" i="41" s="1"/>
  <c r="BO51" i="41" s="1"/>
  <c r="BP51" i="41" s="1"/>
  <c r="BQ51" i="41" s="1"/>
  <c r="BR51" i="41" s="1"/>
  <c r="AL51" i="41"/>
  <c r="AM51" i="41" s="1"/>
  <c r="BJ20" i="41"/>
  <c r="BK20" i="41" s="1"/>
  <c r="BL20" i="41" s="1"/>
  <c r="BM20" i="41" s="1"/>
  <c r="BN20" i="41" s="1"/>
  <c r="BO20" i="41" s="1"/>
  <c r="BP20" i="41" s="1"/>
  <c r="BQ20" i="41" s="1"/>
  <c r="BR20" i="41" s="1"/>
  <c r="AL17" i="41"/>
  <c r="BJ53" i="41"/>
  <c r="BK53" i="41" s="1"/>
  <c r="BL53" i="41" s="1"/>
  <c r="BM53" i="41" s="1"/>
  <c r="BN53" i="41" s="1"/>
  <c r="BO53" i="41" s="1"/>
  <c r="BP53" i="41" s="1"/>
  <c r="BQ53" i="41" s="1"/>
  <c r="BR53" i="41" s="1"/>
  <c r="AL53" i="41"/>
  <c r="AM53" i="41" s="1"/>
  <c r="BJ71" i="41"/>
  <c r="BK71" i="41" s="1"/>
  <c r="BL71" i="41" s="1"/>
  <c r="BM71" i="41" s="1"/>
  <c r="BN71" i="41" s="1"/>
  <c r="BO71" i="41" s="1"/>
  <c r="BP71" i="41" s="1"/>
  <c r="BQ71" i="41" s="1"/>
  <c r="BR71" i="41" s="1"/>
  <c r="AL71" i="41"/>
  <c r="AM71" i="41" s="1"/>
  <c r="BJ65" i="41"/>
  <c r="BK65" i="41" s="1"/>
  <c r="BL65" i="41" s="1"/>
  <c r="BM65" i="41" s="1"/>
  <c r="BN65" i="41" s="1"/>
  <c r="BO65" i="41" s="1"/>
  <c r="BP65" i="41" s="1"/>
  <c r="BQ65" i="41" s="1"/>
  <c r="BR65" i="41" s="1"/>
  <c r="AL65" i="41"/>
  <c r="AM65" i="41" s="1"/>
  <c r="BJ21" i="41"/>
  <c r="BK21" i="41" s="1"/>
  <c r="BL21" i="41" s="1"/>
  <c r="BM21" i="41" s="1"/>
  <c r="BN21" i="41" s="1"/>
  <c r="BO21" i="41" s="1"/>
  <c r="BP21" i="41" s="1"/>
  <c r="BQ21" i="41" s="1"/>
  <c r="BR21" i="41" s="1"/>
  <c r="AL16" i="41"/>
  <c r="AM16" i="41" s="1"/>
  <c r="BJ60" i="41"/>
  <c r="BK60" i="41" s="1"/>
  <c r="BL60" i="41" s="1"/>
  <c r="BM60" i="41" s="1"/>
  <c r="BN60" i="41" s="1"/>
  <c r="BO60" i="41" s="1"/>
  <c r="BP60" i="41" s="1"/>
  <c r="BQ60" i="41" s="1"/>
  <c r="BR60" i="41" s="1"/>
  <c r="AL60" i="41"/>
  <c r="AM60" i="41" s="1"/>
  <c r="BJ40" i="41"/>
  <c r="BK40" i="41" s="1"/>
  <c r="BL40" i="41" s="1"/>
  <c r="BM40" i="41" s="1"/>
  <c r="BN40" i="41" s="1"/>
  <c r="BO40" i="41" s="1"/>
  <c r="BP40" i="41" s="1"/>
  <c r="BQ40" i="41" s="1"/>
  <c r="BR40" i="41" s="1"/>
  <c r="AL40" i="41"/>
  <c r="AM40" i="41" s="1"/>
  <c r="BJ67" i="41"/>
  <c r="BK67" i="41" s="1"/>
  <c r="BL67" i="41" s="1"/>
  <c r="BM67" i="41" s="1"/>
  <c r="BN67" i="41" s="1"/>
  <c r="BO67" i="41" s="1"/>
  <c r="BP67" i="41" s="1"/>
  <c r="BQ67" i="41" s="1"/>
  <c r="BR67" i="41" s="1"/>
  <c r="AL67" i="41"/>
  <c r="AM67" i="41" s="1"/>
  <c r="BJ57" i="41"/>
  <c r="BK57" i="41" s="1"/>
  <c r="BL57" i="41" s="1"/>
  <c r="BM57" i="41" s="1"/>
  <c r="BN57" i="41" s="1"/>
  <c r="BO57" i="41" s="1"/>
  <c r="BP57" i="41" s="1"/>
  <c r="BQ57" i="41" s="1"/>
  <c r="BR57" i="41" s="1"/>
  <c r="AL57" i="41"/>
  <c r="AM57" i="41" s="1"/>
  <c r="BJ39" i="41"/>
  <c r="BK39" i="41" s="1"/>
  <c r="BL39" i="41" s="1"/>
  <c r="BM39" i="41" s="1"/>
  <c r="BN39" i="41" s="1"/>
  <c r="BO39" i="41" s="1"/>
  <c r="BP39" i="41" s="1"/>
  <c r="BQ39" i="41" s="1"/>
  <c r="BR39" i="41" s="1"/>
  <c r="AL39" i="41"/>
  <c r="AM39" i="41" s="1"/>
  <c r="BJ55" i="41"/>
  <c r="BK55" i="41" s="1"/>
  <c r="BL55" i="41" s="1"/>
  <c r="BM55" i="41" s="1"/>
  <c r="BN55" i="41" s="1"/>
  <c r="BO55" i="41" s="1"/>
  <c r="BP55" i="41" s="1"/>
  <c r="BQ55" i="41" s="1"/>
  <c r="BR55" i="41" s="1"/>
  <c r="AL55" i="41"/>
  <c r="AM55" i="41" s="1"/>
  <c r="BJ72" i="41"/>
  <c r="BK72" i="41" s="1"/>
  <c r="BL72" i="41" s="1"/>
  <c r="BM72" i="41" s="1"/>
  <c r="BN72" i="41" s="1"/>
  <c r="BO72" i="41" s="1"/>
  <c r="BP72" i="41" s="1"/>
  <c r="BQ72" i="41" s="1"/>
  <c r="BR72" i="41" s="1"/>
  <c r="AL72" i="41"/>
  <c r="AM72" i="41" s="1"/>
  <c r="BJ30" i="41"/>
  <c r="BK30" i="41" s="1"/>
  <c r="BL30" i="41" s="1"/>
  <c r="BM30" i="41" s="1"/>
  <c r="BN30" i="41" s="1"/>
  <c r="BO30" i="41" s="1"/>
  <c r="BP30" i="41" s="1"/>
  <c r="BQ30" i="41" s="1"/>
  <c r="BR30" i="41" s="1"/>
  <c r="AL30" i="41"/>
  <c r="AM30" i="41" s="1"/>
  <c r="BJ35" i="41"/>
  <c r="BK35" i="41" s="1"/>
  <c r="BL35" i="41" s="1"/>
  <c r="BM35" i="41" s="1"/>
  <c r="BN35" i="41" s="1"/>
  <c r="BO35" i="41" s="1"/>
  <c r="BP35" i="41" s="1"/>
  <c r="BQ35" i="41" s="1"/>
  <c r="BR35" i="41" s="1"/>
  <c r="AL35" i="41"/>
  <c r="AM35" i="41" s="1"/>
  <c r="BJ42" i="41"/>
  <c r="BK42" i="41" s="1"/>
  <c r="BL42" i="41" s="1"/>
  <c r="BM42" i="41" s="1"/>
  <c r="BN42" i="41" s="1"/>
  <c r="BO42" i="41" s="1"/>
  <c r="BP42" i="41" s="1"/>
  <c r="BQ42" i="41" s="1"/>
  <c r="BR42" i="41" s="1"/>
  <c r="AL42" i="41"/>
  <c r="AM42" i="41" s="1"/>
  <c r="BJ47" i="41"/>
  <c r="BK47" i="41" s="1"/>
  <c r="BL47" i="41" s="1"/>
  <c r="BM47" i="41" s="1"/>
  <c r="BN47" i="41" s="1"/>
  <c r="BO47" i="41" s="1"/>
  <c r="BP47" i="41" s="1"/>
  <c r="BQ47" i="41" s="1"/>
  <c r="BR47" i="41" s="1"/>
  <c r="AL47" i="41"/>
  <c r="AM47" i="41" s="1"/>
  <c r="BJ59" i="41"/>
  <c r="BK59" i="41" s="1"/>
  <c r="BL59" i="41" s="1"/>
  <c r="BM59" i="41" s="1"/>
  <c r="BN59" i="41" s="1"/>
  <c r="BO59" i="41" s="1"/>
  <c r="BP59" i="41" s="1"/>
  <c r="BQ59" i="41" s="1"/>
  <c r="BR59" i="41" s="1"/>
  <c r="AL59" i="41"/>
  <c r="AM59" i="41" s="1"/>
  <c r="BJ26" i="41"/>
  <c r="BK26" i="41" s="1"/>
  <c r="BL26" i="41" s="1"/>
  <c r="BM26" i="41" s="1"/>
  <c r="BN26" i="41" s="1"/>
  <c r="BO26" i="41" s="1"/>
  <c r="BP26" i="41" s="1"/>
  <c r="BQ26" i="41" s="1"/>
  <c r="BR26" i="41" s="1"/>
  <c r="AL26" i="41"/>
  <c r="AM26" i="41" s="1"/>
  <c r="BJ33" i="41"/>
  <c r="BK33" i="41" s="1"/>
  <c r="BL33" i="41" s="1"/>
  <c r="BM33" i="41" s="1"/>
  <c r="BN33" i="41" s="1"/>
  <c r="BO33" i="41" s="1"/>
  <c r="BP33" i="41" s="1"/>
  <c r="BQ33" i="41" s="1"/>
  <c r="BR33" i="41" s="1"/>
  <c r="AL33" i="41"/>
  <c r="AM33" i="41" s="1"/>
  <c r="BJ66" i="41"/>
  <c r="BK66" i="41" s="1"/>
  <c r="BL66" i="41" s="1"/>
  <c r="BM66" i="41" s="1"/>
  <c r="BN66" i="41" s="1"/>
  <c r="BO66" i="41" s="1"/>
  <c r="BP66" i="41" s="1"/>
  <c r="BQ66" i="41" s="1"/>
  <c r="BR66" i="41" s="1"/>
  <c r="AL66" i="41"/>
  <c r="AM66" i="41" s="1"/>
  <c r="BJ68" i="41"/>
  <c r="BK68" i="41" s="1"/>
  <c r="BL68" i="41" s="1"/>
  <c r="BM68" i="41" s="1"/>
  <c r="BN68" i="41" s="1"/>
  <c r="BO68" i="41" s="1"/>
  <c r="BP68" i="41" s="1"/>
  <c r="BQ68" i="41" s="1"/>
  <c r="BR68" i="41" s="1"/>
  <c r="AL68" i="41"/>
  <c r="AM68" i="41" s="1"/>
  <c r="BJ34" i="41"/>
  <c r="BK34" i="41" s="1"/>
  <c r="BL34" i="41" s="1"/>
  <c r="BM34" i="41" s="1"/>
  <c r="BN34" i="41" s="1"/>
  <c r="BO34" i="41" s="1"/>
  <c r="BP34" i="41" s="1"/>
  <c r="BQ34" i="41" s="1"/>
  <c r="BR34" i="41" s="1"/>
  <c r="AL34" i="41"/>
  <c r="AM34" i="41" s="1"/>
  <c r="BJ70" i="41"/>
  <c r="BK70" i="41" s="1"/>
  <c r="BL70" i="41" s="1"/>
  <c r="BM70" i="41" s="1"/>
  <c r="BN70" i="41" s="1"/>
  <c r="BO70" i="41" s="1"/>
  <c r="BP70" i="41" s="1"/>
  <c r="BQ70" i="41" s="1"/>
  <c r="BR70" i="41" s="1"/>
  <c r="AL70" i="41"/>
  <c r="AM70" i="41" s="1"/>
  <c r="BJ7" i="41"/>
  <c r="BK7" i="41" s="1"/>
  <c r="BL7" i="41" s="1"/>
  <c r="BM7" i="41" s="1"/>
  <c r="BN7" i="41" s="1"/>
  <c r="BO7" i="41" s="1"/>
  <c r="BP7" i="41" s="1"/>
  <c r="BQ7" i="41" s="1"/>
  <c r="BR7" i="41" s="1"/>
  <c r="BJ16" i="41"/>
  <c r="BK16" i="41" s="1"/>
  <c r="BL16" i="41" s="1"/>
  <c r="BM16" i="41" s="1"/>
  <c r="BN16" i="41" s="1"/>
  <c r="BO16" i="41" s="1"/>
  <c r="BP16" i="41" s="1"/>
  <c r="BQ16" i="41" s="1"/>
  <c r="BR16" i="41" s="1"/>
  <c r="BJ49" i="41"/>
  <c r="BK49" i="41" s="1"/>
  <c r="BL49" i="41" s="1"/>
  <c r="BM49" i="41" s="1"/>
  <c r="BN49" i="41" s="1"/>
  <c r="BO49" i="41" s="1"/>
  <c r="BP49" i="41" s="1"/>
  <c r="BQ49" i="41" s="1"/>
  <c r="BR49" i="41" s="1"/>
  <c r="AL49" i="41"/>
  <c r="AM49" i="41" s="1"/>
  <c r="BJ17" i="41"/>
  <c r="BK17" i="41" s="1"/>
  <c r="BL17" i="41" s="1"/>
  <c r="BM17" i="41" s="1"/>
  <c r="BN17" i="41" s="1"/>
  <c r="BO17" i="41" s="1"/>
  <c r="BP17" i="41" s="1"/>
  <c r="BQ17" i="41" s="1"/>
  <c r="BR17" i="41" s="1"/>
  <c r="BJ63" i="41"/>
  <c r="BK63" i="41" s="1"/>
  <c r="BL63" i="41" s="1"/>
  <c r="BM63" i="41" s="1"/>
  <c r="BN63" i="41" s="1"/>
  <c r="BO63" i="41" s="1"/>
  <c r="BP63" i="41" s="1"/>
  <c r="BQ63" i="41" s="1"/>
  <c r="BR63" i="41" s="1"/>
  <c r="AL63" i="41"/>
  <c r="AM63" i="41" s="1"/>
  <c r="BJ25" i="41"/>
  <c r="BK25" i="41" s="1"/>
  <c r="BL25" i="41" s="1"/>
  <c r="BM25" i="41" s="1"/>
  <c r="BN25" i="41" s="1"/>
  <c r="BO25" i="41" s="1"/>
  <c r="BP25" i="41" s="1"/>
  <c r="BQ25" i="41" s="1"/>
  <c r="BR25" i="41" s="1"/>
  <c r="AL25" i="41"/>
  <c r="AM25" i="41" s="1"/>
  <c r="BJ44" i="41"/>
  <c r="BK44" i="41" s="1"/>
  <c r="BL44" i="41" s="1"/>
  <c r="BM44" i="41" s="1"/>
  <c r="BN44" i="41" s="1"/>
  <c r="BO44" i="41" s="1"/>
  <c r="BP44" i="41" s="1"/>
  <c r="BQ44" i="41" s="1"/>
  <c r="BR44" i="41" s="1"/>
  <c r="AL44" i="41"/>
  <c r="AM44" i="41" s="1"/>
  <c r="AQ2" i="10"/>
  <c r="BJ72" i="37"/>
  <c r="BK72" i="37" s="1"/>
  <c r="BL72" i="37" s="1"/>
  <c r="BM72" i="37" s="1"/>
  <c r="BN72" i="37" s="1"/>
  <c r="BO72" i="37" s="1"/>
  <c r="BP72" i="37" s="1"/>
  <c r="BQ72" i="37" s="1"/>
  <c r="BR72" i="37" s="1"/>
  <c r="AL72" i="37"/>
  <c r="AM72" i="37" s="1"/>
  <c r="AJ30" i="37"/>
  <c r="AJ13" i="37"/>
  <c r="AJ15" i="37"/>
  <c r="AJ34" i="37"/>
  <c r="AJ5" i="37"/>
  <c r="AJ8" i="37"/>
  <c r="AJ24" i="37"/>
  <c r="AJ19" i="37"/>
  <c r="AJ31" i="37"/>
  <c r="AJ10" i="37"/>
  <c r="AJ18" i="37"/>
  <c r="AJ37" i="37"/>
  <c r="AJ29" i="37"/>
  <c r="AJ40" i="37"/>
  <c r="AJ16" i="37"/>
  <c r="AJ12" i="37"/>
  <c r="AJ26" i="37"/>
  <c r="AJ38" i="37"/>
  <c r="AJ35" i="37"/>
  <c r="AJ22" i="37"/>
  <c r="AJ25" i="37"/>
  <c r="AJ17" i="37"/>
  <c r="AJ39" i="37"/>
  <c r="AJ33" i="37"/>
  <c r="AJ36" i="37"/>
  <c r="AJ32" i="37"/>
  <c r="AJ7" i="37"/>
  <c r="AR2" i="10"/>
  <c r="I39" i="10"/>
  <c r="C39" i="10"/>
  <c r="L39" i="10"/>
  <c r="O39" i="10"/>
  <c r="AK34" i="34" l="1"/>
  <c r="AI34" i="34"/>
  <c r="AV34" i="10"/>
  <c r="AS34" i="10"/>
  <c r="BK38" i="49"/>
  <c r="BL38" i="49" s="1"/>
  <c r="BM38" i="49" s="1"/>
  <c r="BN38" i="49" s="1"/>
  <c r="BO38" i="49" s="1"/>
  <c r="BP38" i="49" s="1"/>
  <c r="BQ38" i="49" s="1"/>
  <c r="BR38" i="49" s="1"/>
  <c r="AL57" i="49"/>
  <c r="AM57" i="49" s="1"/>
  <c r="BK33" i="49"/>
  <c r="BL33" i="49" s="1"/>
  <c r="BM33" i="49" s="1"/>
  <c r="BN33" i="49" s="1"/>
  <c r="BO33" i="49" s="1"/>
  <c r="BP33" i="49" s="1"/>
  <c r="BQ33" i="49" s="1"/>
  <c r="BR33" i="49" s="1"/>
  <c r="AL42" i="49"/>
  <c r="AL10" i="37"/>
  <c r="AL21" i="37"/>
  <c r="AL7" i="44"/>
  <c r="AL20" i="44"/>
  <c r="BJ24" i="45"/>
  <c r="BK24" i="45" s="1"/>
  <c r="BL24" i="45" s="1"/>
  <c r="BM24" i="45" s="1"/>
  <c r="BN24" i="45" s="1"/>
  <c r="BO24" i="45" s="1"/>
  <c r="BP24" i="45" s="1"/>
  <c r="BQ24" i="45" s="1"/>
  <c r="BR24" i="45" s="1"/>
  <c r="AL92" i="45"/>
  <c r="AM92" i="45" s="1"/>
  <c r="BJ23" i="45"/>
  <c r="BK23" i="45" s="1"/>
  <c r="BL23" i="45" s="1"/>
  <c r="BM23" i="45" s="1"/>
  <c r="BN23" i="45" s="1"/>
  <c r="BO23" i="45" s="1"/>
  <c r="BP23" i="45" s="1"/>
  <c r="BQ23" i="45" s="1"/>
  <c r="BR23" i="45" s="1"/>
  <c r="AL91" i="45"/>
  <c r="AM91" i="45" s="1"/>
  <c r="BJ18" i="45"/>
  <c r="BK18" i="45" s="1"/>
  <c r="BL18" i="45" s="1"/>
  <c r="BM18" i="45" s="1"/>
  <c r="BN18" i="45" s="1"/>
  <c r="BO18" i="45" s="1"/>
  <c r="BP18" i="45" s="1"/>
  <c r="BQ18" i="45" s="1"/>
  <c r="BR18" i="45" s="1"/>
  <c r="AL86" i="45"/>
  <c r="AM86" i="45" s="1"/>
  <c r="AL11" i="45"/>
  <c r="AL89" i="45"/>
  <c r="AM89" i="45" s="1"/>
  <c r="BJ26" i="45"/>
  <c r="BK26" i="45" s="1"/>
  <c r="BL26" i="45" s="1"/>
  <c r="BM26" i="45" s="1"/>
  <c r="BN26" i="45" s="1"/>
  <c r="BO26" i="45" s="1"/>
  <c r="BP26" i="45" s="1"/>
  <c r="BQ26" i="45" s="1"/>
  <c r="BR26" i="45" s="1"/>
  <c r="AL94" i="45"/>
  <c r="AM94" i="45" s="1"/>
  <c r="BJ11" i="45"/>
  <c r="BK11" i="45" s="1"/>
  <c r="BL11" i="45" s="1"/>
  <c r="BM11" i="45" s="1"/>
  <c r="BN11" i="45" s="1"/>
  <c r="BO11" i="45" s="1"/>
  <c r="BP11" i="45" s="1"/>
  <c r="BQ11" i="45" s="1"/>
  <c r="BR11" i="45" s="1"/>
  <c r="AL79" i="45"/>
  <c r="AM79" i="45" s="1"/>
  <c r="BJ30" i="45"/>
  <c r="BK30" i="45" s="1"/>
  <c r="BL30" i="45" s="1"/>
  <c r="BM30" i="45" s="1"/>
  <c r="BN30" i="45" s="1"/>
  <c r="BO30" i="45" s="1"/>
  <c r="BP30" i="45" s="1"/>
  <c r="BQ30" i="45" s="1"/>
  <c r="BR30" i="45" s="1"/>
  <c r="AL98" i="45"/>
  <c r="AM98" i="45" s="1"/>
  <c r="AL36" i="45"/>
  <c r="AL90" i="45"/>
  <c r="AM90" i="45" s="1"/>
  <c r="BJ7" i="45"/>
  <c r="BK7" i="45" s="1"/>
  <c r="BL7" i="45" s="1"/>
  <c r="BM7" i="45" s="1"/>
  <c r="BN7" i="45" s="1"/>
  <c r="BO7" i="45" s="1"/>
  <c r="BP7" i="45" s="1"/>
  <c r="BQ7" i="45" s="1"/>
  <c r="BR7" i="45" s="1"/>
  <c r="AL55" i="45"/>
  <c r="AM55" i="45" s="1"/>
  <c r="AL25" i="45"/>
  <c r="AL35" i="45"/>
  <c r="AL24" i="45"/>
  <c r="AL29" i="45"/>
  <c r="AL8" i="45"/>
  <c r="AL38" i="45"/>
  <c r="AL50" i="45"/>
  <c r="AM50" i="45" s="1"/>
  <c r="AL16" i="45"/>
  <c r="AL37" i="45"/>
  <c r="AL51" i="45"/>
  <c r="AM51" i="45" s="1"/>
  <c r="AL23" i="45"/>
  <c r="AL10" i="45"/>
  <c r="AL26" i="45"/>
  <c r="AL57" i="45"/>
  <c r="AM57" i="45" s="1"/>
  <c r="AL20" i="45"/>
  <c r="BJ43" i="44"/>
  <c r="BK43" i="44" s="1"/>
  <c r="BL43" i="44" s="1"/>
  <c r="BM43" i="44" s="1"/>
  <c r="BN43" i="44" s="1"/>
  <c r="BO43" i="44" s="1"/>
  <c r="BP43" i="44" s="1"/>
  <c r="BQ43" i="44" s="1"/>
  <c r="BR43" i="44" s="1"/>
  <c r="AL16" i="44"/>
  <c r="BJ13" i="44"/>
  <c r="BK13" i="44" s="1"/>
  <c r="BL13" i="44" s="1"/>
  <c r="BM13" i="44" s="1"/>
  <c r="BN13" i="44" s="1"/>
  <c r="BO13" i="44" s="1"/>
  <c r="BP13" i="44" s="1"/>
  <c r="BQ13" i="44" s="1"/>
  <c r="BR13" i="44" s="1"/>
  <c r="AL21" i="44"/>
  <c r="AL24" i="44"/>
  <c r="AL8" i="44"/>
  <c r="AL13" i="44"/>
  <c r="AL26" i="44"/>
  <c r="AL27" i="43"/>
  <c r="AL39" i="43"/>
  <c r="AL32" i="43"/>
  <c r="AL43" i="43"/>
  <c r="AL40" i="43"/>
  <c r="AL31" i="43"/>
  <c r="AL11" i="43"/>
  <c r="AL28" i="43"/>
  <c r="AL42" i="43"/>
  <c r="AL41" i="43"/>
  <c r="AL30" i="43"/>
  <c r="AL13" i="37"/>
  <c r="AL18" i="37"/>
  <c r="AL23" i="37"/>
  <c r="AL38" i="37"/>
  <c r="AM38" i="37" s="1"/>
  <c r="AL14" i="37"/>
  <c r="AL25" i="37"/>
  <c r="AL36" i="37"/>
  <c r="AL34" i="37"/>
  <c r="AL11" i="37"/>
  <c r="AL37" i="37"/>
  <c r="AM37" i="37" s="1"/>
  <c r="AL12" i="42"/>
  <c r="AL22" i="42"/>
  <c r="AL19" i="42"/>
  <c r="AL25" i="42"/>
  <c r="AM25" i="42" s="1"/>
  <c r="AL16" i="53"/>
  <c r="AL37" i="53"/>
  <c r="AM37" i="53" s="1"/>
  <c r="AV32" i="10"/>
  <c r="AS32" i="10"/>
  <c r="AK25" i="34"/>
  <c r="AI25" i="34"/>
  <c r="AV25" i="10"/>
  <c r="AS25" i="10"/>
  <c r="AV33" i="10"/>
  <c r="AS33" i="10"/>
  <c r="AV31" i="10"/>
  <c r="AS31" i="10"/>
  <c r="AL54" i="53"/>
  <c r="AM54" i="53" s="1"/>
  <c r="AL6" i="45"/>
  <c r="AL25" i="43"/>
  <c r="AL8" i="43"/>
  <c r="AL40" i="37"/>
  <c r="AM40" i="37" s="1"/>
  <c r="AL74" i="47"/>
  <c r="AM74" i="47" s="1"/>
  <c r="AL16" i="48"/>
  <c r="AL63" i="48"/>
  <c r="AM63" i="48" s="1"/>
  <c r="AL10" i="48"/>
  <c r="AL18" i="48"/>
  <c r="AL38" i="48"/>
  <c r="AM38" i="48" s="1"/>
  <c r="AL41" i="48"/>
  <c r="AM41" i="48" s="1"/>
  <c r="AL47" i="48"/>
  <c r="AM47" i="48" s="1"/>
  <c r="AL31" i="48"/>
  <c r="AL60" i="48"/>
  <c r="AM60" i="48" s="1"/>
  <c r="AL14" i="48"/>
  <c r="AL37" i="48"/>
  <c r="AM37" i="48" s="1"/>
  <c r="AL58" i="48"/>
  <c r="AM58" i="48" s="1"/>
  <c r="AL61" i="48"/>
  <c r="AM61" i="48" s="1"/>
  <c r="AL22" i="48"/>
  <c r="AL11" i="48"/>
  <c r="AL57" i="48"/>
  <c r="AM57" i="48" s="1"/>
  <c r="AL46" i="48"/>
  <c r="AM46" i="48" s="1"/>
  <c r="AL71" i="48"/>
  <c r="AM71" i="48" s="1"/>
  <c r="AL44" i="49"/>
  <c r="AL14" i="49"/>
  <c r="AL69" i="49"/>
  <c r="AM69" i="49" s="1"/>
  <c r="AL43" i="49"/>
  <c r="AL50" i="49"/>
  <c r="AL40" i="49"/>
  <c r="AL54" i="49"/>
  <c r="AL65" i="49"/>
  <c r="AM65" i="49" s="1"/>
  <c r="AL48" i="49"/>
  <c r="AL41" i="49"/>
  <c r="AL51" i="49"/>
  <c r="AL25" i="49"/>
  <c r="BK60" i="49"/>
  <c r="BL60" i="49" s="1"/>
  <c r="BM60" i="49" s="1"/>
  <c r="BN60" i="49" s="1"/>
  <c r="BO60" i="49" s="1"/>
  <c r="BP60" i="49" s="1"/>
  <c r="BQ60" i="49" s="1"/>
  <c r="BR60" i="49" s="1"/>
  <c r="AL10" i="49"/>
  <c r="AL17" i="49"/>
  <c r="AL33" i="49"/>
  <c r="AL72" i="49"/>
  <c r="AM72" i="49" s="1"/>
  <c r="AL11" i="49"/>
  <c r="AL67" i="49"/>
  <c r="AM67" i="49" s="1"/>
  <c r="AL59" i="49"/>
  <c r="AM59" i="49" s="1"/>
  <c r="AL12" i="49"/>
  <c r="AL63" i="49"/>
  <c r="AM63" i="49" s="1"/>
  <c r="AL31" i="53"/>
  <c r="AM31" i="53" s="1"/>
  <c r="AL36" i="53"/>
  <c r="AM36" i="53" s="1"/>
  <c r="AL11" i="53"/>
  <c r="AL29" i="53"/>
  <c r="AM29" i="53" s="1"/>
  <c r="AL39" i="53"/>
  <c r="AM39" i="53" s="1"/>
  <c r="AL19" i="53"/>
  <c r="AL43" i="53"/>
  <c r="AM43" i="53" s="1"/>
  <c r="AL70" i="52"/>
  <c r="AM70" i="52" s="1"/>
  <c r="AL13" i="53"/>
  <c r="AL71" i="53"/>
  <c r="AM71" i="53" s="1"/>
  <c r="AL20" i="53"/>
  <c r="AL60" i="53"/>
  <c r="AM60" i="53" s="1"/>
  <c r="AL39" i="52"/>
  <c r="AM39" i="52" s="1"/>
  <c r="AL27" i="52"/>
  <c r="AM27" i="52" s="1"/>
  <c r="AL23" i="52"/>
  <c r="AM23" i="52" s="1"/>
  <c r="AL64" i="52"/>
  <c r="AM64" i="52" s="1"/>
  <c r="BK27" i="52"/>
  <c r="BL27" i="52" s="1"/>
  <c r="BM27" i="52" s="1"/>
  <c r="BN27" i="52" s="1"/>
  <c r="BO27" i="52" s="1"/>
  <c r="BP27" i="52" s="1"/>
  <c r="BQ27" i="52" s="1"/>
  <c r="BR27" i="52" s="1"/>
  <c r="AL30" i="52"/>
  <c r="AM30" i="52" s="1"/>
  <c r="AL71" i="52"/>
  <c r="AM71" i="52" s="1"/>
  <c r="AL33" i="52"/>
  <c r="AM33" i="52" s="1"/>
  <c r="AL41" i="52"/>
  <c r="AM41" i="52" s="1"/>
  <c r="AL47" i="52"/>
  <c r="AM47" i="52" s="1"/>
  <c r="AL13" i="52"/>
  <c r="AL26" i="52"/>
  <c r="AM26" i="52" s="1"/>
  <c r="AL15" i="52"/>
  <c r="AL67" i="52"/>
  <c r="AM67" i="52" s="1"/>
  <c r="AL40" i="52"/>
  <c r="AM40" i="52" s="1"/>
  <c r="AL32" i="52"/>
  <c r="AM32" i="52" s="1"/>
  <c r="AL52" i="52"/>
  <c r="AM52" i="52" s="1"/>
  <c r="AL14" i="52"/>
  <c r="AL37" i="52"/>
  <c r="AM37" i="52" s="1"/>
  <c r="AL25" i="52"/>
  <c r="AM25" i="52" s="1"/>
  <c r="AL35" i="52"/>
  <c r="AM35" i="52" s="1"/>
  <c r="AL53" i="52"/>
  <c r="AM53" i="52" s="1"/>
  <c r="AL65" i="52"/>
  <c r="AM65" i="52" s="1"/>
  <c r="AL6" i="52"/>
  <c r="AL42" i="52"/>
  <c r="AM42" i="52" s="1"/>
  <c r="AL11" i="52"/>
  <c r="AL19" i="52"/>
  <c r="AL56" i="52"/>
  <c r="AM56" i="52" s="1"/>
  <c r="AL66" i="52"/>
  <c r="AM66" i="52" s="1"/>
  <c r="AL15" i="50"/>
  <c r="AL7" i="50"/>
  <c r="AL18" i="50"/>
  <c r="AL38" i="50"/>
  <c r="AL8" i="50"/>
  <c r="BK29" i="50"/>
  <c r="BL29" i="50" s="1"/>
  <c r="BM29" i="50" s="1"/>
  <c r="BN29" i="50" s="1"/>
  <c r="BO29" i="50" s="1"/>
  <c r="BP29" i="50" s="1"/>
  <c r="BQ29" i="50" s="1"/>
  <c r="BR29" i="50" s="1"/>
  <c r="AL37" i="50"/>
  <c r="AL67" i="50"/>
  <c r="AM67" i="50" s="1"/>
  <c r="AL48" i="50"/>
  <c r="AM48" i="50" s="1"/>
  <c r="AL65" i="50"/>
  <c r="AM65" i="50" s="1"/>
  <c r="AL40" i="50"/>
  <c r="AL33" i="50"/>
  <c r="AL64" i="50"/>
  <c r="AM64" i="50" s="1"/>
  <c r="AL6" i="50"/>
  <c r="AL29" i="50"/>
  <c r="AL14" i="50"/>
  <c r="AL71" i="50"/>
  <c r="AM71" i="50" s="1"/>
  <c r="AL54" i="50"/>
  <c r="AM54" i="50" s="1"/>
  <c r="AL58" i="50"/>
  <c r="AM58" i="50" s="1"/>
  <c r="AL44" i="50"/>
  <c r="AM44" i="50" s="1"/>
  <c r="AL42" i="50"/>
  <c r="AM42" i="50" s="1"/>
  <c r="AL36" i="50"/>
  <c r="AL24" i="50"/>
  <c r="AL63" i="50"/>
  <c r="AM63" i="50" s="1"/>
  <c r="AL23" i="50"/>
  <c r="AL55" i="50"/>
  <c r="AM55" i="50" s="1"/>
  <c r="AL12" i="50"/>
  <c r="AL70" i="50"/>
  <c r="AM70" i="50" s="1"/>
  <c r="AL10" i="50"/>
  <c r="AL52" i="50"/>
  <c r="AM52" i="50" s="1"/>
  <c r="AL62" i="50"/>
  <c r="AM62" i="50" s="1"/>
  <c r="AL47" i="51"/>
  <c r="AL66" i="51"/>
  <c r="AM66" i="51" s="1"/>
  <c r="AL71" i="51"/>
  <c r="AM71" i="51" s="1"/>
  <c r="AL30" i="51"/>
  <c r="AL31" i="51"/>
  <c r="AL39" i="51"/>
  <c r="AL17" i="51"/>
  <c r="AL52" i="45"/>
  <c r="AM52" i="45" s="1"/>
  <c r="AL9" i="45"/>
  <c r="AL33" i="45"/>
  <c r="BJ9" i="45"/>
  <c r="BK9" i="45" s="1"/>
  <c r="BL9" i="45" s="1"/>
  <c r="BM9" i="45" s="1"/>
  <c r="BN9" i="45" s="1"/>
  <c r="BO9" i="45" s="1"/>
  <c r="BP9" i="45" s="1"/>
  <c r="BQ9" i="45" s="1"/>
  <c r="BR9" i="45" s="1"/>
  <c r="AL34" i="44"/>
  <c r="AM34" i="44" s="1"/>
  <c r="AL54" i="45"/>
  <c r="AM54" i="45" s="1"/>
  <c r="AL43" i="45"/>
  <c r="BJ48" i="45"/>
  <c r="BK48" i="45" s="1"/>
  <c r="BL48" i="45" s="1"/>
  <c r="BM48" i="45" s="1"/>
  <c r="BN48" i="45" s="1"/>
  <c r="BO48" i="45" s="1"/>
  <c r="BP48" i="45" s="1"/>
  <c r="BQ48" i="45" s="1"/>
  <c r="BR48" i="45" s="1"/>
  <c r="AL34" i="45"/>
  <c r="AL46" i="45"/>
  <c r="AL30" i="45"/>
  <c r="AL56" i="45"/>
  <c r="AM56" i="45" s="1"/>
  <c r="AL39" i="47"/>
  <c r="AL43" i="47"/>
  <c r="AL41" i="44"/>
  <c r="AL6" i="44"/>
  <c r="AM32" i="44" s="1"/>
  <c r="AL18" i="46"/>
  <c r="AL47" i="46"/>
  <c r="AM47" i="46" s="1"/>
  <c r="AL27" i="46"/>
  <c r="AL22" i="46"/>
  <c r="AL34" i="46"/>
  <c r="AL70" i="46"/>
  <c r="AM70" i="46" s="1"/>
  <c r="AL35" i="46"/>
  <c r="AL6" i="46"/>
  <c r="AL55" i="46"/>
  <c r="AM55" i="46" s="1"/>
  <c r="AL69" i="46"/>
  <c r="AM69" i="46" s="1"/>
  <c r="AL16" i="46"/>
  <c r="AL23" i="46"/>
  <c r="AL12" i="46"/>
  <c r="AL62" i="46"/>
  <c r="AM62" i="46" s="1"/>
  <c r="AL66" i="46"/>
  <c r="AM66" i="46" s="1"/>
  <c r="AL57" i="46"/>
  <c r="AM57" i="46" s="1"/>
  <c r="AL20" i="46"/>
  <c r="AL54" i="46"/>
  <c r="AM54" i="46" s="1"/>
  <c r="AL32" i="46"/>
  <c r="AL50" i="46"/>
  <c r="AM50" i="46" s="1"/>
  <c r="AL37" i="46"/>
  <c r="AL17" i="46"/>
  <c r="AL60" i="46"/>
  <c r="AM60" i="46" s="1"/>
  <c r="AL48" i="46"/>
  <c r="AM48" i="46" s="1"/>
  <c r="AL40" i="46"/>
  <c r="AL11" i="46"/>
  <c r="AL68" i="46"/>
  <c r="AM68" i="46" s="1"/>
  <c r="AL10" i="46"/>
  <c r="AL42" i="46"/>
  <c r="AM42" i="46" s="1"/>
  <c r="AL53" i="46"/>
  <c r="AM53" i="46" s="1"/>
  <c r="AL56" i="46"/>
  <c r="AM56" i="46" s="1"/>
  <c r="AL71" i="46"/>
  <c r="AM71" i="46" s="1"/>
  <c r="AL15" i="46"/>
  <c r="AL31" i="46"/>
  <c r="AL48" i="47"/>
  <c r="AL67" i="47"/>
  <c r="AM67" i="47" s="1"/>
  <c r="AL29" i="47"/>
  <c r="AL10" i="47"/>
  <c r="AL52" i="47"/>
  <c r="AK24" i="34"/>
  <c r="AI24" i="34"/>
  <c r="AV24" i="10"/>
  <c r="AS24" i="10"/>
  <c r="AL54" i="47"/>
  <c r="AL78" i="47"/>
  <c r="AM78" i="47" s="1"/>
  <c r="AL44" i="47"/>
  <c r="AL59" i="47"/>
  <c r="AM59" i="47" s="1"/>
  <c r="AL13" i="47"/>
  <c r="AL75" i="47"/>
  <c r="AM75" i="47" s="1"/>
  <c r="AL49" i="47"/>
  <c r="AL24" i="47"/>
  <c r="AL26" i="47"/>
  <c r="AL22" i="47"/>
  <c r="AL12" i="47"/>
  <c r="AL63" i="47"/>
  <c r="AM63" i="47" s="1"/>
  <c r="AL42" i="47"/>
  <c r="AL34" i="47"/>
  <c r="AL9" i="47"/>
  <c r="AL47" i="47"/>
  <c r="AL65" i="47"/>
  <c r="AM65" i="47" s="1"/>
  <c r="AL19" i="47"/>
  <c r="AL16" i="47"/>
  <c r="AL5" i="47"/>
  <c r="AL27" i="47"/>
  <c r="AL31" i="47"/>
  <c r="AL79" i="47"/>
  <c r="AM79" i="47" s="1"/>
  <c r="AL38" i="47"/>
  <c r="AL21" i="47"/>
  <c r="AL7" i="47"/>
  <c r="AL9" i="41"/>
  <c r="AL13" i="41"/>
  <c r="AL8" i="41"/>
  <c r="AL12" i="37"/>
  <c r="AL5" i="37"/>
  <c r="AL16" i="37"/>
  <c r="AL6" i="43"/>
  <c r="AV12" i="10"/>
  <c r="AS12" i="10"/>
  <c r="AK29" i="34"/>
  <c r="AI29" i="34"/>
  <c r="AV29" i="10"/>
  <c r="AS29" i="10"/>
  <c r="AL18" i="41"/>
  <c r="AK26" i="34"/>
  <c r="AI26" i="34"/>
  <c r="AV26" i="10"/>
  <c r="AS26" i="10"/>
  <c r="AL31" i="37"/>
  <c r="AM31" i="37" s="1"/>
  <c r="AL18" i="42"/>
  <c r="AV9" i="10"/>
  <c r="AS9" i="10"/>
  <c r="AK17" i="34"/>
  <c r="AI17" i="34"/>
  <c r="AL24" i="43"/>
  <c r="AV30" i="10"/>
  <c r="AS30" i="10"/>
  <c r="AL23" i="42"/>
  <c r="AM23" i="42" s="1"/>
  <c r="AL53" i="47"/>
  <c r="AL62" i="47"/>
  <c r="AM62" i="47" s="1"/>
  <c r="AL8" i="47"/>
  <c r="AL69" i="47"/>
  <c r="AM69" i="47" s="1"/>
  <c r="AL28" i="47"/>
  <c r="AL17" i="47"/>
  <c r="AL73" i="47"/>
  <c r="AM73" i="47" s="1"/>
  <c r="AL82" i="47"/>
  <c r="AL11" i="47"/>
  <c r="AL61" i="47"/>
  <c r="AM61" i="47" s="1"/>
  <c r="AL15" i="47"/>
  <c r="AL86" i="47"/>
  <c r="AL18" i="47"/>
  <c r="AL66" i="47"/>
  <c r="AM66" i="47" s="1"/>
  <c r="AL57" i="47"/>
  <c r="AL90" i="47"/>
  <c r="AL55" i="47"/>
  <c r="AL35" i="47"/>
  <c r="AL68" i="47"/>
  <c r="AM68" i="47" s="1"/>
  <c r="AL41" i="47"/>
  <c r="AL84" i="47"/>
  <c r="AL85" i="47"/>
  <c r="AL88" i="47"/>
  <c r="AL6" i="47"/>
  <c r="AL64" i="47"/>
  <c r="AM64" i="47" s="1"/>
  <c r="AL77" i="47"/>
  <c r="AM77" i="47" s="1"/>
  <c r="AL20" i="47"/>
  <c r="AL58" i="47"/>
  <c r="AL89" i="47"/>
  <c r="AL56" i="47"/>
  <c r="AL30" i="47"/>
  <c r="AL71" i="47"/>
  <c r="AM71" i="47" s="1"/>
  <c r="AL72" i="47"/>
  <c r="AM72" i="47" s="1"/>
  <c r="AL46" i="47"/>
  <c r="AL60" i="47"/>
  <c r="AM60" i="47" s="1"/>
  <c r="AL45" i="47"/>
  <c r="AL14" i="47"/>
  <c r="AL51" i="47"/>
  <c r="AL76" i="47"/>
  <c r="AM76" i="47" s="1"/>
  <c r="AL32" i="47"/>
  <c r="AL80" i="47"/>
  <c r="AL83" i="47"/>
  <c r="AL25" i="47"/>
  <c r="AL70" i="47"/>
  <c r="AM70" i="47" s="1"/>
  <c r="AL37" i="47"/>
  <c r="AL23" i="47"/>
  <c r="AL40" i="47"/>
  <c r="AL50" i="47"/>
  <c r="AL33" i="47"/>
  <c r="AL81" i="47"/>
  <c r="AL87" i="47"/>
  <c r="AL36" i="47"/>
  <c r="AL45" i="49"/>
  <c r="AL32" i="49"/>
  <c r="AL68" i="49"/>
  <c r="AM68" i="49" s="1"/>
  <c r="AL21" i="49"/>
  <c r="AL38" i="49"/>
  <c r="AL18" i="49"/>
  <c r="AL19" i="49"/>
  <c r="AL27" i="49"/>
  <c r="AL61" i="49"/>
  <c r="AM61" i="49" s="1"/>
  <c r="AL15" i="49"/>
  <c r="AL74" i="49"/>
  <c r="AM74" i="49" s="1"/>
  <c r="AL55" i="49"/>
  <c r="AM55" i="49" s="1"/>
  <c r="AL34" i="49"/>
  <c r="AL53" i="49"/>
  <c r="AL52" i="49"/>
  <c r="AL7" i="49"/>
  <c r="AL35" i="49"/>
  <c r="AL23" i="49"/>
  <c r="AL5" i="49"/>
  <c r="AL26" i="49"/>
  <c r="AL58" i="49"/>
  <c r="AM58" i="49" s="1"/>
  <c r="AL20" i="49"/>
  <c r="AL28" i="49"/>
  <c r="AL60" i="49"/>
  <c r="AM60" i="49" s="1"/>
  <c r="AL30" i="49"/>
  <c r="AL56" i="49"/>
  <c r="AM56" i="49" s="1"/>
  <c r="AL62" i="49"/>
  <c r="AL73" i="49"/>
  <c r="AM73" i="49" s="1"/>
  <c r="AL16" i="49"/>
  <c r="AL71" i="49"/>
  <c r="AM71" i="49" s="1"/>
  <c r="AL49" i="49"/>
  <c r="AL70" i="49"/>
  <c r="AM70" i="49" s="1"/>
  <c r="AL37" i="49"/>
  <c r="AL39" i="49"/>
  <c r="AL29" i="49"/>
  <c r="AL64" i="49"/>
  <c r="AM64" i="49" s="1"/>
  <c r="AL6" i="49"/>
  <c r="AL46" i="49"/>
  <c r="AL24" i="49"/>
  <c r="AL22" i="49"/>
  <c r="AL31" i="49"/>
  <c r="AL8" i="49"/>
  <c r="AL47" i="49"/>
  <c r="AL9" i="49"/>
  <c r="AL36" i="49"/>
  <c r="AL66" i="49"/>
  <c r="AM66" i="49" s="1"/>
  <c r="AL13" i="49"/>
  <c r="AL23" i="51"/>
  <c r="AL58" i="51"/>
  <c r="AM58" i="51" s="1"/>
  <c r="AV11" i="10"/>
  <c r="AS11" i="10"/>
  <c r="AL61" i="51"/>
  <c r="AM61" i="51" s="1"/>
  <c r="AL68" i="51"/>
  <c r="AM68" i="51" s="1"/>
  <c r="AL37" i="51"/>
  <c r="AL57" i="51"/>
  <c r="AM57" i="51" s="1"/>
  <c r="AL53" i="51"/>
  <c r="AM53" i="51" s="1"/>
  <c r="AL56" i="51"/>
  <c r="AM56" i="51" s="1"/>
  <c r="AL41" i="51"/>
  <c r="AL32" i="51"/>
  <c r="AL7" i="51"/>
  <c r="AL59" i="51"/>
  <c r="AM59" i="51" s="1"/>
  <c r="AL70" i="51"/>
  <c r="AM70" i="51" s="1"/>
  <c r="AL15" i="51"/>
  <c r="AL64" i="51"/>
  <c r="AM64" i="51" s="1"/>
  <c r="AL36" i="51"/>
  <c r="AL27" i="51"/>
  <c r="AL51" i="51"/>
  <c r="AK19" i="34"/>
  <c r="AI19" i="34"/>
  <c r="AL69" i="51"/>
  <c r="AM69" i="51" s="1"/>
  <c r="AL67" i="51"/>
  <c r="AM67" i="51" s="1"/>
  <c r="AL62" i="51"/>
  <c r="AM62" i="51" s="1"/>
  <c r="AL60" i="51"/>
  <c r="AM60" i="51" s="1"/>
  <c r="AL65" i="51"/>
  <c r="AM65" i="51" s="1"/>
  <c r="AL72" i="51"/>
  <c r="AM72" i="51" s="1"/>
  <c r="AL72" i="53"/>
  <c r="AM72" i="53" s="1"/>
  <c r="AL65" i="53"/>
  <c r="AM65" i="53" s="1"/>
  <c r="AL47" i="53"/>
  <c r="AM47" i="53" s="1"/>
  <c r="AL18" i="53"/>
  <c r="AL50" i="53"/>
  <c r="AM50" i="53" s="1"/>
  <c r="AL68" i="53"/>
  <c r="AM68" i="53" s="1"/>
  <c r="AL41" i="53"/>
  <c r="AM41" i="53" s="1"/>
  <c r="AL40" i="53"/>
  <c r="AM40" i="53" s="1"/>
  <c r="AL5" i="53"/>
  <c r="AL45" i="53"/>
  <c r="AM45" i="53" s="1"/>
  <c r="AL56" i="53"/>
  <c r="AM56" i="53" s="1"/>
  <c r="AL28" i="53"/>
  <c r="AM28" i="53" s="1"/>
  <c r="AL66" i="53"/>
  <c r="AM66" i="53" s="1"/>
  <c r="AL35" i="53"/>
  <c r="AM35" i="53" s="1"/>
  <c r="AL8" i="53"/>
  <c r="AL42" i="53"/>
  <c r="AM42" i="53" s="1"/>
  <c r="AL21" i="53"/>
  <c r="AL23" i="53"/>
  <c r="AL49" i="53"/>
  <c r="AM49" i="53" s="1"/>
  <c r="AL46" i="53"/>
  <c r="AM46" i="53" s="1"/>
  <c r="AL10" i="53"/>
  <c r="AL64" i="53"/>
  <c r="AM64" i="53" s="1"/>
  <c r="AL15" i="53"/>
  <c r="AL53" i="53"/>
  <c r="AM53" i="53" s="1"/>
  <c r="AL12" i="53"/>
  <c r="AL14" i="53"/>
  <c r="AL58" i="53"/>
  <c r="AM58" i="53" s="1"/>
  <c r="AL7" i="53"/>
  <c r="AL61" i="53"/>
  <c r="AM61" i="53" s="1"/>
  <c r="AL26" i="53"/>
  <c r="AL9" i="53"/>
  <c r="AL24" i="53"/>
  <c r="AL57" i="53"/>
  <c r="AM57" i="53" s="1"/>
  <c r="AL48" i="53"/>
  <c r="AM48" i="53" s="1"/>
  <c r="AL17" i="53"/>
  <c r="AL59" i="53"/>
  <c r="AM59" i="53" s="1"/>
  <c r="AL25" i="53"/>
  <c r="AL52" i="53"/>
  <c r="AM52" i="53" s="1"/>
  <c r="AL55" i="53"/>
  <c r="AM55" i="53" s="1"/>
  <c r="AL69" i="53"/>
  <c r="AM69" i="53" s="1"/>
  <c r="AL27" i="53"/>
  <c r="AM27" i="53" s="1"/>
  <c r="AL51" i="53"/>
  <c r="AM51" i="53" s="1"/>
  <c r="AL6" i="53"/>
  <c r="AL33" i="53"/>
  <c r="AM33" i="53" s="1"/>
  <c r="AL38" i="53"/>
  <c r="AM38" i="53" s="1"/>
  <c r="AL22" i="53"/>
  <c r="AL67" i="53"/>
  <c r="AM67" i="53" s="1"/>
  <c r="AL69" i="52"/>
  <c r="AM69" i="52" s="1"/>
  <c r="AL43" i="52"/>
  <c r="AM43" i="52" s="1"/>
  <c r="AL36" i="52"/>
  <c r="AM36" i="52" s="1"/>
  <c r="AL61" i="52"/>
  <c r="AM61" i="52" s="1"/>
  <c r="AL31" i="52"/>
  <c r="AM31" i="52" s="1"/>
  <c r="AL29" i="52"/>
  <c r="AM29" i="52" s="1"/>
  <c r="AL44" i="52"/>
  <c r="AM44" i="52" s="1"/>
  <c r="AL50" i="52"/>
  <c r="AM50" i="52" s="1"/>
  <c r="AL48" i="52"/>
  <c r="AM48" i="52" s="1"/>
  <c r="AL5" i="52"/>
  <c r="AL22" i="52"/>
  <c r="AM22" i="52" s="1"/>
  <c r="AL8" i="52"/>
  <c r="AL24" i="52"/>
  <c r="AM24" i="52" s="1"/>
  <c r="AL10" i="52"/>
  <c r="AL54" i="52"/>
  <c r="AM54" i="52" s="1"/>
  <c r="AL68" i="52"/>
  <c r="AM68" i="52" s="1"/>
  <c r="AL17" i="52"/>
  <c r="AL16" i="52"/>
  <c r="AL63" i="52"/>
  <c r="AM63" i="52" s="1"/>
  <c r="AL21" i="52"/>
  <c r="AM21" i="52" s="1"/>
  <c r="AL28" i="52"/>
  <c r="AM28" i="52" s="1"/>
  <c r="AL49" i="52"/>
  <c r="AM49" i="52" s="1"/>
  <c r="AL72" i="52"/>
  <c r="AM72" i="52" s="1"/>
  <c r="AL58" i="52"/>
  <c r="AM58" i="52" s="1"/>
  <c r="AL18" i="52"/>
  <c r="AL57" i="52"/>
  <c r="AM57" i="52" s="1"/>
  <c r="AL51" i="52"/>
  <c r="AM51" i="52" s="1"/>
  <c r="AL60" i="52"/>
  <c r="AM60" i="52" s="1"/>
  <c r="AL7" i="52"/>
  <c r="AL20" i="52"/>
  <c r="AM20" i="52" s="1"/>
  <c r="AL46" i="52"/>
  <c r="AM46" i="52" s="1"/>
  <c r="AL12" i="52"/>
  <c r="AL9" i="52"/>
  <c r="AL62" i="52"/>
  <c r="AM62" i="52" s="1"/>
  <c r="AL34" i="50"/>
  <c r="AL60" i="50"/>
  <c r="AM60" i="50" s="1"/>
  <c r="AL66" i="50"/>
  <c r="AM66" i="50" s="1"/>
  <c r="AL17" i="50"/>
  <c r="AL50" i="50"/>
  <c r="AM50" i="50" s="1"/>
  <c r="AL69" i="50"/>
  <c r="AM69" i="50" s="1"/>
  <c r="AL19" i="50"/>
  <c r="AL13" i="50"/>
  <c r="AL39" i="50"/>
  <c r="AL68" i="50"/>
  <c r="AM68" i="50" s="1"/>
  <c r="AL20" i="50"/>
  <c r="AL31" i="50"/>
  <c r="AL21" i="50"/>
  <c r="AL57" i="50"/>
  <c r="AM57" i="50" s="1"/>
  <c r="AL45" i="50"/>
  <c r="AM45" i="50" s="1"/>
  <c r="AL56" i="50"/>
  <c r="AM56" i="50" s="1"/>
  <c r="AL16" i="50"/>
  <c r="AL72" i="50"/>
  <c r="AM72" i="50" s="1"/>
  <c r="AL53" i="50"/>
  <c r="AM53" i="50" s="1"/>
  <c r="AL30" i="50"/>
  <c r="AL61" i="50"/>
  <c r="AM61" i="50" s="1"/>
  <c r="AL46" i="50"/>
  <c r="AM46" i="50" s="1"/>
  <c r="AL49" i="50"/>
  <c r="AM49" i="50" s="1"/>
  <c r="AL59" i="50"/>
  <c r="AM59" i="50" s="1"/>
  <c r="AL27" i="50"/>
  <c r="AL32" i="50"/>
  <c r="AL9" i="50"/>
  <c r="AL47" i="50"/>
  <c r="AM47" i="50" s="1"/>
  <c r="AL22" i="50"/>
  <c r="AL5" i="50"/>
  <c r="AL19" i="48"/>
  <c r="AL29" i="48"/>
  <c r="AL6" i="48"/>
  <c r="AL12" i="48"/>
  <c r="AL54" i="48"/>
  <c r="AM54" i="48" s="1"/>
  <c r="AL8" i="48"/>
  <c r="AL32" i="48"/>
  <c r="AL51" i="48"/>
  <c r="AM51" i="48" s="1"/>
  <c r="AL25" i="48"/>
  <c r="AL52" i="48"/>
  <c r="AM52" i="48" s="1"/>
  <c r="AL50" i="48"/>
  <c r="AM50" i="48" s="1"/>
  <c r="AL27" i="48"/>
  <c r="AL40" i="48"/>
  <c r="AM40" i="48" s="1"/>
  <c r="AL30" i="48"/>
  <c r="AL69" i="48"/>
  <c r="AM69" i="48" s="1"/>
  <c r="AL67" i="48"/>
  <c r="AM67" i="48" s="1"/>
  <c r="AL59" i="48"/>
  <c r="AM59" i="48" s="1"/>
  <c r="AL9" i="48"/>
  <c r="AL42" i="48"/>
  <c r="AM42" i="48" s="1"/>
  <c r="AL36" i="48"/>
  <c r="AM36" i="48" s="1"/>
  <c r="AL33" i="48"/>
  <c r="AL48" i="48"/>
  <c r="AM48" i="48" s="1"/>
  <c r="AL68" i="48"/>
  <c r="AM68" i="48" s="1"/>
  <c r="AL55" i="48"/>
  <c r="AM55" i="48" s="1"/>
  <c r="AL43" i="48"/>
  <c r="AM43" i="48" s="1"/>
  <c r="AL66" i="48"/>
  <c r="AM66" i="48" s="1"/>
  <c r="AL23" i="48"/>
  <c r="AL64" i="48"/>
  <c r="AM64" i="48" s="1"/>
  <c r="AL7" i="48"/>
  <c r="AL20" i="48"/>
  <c r="AL17" i="48"/>
  <c r="AL65" i="48"/>
  <c r="AM65" i="48" s="1"/>
  <c r="AL15" i="48"/>
  <c r="AL24" i="48"/>
  <c r="AL5" i="48"/>
  <c r="AL49" i="48"/>
  <c r="AM49" i="48" s="1"/>
  <c r="AL26" i="48"/>
  <c r="AL45" i="48"/>
  <c r="AM45" i="48" s="1"/>
  <c r="AL53" i="48"/>
  <c r="AM53" i="48" s="1"/>
  <c r="AL70" i="48"/>
  <c r="AM70" i="48" s="1"/>
  <c r="AL62" i="48"/>
  <c r="AM62" i="48" s="1"/>
  <c r="AL72" i="48"/>
  <c r="AM72" i="48" s="1"/>
  <c r="AL39" i="48"/>
  <c r="AM39" i="48" s="1"/>
  <c r="AL28" i="48"/>
  <c r="AL13" i="48"/>
  <c r="AL56" i="48"/>
  <c r="AM56" i="48" s="1"/>
  <c r="AL34" i="48"/>
  <c r="AL21" i="48"/>
  <c r="AL44" i="48"/>
  <c r="AM44" i="48" s="1"/>
  <c r="AL35" i="48"/>
  <c r="AM35" i="48" s="1"/>
  <c r="AL25" i="46"/>
  <c r="AL49" i="46"/>
  <c r="AM49" i="46" s="1"/>
  <c r="AL51" i="46"/>
  <c r="AM51" i="46" s="1"/>
  <c r="AL67" i="46"/>
  <c r="AM67" i="46" s="1"/>
  <c r="AL38" i="46"/>
  <c r="AL46" i="46"/>
  <c r="AM46" i="46" s="1"/>
  <c r="AL29" i="46"/>
  <c r="AL52" i="46"/>
  <c r="AM52" i="46" s="1"/>
  <c r="AL72" i="46"/>
  <c r="AM72" i="46" s="1"/>
  <c r="AL28" i="46"/>
  <c r="AL64" i="46"/>
  <c r="AM64" i="46" s="1"/>
  <c r="AL41" i="46"/>
  <c r="AL9" i="46"/>
  <c r="AL21" i="46"/>
  <c r="AL14" i="46"/>
  <c r="AL19" i="46"/>
  <c r="AL58" i="46"/>
  <c r="AM58" i="46" s="1"/>
  <c r="AL33" i="46"/>
  <c r="AL36" i="46"/>
  <c r="AL7" i="46"/>
  <c r="AL13" i="46"/>
  <c r="AL30" i="46"/>
  <c r="AL44" i="46"/>
  <c r="AM44" i="46" s="1"/>
  <c r="AL5" i="46"/>
  <c r="AL24" i="46"/>
  <c r="AL8" i="46"/>
  <c r="AL26" i="46"/>
  <c r="AL43" i="46"/>
  <c r="AM43" i="46" s="1"/>
  <c r="AL39" i="46"/>
  <c r="AL65" i="46"/>
  <c r="AM65" i="46" s="1"/>
  <c r="AL11" i="41"/>
  <c r="AL14" i="41"/>
  <c r="AL21" i="43"/>
  <c r="BJ25" i="43"/>
  <c r="BK25" i="43" s="1"/>
  <c r="BL25" i="43" s="1"/>
  <c r="BM25" i="43" s="1"/>
  <c r="BN25" i="43" s="1"/>
  <c r="BO25" i="43" s="1"/>
  <c r="BP25" i="43" s="1"/>
  <c r="BQ25" i="43" s="1"/>
  <c r="BR25" i="43" s="1"/>
  <c r="AL48" i="51"/>
  <c r="AL5" i="41"/>
  <c r="AL15" i="37"/>
  <c r="BJ11" i="37"/>
  <c r="BK11" i="37" s="1"/>
  <c r="BL11" i="37" s="1"/>
  <c r="BM11" i="37" s="1"/>
  <c r="BN11" i="37" s="1"/>
  <c r="BO11" i="37" s="1"/>
  <c r="BP11" i="37" s="1"/>
  <c r="BQ11" i="37" s="1"/>
  <c r="BR11" i="37" s="1"/>
  <c r="AL32" i="37"/>
  <c r="AM32" i="37" s="1"/>
  <c r="AL9" i="51"/>
  <c r="AL26" i="51"/>
  <c r="AV5" i="10"/>
  <c r="AS5" i="10"/>
  <c r="BJ18" i="37"/>
  <c r="BK18" i="37" s="1"/>
  <c r="BL18" i="37" s="1"/>
  <c r="BM18" i="37" s="1"/>
  <c r="BN18" i="37" s="1"/>
  <c r="BO18" i="37" s="1"/>
  <c r="BP18" i="37" s="1"/>
  <c r="BQ18" i="37" s="1"/>
  <c r="BR18" i="37" s="1"/>
  <c r="AL19" i="37"/>
  <c r="AL7" i="37"/>
  <c r="AL33" i="37"/>
  <c r="AM33" i="37" s="1"/>
  <c r="AL24" i="37"/>
  <c r="BJ12" i="51"/>
  <c r="BK12" i="51" s="1"/>
  <c r="BL12" i="51" s="1"/>
  <c r="BM12" i="51" s="1"/>
  <c r="BN12" i="51" s="1"/>
  <c r="BO12" i="51" s="1"/>
  <c r="BP12" i="51" s="1"/>
  <c r="BQ12" i="51" s="1"/>
  <c r="BR12" i="51" s="1"/>
  <c r="AL18" i="51"/>
  <c r="AV10" i="10"/>
  <c r="AS10" i="10"/>
  <c r="AM36" i="44"/>
  <c r="AM33" i="44"/>
  <c r="AM35" i="44"/>
  <c r="BJ24" i="51"/>
  <c r="BK24" i="51" s="1"/>
  <c r="BL24" i="51" s="1"/>
  <c r="BM24" i="51" s="1"/>
  <c r="BN24" i="51" s="1"/>
  <c r="BO24" i="51" s="1"/>
  <c r="BP24" i="51" s="1"/>
  <c r="BQ24" i="51" s="1"/>
  <c r="BR24" i="51" s="1"/>
  <c r="AL19" i="41"/>
  <c r="AM19" i="41" s="1"/>
  <c r="BJ28" i="50"/>
  <c r="BK28" i="50" s="1"/>
  <c r="BL28" i="50" s="1"/>
  <c r="BM28" i="50" s="1"/>
  <c r="BN28" i="50" s="1"/>
  <c r="BO28" i="50" s="1"/>
  <c r="BP28" i="50" s="1"/>
  <c r="BQ28" i="50" s="1"/>
  <c r="BR28" i="50" s="1"/>
  <c r="AK16" i="34"/>
  <c r="AI16" i="34"/>
  <c r="AV6" i="10"/>
  <c r="AS6" i="10"/>
  <c r="AL54" i="51"/>
  <c r="AM54" i="51" s="1"/>
  <c r="AL62" i="45"/>
  <c r="AM62" i="45" s="1"/>
  <c r="AV13" i="10"/>
  <c r="AS13" i="10"/>
  <c r="AK21" i="34"/>
  <c r="AI21" i="34"/>
  <c r="AV3" i="10"/>
  <c r="AS3" i="10"/>
  <c r="AK14" i="34"/>
  <c r="AI14" i="34"/>
  <c r="AV4" i="10"/>
  <c r="AS4" i="10"/>
  <c r="AL18" i="45"/>
  <c r="AL24" i="42"/>
  <c r="AM24" i="42" s="1"/>
  <c r="BJ5" i="51"/>
  <c r="AL10" i="51" s="1"/>
  <c r="AL8" i="37"/>
  <c r="AL32" i="53"/>
  <c r="AM32" i="53" s="1"/>
  <c r="BJ38" i="51"/>
  <c r="BK38" i="51" s="1"/>
  <c r="BL38" i="51" s="1"/>
  <c r="BM38" i="51" s="1"/>
  <c r="BN38" i="51" s="1"/>
  <c r="BO38" i="51" s="1"/>
  <c r="BP38" i="51" s="1"/>
  <c r="BQ38" i="51" s="1"/>
  <c r="BR38" i="51" s="1"/>
  <c r="BJ5" i="37"/>
  <c r="BK5" i="37" s="1"/>
  <c r="BL5" i="37" s="1"/>
  <c r="BM5" i="37" s="1"/>
  <c r="BN5" i="37" s="1"/>
  <c r="BO5" i="37" s="1"/>
  <c r="BP5" i="37" s="1"/>
  <c r="BQ5" i="37" s="1"/>
  <c r="BR5" i="37" s="1"/>
  <c r="AL51" i="50"/>
  <c r="AM51" i="50" s="1"/>
  <c r="BJ13" i="37"/>
  <c r="BK13" i="37" s="1"/>
  <c r="BL13" i="37" s="1"/>
  <c r="BM13" i="37" s="1"/>
  <c r="BN13" i="37" s="1"/>
  <c r="BO13" i="37" s="1"/>
  <c r="BP13" i="37" s="1"/>
  <c r="BQ13" i="37" s="1"/>
  <c r="BR13" i="37" s="1"/>
  <c r="AL34" i="53"/>
  <c r="AM34" i="53" s="1"/>
  <c r="AL15" i="41"/>
  <c r="AL7" i="41"/>
  <c r="AL44" i="51"/>
  <c r="AL45" i="46"/>
  <c r="AM45" i="46" s="1"/>
  <c r="AL17" i="45"/>
  <c r="AL34" i="51"/>
  <c r="AL30" i="53"/>
  <c r="AM30" i="53" s="1"/>
  <c r="AL37" i="43"/>
  <c r="AI8" i="34"/>
  <c r="AK7" i="34"/>
  <c r="AK10" i="34"/>
  <c r="AL33" i="43"/>
  <c r="AL27" i="42"/>
  <c r="AM27" i="42" s="1"/>
  <c r="AL35" i="43"/>
  <c r="A21" i="34"/>
  <c r="A8" i="34"/>
  <c r="AI4" i="34"/>
  <c r="AK4" i="34"/>
  <c r="A4" i="34"/>
  <c r="A7" i="34"/>
  <c r="AK12" i="34"/>
  <c r="A12" i="34"/>
  <c r="AI12" i="34"/>
  <c r="A10" i="34"/>
  <c r="AK18" i="34"/>
  <c r="A18" i="34"/>
  <c r="A29" i="34"/>
  <c r="AK11" i="34"/>
  <c r="A11" i="34"/>
  <c r="AI11" i="34"/>
  <c r="A35" i="34"/>
  <c r="AK23" i="34"/>
  <c r="A23" i="34"/>
  <c r="A16" i="34"/>
  <c r="AK3" i="34"/>
  <c r="A3" i="34"/>
  <c r="AI3" i="34"/>
  <c r="AK13" i="34"/>
  <c r="A13" i="34"/>
  <c r="AK15" i="34"/>
  <c r="A15" i="34"/>
  <c r="A36" i="34"/>
  <c r="AK9" i="34"/>
  <c r="A9" i="34"/>
  <c r="AI9" i="34"/>
  <c r="AK5" i="34"/>
  <c r="A5" i="34"/>
  <c r="AI5" i="34"/>
  <c r="A17" i="34"/>
  <c r="A19" i="34"/>
  <c r="AK6" i="34"/>
  <c r="A6" i="34"/>
  <c r="AI6" i="34"/>
  <c r="A20" i="34"/>
  <c r="AK2" i="34"/>
  <c r="AH39" i="34"/>
  <c r="AI39" i="34" s="1"/>
  <c r="A2" i="34"/>
  <c r="A31" i="34"/>
  <c r="A22" i="34"/>
  <c r="A32" i="34"/>
  <c r="A25" i="34"/>
  <c r="A14" i="34"/>
  <c r="A28" i="34"/>
  <c r="AI2" i="34"/>
  <c r="A26" i="34"/>
  <c r="A33" i="34"/>
  <c r="A24" i="34"/>
  <c r="A34" i="34"/>
  <c r="A27" i="34"/>
  <c r="A30" i="34"/>
  <c r="AV17" i="10"/>
  <c r="AS17" i="10"/>
  <c r="AV7" i="10"/>
  <c r="AS7" i="10"/>
  <c r="AM47" i="44"/>
  <c r="AM46" i="44"/>
  <c r="AM49" i="45"/>
  <c r="AM45" i="44"/>
  <c r="AM44" i="44"/>
  <c r="AV15" i="10"/>
  <c r="AS15" i="10"/>
  <c r="AM42" i="44"/>
  <c r="AM43" i="44"/>
  <c r="AM39" i="44"/>
  <c r="AM38" i="44"/>
  <c r="AV19" i="10"/>
  <c r="AS19" i="10"/>
  <c r="AM48" i="45"/>
  <c r="AM40" i="44"/>
  <c r="AM37" i="44"/>
  <c r="AV14" i="10"/>
  <c r="AS14" i="10"/>
  <c r="AV23" i="10"/>
  <c r="AS23" i="10"/>
  <c r="AV20" i="10"/>
  <c r="AS20" i="10"/>
  <c r="AV8" i="10"/>
  <c r="AS8" i="10"/>
  <c r="AL12" i="41"/>
  <c r="AL6" i="41"/>
  <c r="AV18" i="10"/>
  <c r="AS18" i="10"/>
  <c r="AV22" i="10"/>
  <c r="AS22" i="10"/>
  <c r="AL10" i="41"/>
  <c r="A27" i="10"/>
  <c r="A35" i="10"/>
  <c r="A11" i="10"/>
  <c r="A24" i="10"/>
  <c r="A9" i="10"/>
  <c r="A5" i="10"/>
  <c r="A30" i="10"/>
  <c r="A19" i="10"/>
  <c r="A15" i="10"/>
  <c r="A8" i="10"/>
  <c r="A12" i="10"/>
  <c r="A28" i="10"/>
  <c r="A13" i="10"/>
  <c r="A17" i="10"/>
  <c r="A23" i="10"/>
  <c r="A4" i="10"/>
  <c r="A14" i="10"/>
  <c r="A10" i="10"/>
  <c r="A16" i="10"/>
  <c r="A32" i="10"/>
  <c r="A21" i="10"/>
  <c r="A25" i="10"/>
  <c r="A18" i="10"/>
  <c r="A34" i="10"/>
  <c r="A6" i="10"/>
  <c r="A7" i="10"/>
  <c r="A20" i="10"/>
  <c r="A36" i="10"/>
  <c r="A29" i="10"/>
  <c r="A33" i="10"/>
  <c r="A26" i="10"/>
  <c r="A31" i="10"/>
  <c r="A3" i="10"/>
  <c r="A22" i="10"/>
  <c r="AM39" i="37"/>
  <c r="AM34" i="37"/>
  <c r="AM36" i="37"/>
  <c r="AM35" i="37"/>
  <c r="AV2" i="10"/>
  <c r="K39" i="10"/>
  <c r="N39" i="10"/>
  <c r="E39" i="10"/>
  <c r="H39" i="10"/>
  <c r="AQ39" i="10"/>
  <c r="Q39" i="10"/>
  <c r="AM19" i="53" l="1"/>
  <c r="AM20" i="53"/>
  <c r="AM17" i="53"/>
  <c r="AM16" i="53"/>
  <c r="AM15" i="53"/>
  <c r="AM6" i="53"/>
  <c r="AL24" i="51"/>
  <c r="AL33" i="51"/>
  <c r="AL40" i="51"/>
  <c r="AL8" i="51"/>
  <c r="AL20" i="51"/>
  <c r="AL14" i="51"/>
  <c r="AL45" i="51"/>
  <c r="AL25" i="51"/>
  <c r="AM12" i="52"/>
  <c r="AM8" i="52"/>
  <c r="AL28" i="50"/>
  <c r="AL26" i="50"/>
  <c r="AL25" i="50"/>
  <c r="AM42" i="49"/>
  <c r="AM43" i="49"/>
  <c r="AM40" i="49"/>
  <c r="AM37" i="49"/>
  <c r="AM36" i="49"/>
  <c r="AM33" i="49"/>
  <c r="AM51" i="47"/>
  <c r="AM42" i="47"/>
  <c r="AM29" i="47"/>
  <c r="AM32" i="48"/>
  <c r="AM31" i="48"/>
  <c r="AM26" i="37"/>
  <c r="AM25" i="46"/>
  <c r="AM22" i="46"/>
  <c r="AM34" i="45"/>
  <c r="AM32" i="45"/>
  <c r="AM30" i="45"/>
  <c r="AM29" i="45"/>
  <c r="AM28" i="45"/>
  <c r="AM18" i="45"/>
  <c r="AM17" i="45"/>
  <c r="AM12" i="45"/>
  <c r="AM31" i="44"/>
  <c r="AM28" i="44"/>
  <c r="AM30" i="44"/>
  <c r="AM19" i="44"/>
  <c r="AM18" i="44"/>
  <c r="AM16" i="44"/>
  <c r="AM14" i="44"/>
  <c r="AM41" i="44"/>
  <c r="AM11" i="44"/>
  <c r="AM8" i="44"/>
  <c r="AM12" i="44"/>
  <c r="AM5" i="44"/>
  <c r="AM16" i="43"/>
  <c r="AM19" i="43"/>
  <c r="AM10" i="43"/>
  <c r="AM7" i="43"/>
  <c r="AM13" i="42"/>
  <c r="AM23" i="37"/>
  <c r="AM22" i="37"/>
  <c r="AM21" i="37"/>
  <c r="AM18" i="42"/>
  <c r="AM16" i="42"/>
  <c r="AM15" i="42"/>
  <c r="AM12" i="42"/>
  <c r="AM10" i="42"/>
  <c r="AM7" i="42"/>
  <c r="AM12" i="41"/>
  <c r="AM7" i="41"/>
  <c r="AM23" i="53"/>
  <c r="AM22" i="53"/>
  <c r="AM21" i="53"/>
  <c r="AM18" i="53"/>
  <c r="AM11" i="53"/>
  <c r="AM9" i="53"/>
  <c r="AM13" i="53"/>
  <c r="AM5" i="53"/>
  <c r="AM8" i="53"/>
  <c r="AM19" i="52"/>
  <c r="AM18" i="52"/>
  <c r="AM17" i="52"/>
  <c r="AM16" i="52"/>
  <c r="AM15" i="52"/>
  <c r="AM13" i="52"/>
  <c r="AM9" i="52"/>
  <c r="AM7" i="52"/>
  <c r="AL16" i="51"/>
  <c r="AL11" i="51"/>
  <c r="AL5" i="51"/>
  <c r="AL46" i="51"/>
  <c r="AL19" i="51"/>
  <c r="AL35" i="51"/>
  <c r="AL6" i="51"/>
  <c r="AL12" i="51"/>
  <c r="AL52" i="51"/>
  <c r="AM52" i="51" s="1"/>
  <c r="AL50" i="51"/>
  <c r="AL35" i="50"/>
  <c r="AM51" i="49"/>
  <c r="AM52" i="49"/>
  <c r="AM48" i="49"/>
  <c r="AM47" i="49"/>
  <c r="AM45" i="49"/>
  <c r="AM30" i="49"/>
  <c r="AM28" i="49"/>
  <c r="AM41" i="49"/>
  <c r="AM39" i="49"/>
  <c r="AM38" i="49"/>
  <c r="AM25" i="49"/>
  <c r="AM34" i="49"/>
  <c r="AM18" i="49"/>
  <c r="AM29" i="49"/>
  <c r="AM14" i="49"/>
  <c r="AM13" i="49"/>
  <c r="AM34" i="48"/>
  <c r="AM27" i="48"/>
  <c r="AM33" i="48"/>
  <c r="AM23" i="48"/>
  <c r="AM24" i="48"/>
  <c r="AM15" i="48"/>
  <c r="AM11" i="48"/>
  <c r="AM54" i="47"/>
  <c r="AM46" i="47"/>
  <c r="AM40" i="47"/>
  <c r="AM53" i="47"/>
  <c r="AM52" i="47"/>
  <c r="AM36" i="47"/>
  <c r="AM50" i="47"/>
  <c r="AM49" i="47"/>
  <c r="AM43" i="47"/>
  <c r="AM28" i="47"/>
  <c r="AM12" i="47"/>
  <c r="AM39" i="47"/>
  <c r="AM23" i="47"/>
  <c r="AM7" i="47"/>
  <c r="AM16" i="47"/>
  <c r="AM27" i="47"/>
  <c r="AM28" i="46"/>
  <c r="AM24" i="46"/>
  <c r="AM20" i="46"/>
  <c r="AM9" i="47"/>
  <c r="AM8" i="47"/>
  <c r="AM17" i="47"/>
  <c r="AM53" i="49"/>
  <c r="AM21" i="48"/>
  <c r="AM26" i="48"/>
  <c r="AM17" i="49"/>
  <c r="AM16" i="48"/>
  <c r="AM15" i="49"/>
  <c r="AM14" i="48"/>
  <c r="AM13" i="48"/>
  <c r="AM9" i="48"/>
  <c r="AM5" i="49"/>
  <c r="AM22" i="48"/>
  <c r="AM25" i="48"/>
  <c r="AM30" i="48"/>
  <c r="AM20" i="48"/>
  <c r="AM9" i="46"/>
  <c r="AM19" i="48"/>
  <c r="AM18" i="48"/>
  <c r="AM17" i="48"/>
  <c r="AM29" i="48"/>
  <c r="AM28" i="48"/>
  <c r="AM5" i="48"/>
  <c r="AM6" i="48"/>
  <c r="AM8" i="48"/>
  <c r="AM10" i="48"/>
  <c r="AM7" i="48"/>
  <c r="AM12" i="48"/>
  <c r="AM19" i="47"/>
  <c r="AM27" i="49"/>
  <c r="AM54" i="49"/>
  <c r="AM21" i="49"/>
  <c r="AM31" i="49"/>
  <c r="AM35" i="49"/>
  <c r="AM26" i="49"/>
  <c r="AM20" i="49"/>
  <c r="AM50" i="49"/>
  <c r="AM49" i="49"/>
  <c r="AM22" i="49"/>
  <c r="AM46" i="49"/>
  <c r="AM32" i="49"/>
  <c r="AM19" i="49"/>
  <c r="AM44" i="49"/>
  <c r="AM16" i="49"/>
  <c r="AM10" i="49"/>
  <c r="AM24" i="49"/>
  <c r="AM11" i="49"/>
  <c r="AM12" i="49"/>
  <c r="AM9" i="49"/>
  <c r="AM7" i="49"/>
  <c r="AM8" i="49"/>
  <c r="AM6" i="49"/>
  <c r="AM62" i="49"/>
  <c r="AM23" i="49"/>
  <c r="AL55" i="51"/>
  <c r="AM55" i="51" s="1"/>
  <c r="AL28" i="51"/>
  <c r="AM14" i="53"/>
  <c r="AM10" i="52"/>
  <c r="AM14" i="52"/>
  <c r="AM12" i="53"/>
  <c r="AM5" i="52"/>
  <c r="AM11" i="52"/>
  <c r="AM6" i="52"/>
  <c r="AL41" i="50"/>
  <c r="AM41" i="50" s="1"/>
  <c r="AL22" i="51"/>
  <c r="AL21" i="51"/>
  <c r="AL49" i="51"/>
  <c r="AL43" i="50"/>
  <c r="AM43" i="50" s="1"/>
  <c r="AL11" i="50"/>
  <c r="AL38" i="51"/>
  <c r="AL43" i="51"/>
  <c r="AM35" i="45"/>
  <c r="AM22" i="44"/>
  <c r="AM29" i="44"/>
  <c r="AM17" i="44"/>
  <c r="AM23" i="44"/>
  <c r="AM27" i="45"/>
  <c r="AM8" i="45"/>
  <c r="AM25" i="44"/>
  <c r="AM27" i="44"/>
  <c r="AM7" i="44"/>
  <c r="AM16" i="37"/>
  <c r="AM21" i="44"/>
  <c r="AM15" i="44"/>
  <c r="AM24" i="44"/>
  <c r="AM20" i="44"/>
  <c r="AM10" i="44"/>
  <c r="AM13" i="44"/>
  <c r="AM26" i="44"/>
  <c r="AM9" i="44"/>
  <c r="AM26" i="45"/>
  <c r="AM25" i="45"/>
  <c r="AM20" i="45"/>
  <c r="AM23" i="45"/>
  <c r="AM15" i="45"/>
  <c r="AM21" i="45"/>
  <c r="AM16" i="45"/>
  <c r="AM11" i="45"/>
  <c r="AM6" i="44"/>
  <c r="AM44" i="47"/>
  <c r="AM13" i="46"/>
  <c r="AM14" i="46"/>
  <c r="AM25" i="47"/>
  <c r="AM32" i="46"/>
  <c r="AM31" i="46"/>
  <c r="AM16" i="46"/>
  <c r="AM8" i="46"/>
  <c r="AM7" i="46"/>
  <c r="AM6" i="46"/>
  <c r="AM10" i="46"/>
  <c r="AM57" i="47"/>
  <c r="AM47" i="47"/>
  <c r="AM35" i="47"/>
  <c r="AM45" i="47"/>
  <c r="AM38" i="47"/>
  <c r="AM26" i="47"/>
  <c r="AM22" i="47"/>
  <c r="AM21" i="47"/>
  <c r="AM37" i="47"/>
  <c r="AM30" i="47"/>
  <c r="AM31" i="47"/>
  <c r="AM34" i="47"/>
  <c r="AM24" i="47"/>
  <c r="AM48" i="47"/>
  <c r="AM15" i="47"/>
  <c r="AM20" i="47"/>
  <c r="AM13" i="47"/>
  <c r="AM6" i="47"/>
  <c r="AM14" i="47"/>
  <c r="AM10" i="47"/>
  <c r="AM89" i="47"/>
  <c r="AM84" i="47"/>
  <c r="AM18" i="47"/>
  <c r="AM41" i="47"/>
  <c r="AM86" i="47"/>
  <c r="AM58" i="47"/>
  <c r="AM87" i="47"/>
  <c r="AM81" i="47"/>
  <c r="AM83" i="47"/>
  <c r="AM33" i="47"/>
  <c r="AM80" i="47"/>
  <c r="AM55" i="47"/>
  <c r="AM11" i="47"/>
  <c r="AM32" i="47"/>
  <c r="AM90" i="47"/>
  <c r="AM82" i="47"/>
  <c r="AM88" i="47"/>
  <c r="AM56" i="47"/>
  <c r="AM85" i="47"/>
  <c r="AM5" i="47"/>
  <c r="AM36" i="43"/>
  <c r="AM26" i="43"/>
  <c r="AM35" i="43"/>
  <c r="AM12" i="37"/>
  <c r="AM11" i="37"/>
  <c r="AM38" i="43"/>
  <c r="AM31" i="43"/>
  <c r="AM20" i="37"/>
  <c r="AM7" i="37"/>
  <c r="AM15" i="41"/>
  <c r="AM25" i="37"/>
  <c r="AM19" i="37"/>
  <c r="AM15" i="37"/>
  <c r="AM14" i="37"/>
  <c r="AM18" i="37"/>
  <c r="AM17" i="37"/>
  <c r="AM28" i="37"/>
  <c r="AM27" i="37"/>
  <c r="AM9" i="37"/>
  <c r="AM13" i="37"/>
  <c r="AM8" i="37"/>
  <c r="AM5" i="37"/>
  <c r="AM6" i="37"/>
  <c r="AM20" i="42"/>
  <c r="AM23" i="43"/>
  <c r="AM24" i="43"/>
  <c r="AM37" i="43"/>
  <c r="AM33" i="43"/>
  <c r="AM12" i="43"/>
  <c r="AM13" i="43"/>
  <c r="AM17" i="41"/>
  <c r="AM19" i="42"/>
  <c r="AM8" i="41"/>
  <c r="AM6" i="41"/>
  <c r="AM8" i="42"/>
  <c r="AM5" i="42"/>
  <c r="AL13" i="51"/>
  <c r="AL42" i="51"/>
  <c r="BK5" i="51"/>
  <c r="BL5" i="51" s="1"/>
  <c r="BM5" i="51" s="1"/>
  <c r="BN5" i="51" s="1"/>
  <c r="BO5" i="51" s="1"/>
  <c r="BP5" i="51" s="1"/>
  <c r="BQ5" i="51" s="1"/>
  <c r="BR5" i="51" s="1"/>
  <c r="AL29" i="51"/>
  <c r="AM26" i="53"/>
  <c r="AM40" i="50"/>
  <c r="AM39" i="50"/>
  <c r="AM38" i="50"/>
  <c r="AM37" i="50"/>
  <c r="AM25" i="53"/>
  <c r="AM24" i="53"/>
  <c r="AM7" i="53"/>
  <c r="AM39" i="46"/>
  <c r="AM21" i="46"/>
  <c r="AM47" i="45"/>
  <c r="AM42" i="45"/>
  <c r="AM43" i="45"/>
  <c r="AM10" i="45"/>
  <c r="AM9" i="45"/>
  <c r="AM37" i="46"/>
  <c r="AM38" i="46"/>
  <c r="AM37" i="45"/>
  <c r="AM29" i="46"/>
  <c r="AM5" i="46"/>
  <c r="AM40" i="46"/>
  <c r="AM17" i="46"/>
  <c r="AM12" i="46"/>
  <c r="AM23" i="46"/>
  <c r="AM46" i="45"/>
  <c r="AM34" i="46"/>
  <c r="AM35" i="46"/>
  <c r="AM18" i="46"/>
  <c r="AM36" i="46"/>
  <c r="AM30" i="46"/>
  <c r="AM15" i="46"/>
  <c r="AM19" i="46"/>
  <c r="AM30" i="37"/>
  <c r="AM33" i="46"/>
  <c r="AM27" i="46"/>
  <c r="AM26" i="46"/>
  <c r="AM11" i="46"/>
  <c r="AM13" i="45"/>
  <c r="AM45" i="45"/>
  <c r="AM44" i="45"/>
  <c r="AM7" i="45"/>
  <c r="AM11" i="43"/>
  <c r="AM41" i="45"/>
  <c r="AM14" i="45"/>
  <c r="AM24" i="45"/>
  <c r="AM38" i="45"/>
  <c r="AM36" i="45"/>
  <c r="AM31" i="45"/>
  <c r="AM40" i="45"/>
  <c r="AM33" i="45"/>
  <c r="AM29" i="37"/>
  <c r="AM13" i="41"/>
  <c r="AM22" i="45"/>
  <c r="AM6" i="45"/>
  <c r="AM39" i="45"/>
  <c r="AM21" i="42"/>
  <c r="AM17" i="43"/>
  <c r="AM28" i="43"/>
  <c r="AM18" i="41"/>
  <c r="AM8" i="43"/>
  <c r="AM24" i="37"/>
  <c r="AM10" i="37"/>
  <c r="AM15" i="43"/>
  <c r="AM39" i="43"/>
  <c r="AM5" i="41"/>
  <c r="AM17" i="42"/>
  <c r="AM14" i="42"/>
  <c r="AM22" i="43"/>
  <c r="AM19" i="45"/>
  <c r="AM5" i="45"/>
  <c r="AM41" i="46"/>
  <c r="AM10" i="53"/>
  <c r="AM43" i="43"/>
  <c r="AM6" i="43"/>
  <c r="AM9" i="43"/>
  <c r="AM22" i="42"/>
  <c r="AM9" i="42"/>
  <c r="AM20" i="43"/>
  <c r="AM18" i="43"/>
  <c r="AM21" i="43"/>
  <c r="AM14" i="43"/>
  <c r="AM11" i="42"/>
  <c r="AM6" i="42"/>
  <c r="AM40" i="43"/>
  <c r="AM29" i="43"/>
  <c r="AM25" i="43"/>
  <c r="AM44" i="43"/>
  <c r="AM27" i="43"/>
  <c r="AM42" i="43"/>
  <c r="AM30" i="43"/>
  <c r="AM34" i="43"/>
  <c r="AM41" i="43"/>
  <c r="AM32" i="43"/>
  <c r="AM14" i="41"/>
  <c r="AM10" i="41"/>
  <c r="AM9" i="41"/>
  <c r="AM11" i="41"/>
  <c r="AS2" i="10"/>
  <c r="AR39" i="10"/>
  <c r="A2" i="10"/>
  <c r="AM51" i="51" l="1"/>
  <c r="AM50" i="51"/>
  <c r="AM48" i="51"/>
  <c r="AM44" i="51"/>
  <c r="AM42" i="51"/>
  <c r="AM35" i="51"/>
  <c r="AM30" i="51"/>
  <c r="AM29" i="50"/>
  <c r="AM30" i="50"/>
  <c r="AM49" i="51"/>
  <c r="AM46" i="51"/>
  <c r="AM47" i="51"/>
  <c r="AM45" i="51"/>
  <c r="AM21" i="51"/>
  <c r="AM27" i="51"/>
  <c r="AM43" i="51"/>
  <c r="AM41" i="51"/>
  <c r="AM40" i="51"/>
  <c r="AM39" i="51"/>
  <c r="AM32" i="51"/>
  <c r="AM36" i="51"/>
  <c r="AM24" i="51"/>
  <c r="AM16" i="51"/>
  <c r="AM15" i="51"/>
  <c r="AM20" i="51"/>
  <c r="AM12" i="51"/>
  <c r="AM13" i="51"/>
  <c r="AM8" i="51"/>
  <c r="AM11" i="51"/>
  <c r="AM6" i="51"/>
  <c r="AM24" i="50"/>
  <c r="AM32" i="50"/>
  <c r="AM33" i="50"/>
  <c r="AM31" i="50"/>
  <c r="AM25" i="50"/>
  <c r="AM27" i="50"/>
  <c r="AM28" i="50"/>
  <c r="AM20" i="50"/>
  <c r="AM22" i="50"/>
  <c r="AM19" i="50"/>
  <c r="AM23" i="50"/>
  <c r="AM6" i="50"/>
  <c r="AM12" i="50"/>
  <c r="AM16" i="50"/>
  <c r="AM13" i="50"/>
  <c r="AM8" i="50"/>
  <c r="AM9" i="50"/>
  <c r="AM5" i="51"/>
  <c r="AM17" i="50"/>
  <c r="AM7" i="50"/>
  <c r="AM9" i="51"/>
  <c r="AM23" i="51"/>
  <c r="AM15" i="50"/>
  <c r="AM11" i="50"/>
  <c r="AM34" i="50"/>
  <c r="AM35" i="50"/>
  <c r="AM26" i="50"/>
  <c r="AM21" i="50"/>
  <c r="AM18" i="50"/>
  <c r="AM14" i="50"/>
  <c r="AM10" i="50"/>
  <c r="AM36" i="50"/>
  <c r="AM5" i="50"/>
  <c r="AM17" i="51"/>
  <c r="AM34" i="51"/>
  <c r="AM33" i="51"/>
  <c r="AM25" i="51"/>
  <c r="AM29" i="51"/>
  <c r="AM18" i="51"/>
  <c r="AM31" i="51"/>
  <c r="AM19" i="51"/>
  <c r="AM38" i="51"/>
  <c r="AM37" i="51"/>
  <c r="AM28" i="51"/>
  <c r="AM22" i="51"/>
  <c r="AM26" i="51"/>
  <c r="AM14" i="51"/>
  <c r="AM7" i="51"/>
  <c r="AM10" i="51"/>
</calcChain>
</file>

<file path=xl/sharedStrings.xml><?xml version="1.0" encoding="utf-8"?>
<sst xmlns="http://schemas.openxmlformats.org/spreadsheetml/2006/main" count="3462" uniqueCount="1635">
  <si>
    <t>TOTAL</t>
  </si>
  <si>
    <t>Prénom</t>
  </si>
  <si>
    <t>Club</t>
  </si>
  <si>
    <t>Clt</t>
  </si>
  <si>
    <t>Points</t>
  </si>
  <si>
    <t>PTS INDIV</t>
  </si>
  <si>
    <t>CLT INDIV</t>
  </si>
  <si>
    <t>NL</t>
  </si>
  <si>
    <t>TRI ATTITUDE 41</t>
  </si>
  <si>
    <t>BENJAMINE</t>
  </si>
  <si>
    <t>BENJAMIN</t>
  </si>
  <si>
    <t>TOTAL DES ENGAGES</t>
  </si>
  <si>
    <t>TOTAL POINTS</t>
  </si>
  <si>
    <t>moyenne points/nbr engagements</t>
  </si>
  <si>
    <t>Nombre de jeunes
 licenciés (Ecole de tri)</t>
  </si>
  <si>
    <t>Moyenne de points/nbr licenciés</t>
  </si>
  <si>
    <t>TOTAUX</t>
  </si>
  <si>
    <t>T.C. JOUE LES TOURS</t>
  </si>
  <si>
    <t>TRI SAINT AMAND DUN 18</t>
  </si>
  <si>
    <t>BOURGES TRIATHLON</t>
  </si>
  <si>
    <t>ORLEANS ASFAS TRIATHLON</t>
  </si>
  <si>
    <t>ASPTT 36 SPORT NATURE</t>
  </si>
  <si>
    <t>HORS LIGUE</t>
  </si>
  <si>
    <t>moyenne d'engagements/étape</t>
  </si>
  <si>
    <t>CADETTE</t>
  </si>
  <si>
    <t>CHARTRES METROPOLE TRIATHLON</t>
  </si>
  <si>
    <t>J3 SPORTS AMILLY SECTION TRIATHLON</t>
  </si>
  <si>
    <t>Classement</t>
  </si>
  <si>
    <t>Clubs</t>
  </si>
  <si>
    <t>Pts1</t>
  </si>
  <si>
    <t>Pts2</t>
  </si>
  <si>
    <t>Pts3</t>
  </si>
  <si>
    <t>Pts4</t>
  </si>
  <si>
    <t>Pts5</t>
  </si>
  <si>
    <t>classement</t>
  </si>
  <si>
    <t>VINEUIL SPORTS TRIATHLON</t>
  </si>
  <si>
    <t>ORLEANS TRIATHLON CLUB 45</t>
  </si>
  <si>
    <t>LOCHES 37 TRIATHLON</t>
  </si>
  <si>
    <t>VERON TRIATHLON</t>
  </si>
  <si>
    <t>AC ROMORANTIN TRIATHLON</t>
  </si>
  <si>
    <t>GENERATION TRIATHLON BLOIS</t>
  </si>
  <si>
    <t>TEAM PROGRESS TRIATHLON</t>
  </si>
  <si>
    <t>SAINT AVERTIN SPORTS TRIATHLON 37</t>
  </si>
  <si>
    <t>VENDOME TRIATHLON</t>
  </si>
  <si>
    <t>SAINT LAURENT NOUAN TRIATHLON</t>
  </si>
  <si>
    <t>SPORTS OXYGENE NATURE VAL DE L INDRE</t>
  </si>
  <si>
    <t>CLUB OMNISPORTS VERNOUILLET</t>
  </si>
  <si>
    <t>AS GIEN NATATION SECTION TRIATHLON</t>
  </si>
  <si>
    <t>Nom</t>
  </si>
  <si>
    <t>N° licence</t>
  </si>
  <si>
    <t>MINIME FILLE</t>
  </si>
  <si>
    <t>CADET</t>
  </si>
  <si>
    <t>JUNIOR FILLE</t>
  </si>
  <si>
    <t>JUNIOR HOMME</t>
  </si>
  <si>
    <t>MINIME HOMME</t>
  </si>
  <si>
    <t>TEAM ETT (EXTREME TRIATHLON TRAIL)</t>
  </si>
  <si>
    <t xml:space="preserve"> </t>
  </si>
  <si>
    <t>MINI POUSSINE</t>
  </si>
  <si>
    <t>MINI POUSSIN</t>
  </si>
  <si>
    <t>POUSSINE</t>
  </si>
  <si>
    <t>POUSSIN</t>
  </si>
  <si>
    <t>PUPILLE FILLE</t>
  </si>
  <si>
    <t>PUPILLE HOMME</t>
  </si>
  <si>
    <t>Epreuves</t>
  </si>
  <si>
    <t>Date</t>
  </si>
  <si>
    <t>Ville</t>
  </si>
  <si>
    <t>Coefficient</t>
  </si>
  <si>
    <t>Numéro épreuve</t>
  </si>
  <si>
    <t>Types épreuves</t>
  </si>
  <si>
    <t>Bike &amp; Run</t>
  </si>
  <si>
    <t>Cross Duathlon</t>
  </si>
  <si>
    <t>Duathlon</t>
  </si>
  <si>
    <t>Cross Triathlon</t>
  </si>
  <si>
    <t>Triathlon</t>
  </si>
  <si>
    <t>Aquathlon</t>
  </si>
  <si>
    <t>Type</t>
  </si>
  <si>
    <t>Pts6</t>
  </si>
  <si>
    <t>Pts7</t>
  </si>
  <si>
    <t>Pts8</t>
  </si>
  <si>
    <t>Pts9</t>
  </si>
  <si>
    <t>Pts10</t>
  </si>
  <si>
    <t>Pts11</t>
  </si>
  <si>
    <t>Pts12</t>
  </si>
  <si>
    <t>Pts13</t>
  </si>
  <si>
    <t>Pts14</t>
  </si>
  <si>
    <t>Pts15</t>
  </si>
  <si>
    <t>Nombre d'étapes pris en compte dans le classement final</t>
  </si>
  <si>
    <t>Catégorie</t>
  </si>
  <si>
    <t>MP F</t>
  </si>
  <si>
    <t>MP H</t>
  </si>
  <si>
    <t>PO F</t>
  </si>
  <si>
    <t>PO H</t>
  </si>
  <si>
    <t>PU F</t>
  </si>
  <si>
    <t>PU H</t>
  </si>
  <si>
    <t>MI F</t>
  </si>
  <si>
    <t>MI H</t>
  </si>
  <si>
    <t>CA F</t>
  </si>
  <si>
    <t>CA H</t>
  </si>
  <si>
    <t>JU F</t>
  </si>
  <si>
    <t>JU H</t>
  </si>
  <si>
    <t>Nb étapes pour classement final</t>
  </si>
  <si>
    <t>Epreuves disputées</t>
  </si>
  <si>
    <t>Total N meilleurs résultats</t>
  </si>
  <si>
    <t>BE F</t>
  </si>
  <si>
    <t>BE H</t>
  </si>
  <si>
    <t>BRENNE TRIATHLON</t>
  </si>
  <si>
    <t>VIERZON TRIATHLON 18</t>
  </si>
  <si>
    <t>TRIATHLON CLUB CHATEAUROUX METROPOLE 36</t>
  </si>
  <si>
    <t>R.S SAINT CYR TRIATHLON 37</t>
  </si>
  <si>
    <t>ESPA DREUX</t>
  </si>
  <si>
    <t>RABELAIS TRI CHINON</t>
  </si>
  <si>
    <t>USG NOUATRE TRIATHLON</t>
  </si>
  <si>
    <t>ASPTT ORLEANS TRIATHLON</t>
  </si>
  <si>
    <t>DYNAMIC SPORTING CLUB DE GALLARDON</t>
  </si>
  <si>
    <t>TEAM NUTEO ORLEANS</t>
  </si>
  <si>
    <t>CAM Vallée du Cher-Controis</t>
  </si>
  <si>
    <t>ISSOUDUN CHAMPAGNE BERRICHONNE TRIATHLON 3</t>
  </si>
  <si>
    <t>RUN AND TRI</t>
  </si>
  <si>
    <t>30 et +</t>
  </si>
  <si>
    <t>20 à 29</t>
  </si>
  <si>
    <t>10 à 19</t>
  </si>
  <si>
    <t>1 à 9</t>
  </si>
  <si>
    <t>RSSCTRIATHLON</t>
  </si>
  <si>
    <t>ACA TRIATHLON</t>
  </si>
  <si>
    <t xml:space="preserve">TRIATHLON CASTELRENAUDAIS </t>
  </si>
  <si>
    <t>ASSOCIATION TRIATHLON VAL DE VIENNE</t>
  </si>
  <si>
    <t>USGN SECTION TRIATHLON</t>
  </si>
  <si>
    <t>CAM VALLEE DU CHER TRIATHLON</t>
  </si>
  <si>
    <t>ASPTT. TRIATHLON ORLEANS</t>
  </si>
  <si>
    <t>TEAM NUTEO</t>
  </si>
  <si>
    <t>C CHARTRES METROPOLE TRIATHLON</t>
  </si>
  <si>
    <t>TRIATHLON ACADEMY 28</t>
  </si>
  <si>
    <t>ESPAD</t>
  </si>
  <si>
    <t>VIERZON TRIATHLON18</t>
  </si>
  <si>
    <t>ISSOUDUN CHAMPAGNE BERRICHONNE TRIATHLON 36</t>
  </si>
  <si>
    <t>Saint Avertin</t>
  </si>
  <si>
    <t>Châteauroux</t>
  </si>
  <si>
    <t>Class Triathlon</t>
  </si>
  <si>
    <t>Saint Cyr-sur-Loire</t>
  </si>
  <si>
    <t>Château-Renault</t>
  </si>
  <si>
    <t>Suèvres</t>
  </si>
  <si>
    <t>24&amp;25/05/2025</t>
  </si>
  <si>
    <t>Villiers-sur-Loir</t>
  </si>
  <si>
    <t>Saint Laurent-Nouan</t>
  </si>
  <si>
    <t>Saint George-sur-Eure</t>
  </si>
  <si>
    <t>Joué-les-Tours</t>
  </si>
  <si>
    <t>La Chapelle d'Angillon</t>
  </si>
  <si>
    <t>C43943C0060522FMPFRA</t>
  </si>
  <si>
    <t>LEA</t>
  </si>
  <si>
    <t>ANTHEAUME</t>
  </si>
  <si>
    <t>C73775C0061441FMPFRA</t>
  </si>
  <si>
    <t>Assia</t>
  </si>
  <si>
    <t>BELLAGRA</t>
  </si>
  <si>
    <t>C68374C0060522FMPFRA</t>
  </si>
  <si>
    <t>Augustine</t>
  </si>
  <si>
    <t>BETTI</t>
  </si>
  <si>
    <t>C68788C0060524FMPFRA</t>
  </si>
  <si>
    <t>AMANDA</t>
  </si>
  <si>
    <t>BUARD</t>
  </si>
  <si>
    <t>C74179L0062095FMPFRA</t>
  </si>
  <si>
    <t>Colette</t>
  </si>
  <si>
    <t>DECROCK</t>
  </si>
  <si>
    <t>C61087C0061073FMPFRA</t>
  </si>
  <si>
    <t>Izia</t>
  </si>
  <si>
    <t>DOYON</t>
  </si>
  <si>
    <t>C42504C0060527FMPFRA</t>
  </si>
  <si>
    <t>Alice</t>
  </si>
  <si>
    <t>GEFFRAY</t>
  </si>
  <si>
    <t>C58108C0060527FMPFRA</t>
  </si>
  <si>
    <t>Mia</t>
  </si>
  <si>
    <t>GILBERT</t>
  </si>
  <si>
    <t>C48739C0060522FMPFRA</t>
  </si>
  <si>
    <t>Victoire</t>
  </si>
  <si>
    <t>LE BOUCQ DE BEAUDIGNIES</t>
  </si>
  <si>
    <t>C59036L0060519FMPFRA</t>
  </si>
  <si>
    <t>Eline</t>
  </si>
  <si>
    <t>LE NUZ VAULT</t>
  </si>
  <si>
    <t>C45356C0060522FMPFRA</t>
  </si>
  <si>
    <t>Abigaelle</t>
  </si>
  <si>
    <t>LEGOUY</t>
  </si>
  <si>
    <t>C70466C0060519FMPFRA</t>
  </si>
  <si>
    <t>Ayleen</t>
  </si>
  <si>
    <t>MAHOT</t>
  </si>
  <si>
    <t>C68453C0060524FMPFRA</t>
  </si>
  <si>
    <t>Constance</t>
  </si>
  <si>
    <t>POUILLOUX</t>
  </si>
  <si>
    <t>C68614L0060519FMPFRA</t>
  </si>
  <si>
    <t>Anna</t>
  </si>
  <si>
    <t>ROBERT</t>
  </si>
  <si>
    <t>C76375L0060526FMPFRA</t>
  </si>
  <si>
    <t>Marylou</t>
  </si>
  <si>
    <t>TABURIAUX</t>
  </si>
  <si>
    <t>C68386C0060522FPOFRA</t>
  </si>
  <si>
    <t>BARBIER</t>
  </si>
  <si>
    <t>Lucile</t>
  </si>
  <si>
    <t>C39506C0060520FPOFRA</t>
  </si>
  <si>
    <t>BEAUDENUIT</t>
  </si>
  <si>
    <t>JEANNE</t>
  </si>
  <si>
    <t>C66843C0060520FPOFRA</t>
  </si>
  <si>
    <t>BISCH</t>
  </si>
  <si>
    <t>Leyla</t>
  </si>
  <si>
    <t>C62810C0062009FPOFRA</t>
  </si>
  <si>
    <t>BOUDART</t>
  </si>
  <si>
    <t>Sarah</t>
  </si>
  <si>
    <t>C70313C0060524FPOFRA</t>
  </si>
  <si>
    <t>CARIMALO</t>
  </si>
  <si>
    <t>Ariel</t>
  </si>
  <si>
    <t>C60043C0060520FPOFRA</t>
  </si>
  <si>
    <t>CHARLET GARNIER</t>
  </si>
  <si>
    <t>Lyssandre</t>
  </si>
  <si>
    <t>C59182C0062009FPOFRA</t>
  </si>
  <si>
    <t>CLOUET</t>
  </si>
  <si>
    <t>Lysie</t>
  </si>
  <si>
    <t>C20865C0060524FPOFRA</t>
  </si>
  <si>
    <t>DELAMAISON</t>
  </si>
  <si>
    <t>Jeanne</t>
  </si>
  <si>
    <t>C64243C0060535FPOFRA</t>
  </si>
  <si>
    <t>DELAMARE</t>
  </si>
  <si>
    <t>Joye</t>
  </si>
  <si>
    <t>C63550C0062009FPOFRA</t>
  </si>
  <si>
    <t>DROUIN</t>
  </si>
  <si>
    <t>Clara</t>
  </si>
  <si>
    <t>C24979C0060522FPOFRA</t>
  </si>
  <si>
    <t>DUBREUIL</t>
  </si>
  <si>
    <t>Clothilde</t>
  </si>
  <si>
    <t>C40274C0060519FPOFRA</t>
  </si>
  <si>
    <t>ESPIED</t>
  </si>
  <si>
    <t>Anais</t>
  </si>
  <si>
    <t>C38113C0061073FPOFRA</t>
  </si>
  <si>
    <t>FLEURY</t>
  </si>
  <si>
    <t>EMILIE</t>
  </si>
  <si>
    <t>C55404C0060522FPOFRA</t>
  </si>
  <si>
    <t>GENETE</t>
  </si>
  <si>
    <t>Elena</t>
  </si>
  <si>
    <t>C64195C0060524FPOFRA</t>
  </si>
  <si>
    <t>GHARIB</t>
  </si>
  <si>
    <t>Ayah</t>
  </si>
  <si>
    <t>C75858C0060540FPOFRA</t>
  </si>
  <si>
    <t>GONNET</t>
  </si>
  <si>
    <t>MAYLIE</t>
  </si>
  <si>
    <t>C37646C0060520FPOFRA</t>
  </si>
  <si>
    <t>GUIBET</t>
  </si>
  <si>
    <t>Nelly</t>
  </si>
  <si>
    <t>C54139C0060535FPOFRA</t>
  </si>
  <si>
    <t>GUILLAUME</t>
  </si>
  <si>
    <t>Emmy</t>
  </si>
  <si>
    <t>C39855L0060768FPOFRA</t>
  </si>
  <si>
    <t>GUILLOT</t>
  </si>
  <si>
    <t>CLARA</t>
  </si>
  <si>
    <t>C38502C0061441FPOFRA</t>
  </si>
  <si>
    <t>HAUPAIS</t>
  </si>
  <si>
    <t>Calie</t>
  </si>
  <si>
    <t>C53775C0060524FPOFRA</t>
  </si>
  <si>
    <t>HERMANT</t>
  </si>
  <si>
    <t>Heloise</t>
  </si>
  <si>
    <t>C17134C0062009FPOFRA</t>
  </si>
  <si>
    <t>HIVET</t>
  </si>
  <si>
    <t>Louise</t>
  </si>
  <si>
    <t>C70214C0061441FPOFRA</t>
  </si>
  <si>
    <t>JOMAA CORDY</t>
  </si>
  <si>
    <t>Layane</t>
  </si>
  <si>
    <t>C64157C0060522FPOFRA</t>
  </si>
  <si>
    <t>JULIOT CHAILLOU</t>
  </si>
  <si>
    <t>Norah</t>
  </si>
  <si>
    <t>C63311C0060527FPOCIV</t>
  </si>
  <si>
    <t>KOUAO</t>
  </si>
  <si>
    <t>Marie Sandra</t>
  </si>
  <si>
    <t>C36476C0060527FPOFRA</t>
  </si>
  <si>
    <t>LEMAIRE</t>
  </si>
  <si>
    <t>Zelie</t>
  </si>
  <si>
    <t>C76240C0060540FPOFRA</t>
  </si>
  <si>
    <t>LEMAIRE LECOMTE</t>
  </si>
  <si>
    <t>Emma</t>
  </si>
  <si>
    <t>C66260C0060520FPOFRA</t>
  </si>
  <si>
    <t>LEPROVOST</t>
  </si>
  <si>
    <t>Chloe</t>
  </si>
  <si>
    <t>C36522C0062009FPOFRA</t>
  </si>
  <si>
    <t>LOUBAO</t>
  </si>
  <si>
    <t>Caelys</t>
  </si>
  <si>
    <t>C47659L0060527FPOUKR</t>
  </si>
  <si>
    <t>MALETS</t>
  </si>
  <si>
    <t>Hanna</t>
  </si>
  <si>
    <t>C61775C0062009FPOFRA</t>
  </si>
  <si>
    <t>MARC</t>
  </si>
  <si>
    <t>Agathe</t>
  </si>
  <si>
    <t>C42559C0060524FPOFRA</t>
  </si>
  <si>
    <t>MARCHAL ROUGERIE</t>
  </si>
  <si>
    <t>Jade</t>
  </si>
  <si>
    <t>C45346C0062009FPOFRA</t>
  </si>
  <si>
    <t>MARINET</t>
  </si>
  <si>
    <t>Lise</t>
  </si>
  <si>
    <t>C65938L0060519FPOFRA</t>
  </si>
  <si>
    <t>MULTEAU</t>
  </si>
  <si>
    <t>Adele</t>
  </si>
  <si>
    <t>C22231C0060527FPOFRA</t>
  </si>
  <si>
    <t>PARMENTIER</t>
  </si>
  <si>
    <t>Elise</t>
  </si>
  <si>
    <t>C33240C0062009FPOFRA</t>
  </si>
  <si>
    <t>RIGAUT</t>
  </si>
  <si>
    <t>C23642C0060524FPOFRA</t>
  </si>
  <si>
    <t>THENAISIE</t>
  </si>
  <si>
    <t>Romane</t>
  </si>
  <si>
    <t>C72659C0060519FPOFRA</t>
  </si>
  <si>
    <t>TIRLOIT</t>
  </si>
  <si>
    <t>C55419C0060519FPOFRA</t>
  </si>
  <si>
    <t>VIVIER</t>
  </si>
  <si>
    <t>Soline</t>
  </si>
  <si>
    <t>B80881C0061441FPUFRA</t>
  </si>
  <si>
    <t>AIME</t>
  </si>
  <si>
    <t>Kenzie</t>
  </si>
  <si>
    <t>C67246C0060527FPUFRA</t>
  </si>
  <si>
    <t>BAILLY</t>
  </si>
  <si>
    <t>Mila</t>
  </si>
  <si>
    <t>C18349C0060532FPUFRA</t>
  </si>
  <si>
    <t>BELLETOISE</t>
  </si>
  <si>
    <t>Zoe</t>
  </si>
  <si>
    <t>C64763C0060524FPUFRA</t>
  </si>
  <si>
    <t>BERTRAND</t>
  </si>
  <si>
    <t>Mathilde.</t>
  </si>
  <si>
    <t>C60664C0060527FPUFRA</t>
  </si>
  <si>
    <t>BLAIRON MARQUET</t>
  </si>
  <si>
    <t>Elisa</t>
  </si>
  <si>
    <t>B68078C0060532FPUFRA</t>
  </si>
  <si>
    <t>BODIC</t>
  </si>
  <si>
    <t>Elea</t>
  </si>
  <si>
    <t>C70981C0060524FPUFRA</t>
  </si>
  <si>
    <t>BOUNIF</t>
  </si>
  <si>
    <t>Laali</t>
  </si>
  <si>
    <t>C39576L0060532FPUFRA</t>
  </si>
  <si>
    <t>BROHAN</t>
  </si>
  <si>
    <t>MARINE</t>
  </si>
  <si>
    <t>C04437C0061441FPUFRA</t>
  </si>
  <si>
    <t>BROSSARD</t>
  </si>
  <si>
    <t>Manon</t>
  </si>
  <si>
    <t>C45759C0060540FPUFRA</t>
  </si>
  <si>
    <t>CASADABAN</t>
  </si>
  <si>
    <t>Milla</t>
  </si>
  <si>
    <t>C47629C0060520FPUFRA</t>
  </si>
  <si>
    <t>CHEBBI</t>
  </si>
  <si>
    <t>ASSILE</t>
  </si>
  <si>
    <t>C75334C0061441FPUFRA</t>
  </si>
  <si>
    <t>CORDY JOMAA</t>
  </si>
  <si>
    <t>Bissane</t>
  </si>
  <si>
    <t>C18584C0060522FPUFRA</t>
  </si>
  <si>
    <t>DOLIVEUX</t>
  </si>
  <si>
    <t>Sienna</t>
  </si>
  <si>
    <t>C74362C0061441FPUFRA</t>
  </si>
  <si>
    <t>EL YAZIDI</t>
  </si>
  <si>
    <t>INES</t>
  </si>
  <si>
    <t>C22289L0060768FPUFRA</t>
  </si>
  <si>
    <t>EVAIN</t>
  </si>
  <si>
    <t>Elisa Christiane</t>
  </si>
  <si>
    <t>C05650C0060522FPUFRA</t>
  </si>
  <si>
    <t>GAILLARD URIBE</t>
  </si>
  <si>
    <t>Killari</t>
  </si>
  <si>
    <t>C62658L0060527FPUFRA</t>
  </si>
  <si>
    <t>GALLIANO ROTHENBUHLER</t>
  </si>
  <si>
    <t>Berenice</t>
  </si>
  <si>
    <t>B88206C0060524FPUFRA</t>
  </si>
  <si>
    <t>GEVERS</t>
  </si>
  <si>
    <t>C47471C0060520FPUFRA</t>
  </si>
  <si>
    <t>GUERRERO SANCHEZ</t>
  </si>
  <si>
    <t>Giulia</t>
  </si>
  <si>
    <t>C46112L0060768FPUFRA</t>
  </si>
  <si>
    <t>Thea</t>
  </si>
  <si>
    <t>C73462C0061441FPUFRA</t>
  </si>
  <si>
    <t>GUILLOU</t>
  </si>
  <si>
    <t>Diane</t>
  </si>
  <si>
    <t>C21272C0061441FPUFRA</t>
  </si>
  <si>
    <t>Kyara</t>
  </si>
  <si>
    <t>C72306C0061441FPUFRA</t>
  </si>
  <si>
    <t>HOOVER</t>
  </si>
  <si>
    <t>B83125C0060524FPUFRA</t>
  </si>
  <si>
    <t>JOUCQ</t>
  </si>
  <si>
    <t>Leane</t>
  </si>
  <si>
    <t>B98473C0060532FPUFRA</t>
  </si>
  <si>
    <t>LAFUYE</t>
  </si>
  <si>
    <t>C48738C0060522FPUFRA</t>
  </si>
  <si>
    <t>Dauphine</t>
  </si>
  <si>
    <t>B81316C0061441FPUFRA</t>
  </si>
  <si>
    <t>LELARGE</t>
  </si>
  <si>
    <t>Louison</t>
  </si>
  <si>
    <t>C63813C0060522FPUFRA</t>
  </si>
  <si>
    <t>LEPOUX</t>
  </si>
  <si>
    <t>Cali</t>
  </si>
  <si>
    <t>C42485C0060524FPUFRA</t>
  </si>
  <si>
    <t>LEROY</t>
  </si>
  <si>
    <t>Solveig</t>
  </si>
  <si>
    <t>C71872C0060540FPUFRA</t>
  </si>
  <si>
    <t>MARTIN</t>
  </si>
  <si>
    <t>Yuna</t>
  </si>
  <si>
    <t>C62016C0060522FPUFRA</t>
  </si>
  <si>
    <t>MICHELET</t>
  </si>
  <si>
    <t>Marguerite</t>
  </si>
  <si>
    <t>C67955C0060532FPUFRA</t>
  </si>
  <si>
    <t>PASCAL</t>
  </si>
  <si>
    <t>Daphne</t>
  </si>
  <si>
    <t>C23027C0060524FPUFRA</t>
  </si>
  <si>
    <t>PERRIN</t>
  </si>
  <si>
    <t>Ines</t>
  </si>
  <si>
    <t>C52156C0061073FPUFRA</t>
  </si>
  <si>
    <t>PITAULT</t>
  </si>
  <si>
    <t>C47553C0060527FPUFRA</t>
  </si>
  <si>
    <t>POITRIMOL</t>
  </si>
  <si>
    <t>Cordelia</t>
  </si>
  <si>
    <t>C50099C0061073FPUFRA</t>
  </si>
  <si>
    <t>ROBIN</t>
  </si>
  <si>
    <t>C03943C0060522FPUFRA</t>
  </si>
  <si>
    <t>ROUCHERAUD</t>
  </si>
  <si>
    <t>PAULINE</t>
  </si>
  <si>
    <t>C50294C0061073FPUFRA</t>
  </si>
  <si>
    <t>SIMARD</t>
  </si>
  <si>
    <t>Leann</t>
  </si>
  <si>
    <t>C21442C0060522FPUFRA</t>
  </si>
  <si>
    <t>TARDIF</t>
  </si>
  <si>
    <t>C30361C0060540FPUFRA</t>
  </si>
  <si>
    <t>VIRCONDELET</t>
  </si>
  <si>
    <t>Cassandre</t>
  </si>
  <si>
    <t>C68402C0060527FBEFRA</t>
  </si>
  <si>
    <t>ALVES PEREIRA</t>
  </si>
  <si>
    <t>Tasnim</t>
  </si>
  <si>
    <t>B84870C0060524FBEFRA</t>
  </si>
  <si>
    <t>ANDRE</t>
  </si>
  <si>
    <t>B85728C0060540FBEFRA</t>
  </si>
  <si>
    <t>AUGY</t>
  </si>
  <si>
    <t>B97229L0061441FBEFRA</t>
  </si>
  <si>
    <t>AZZIMANI</t>
  </si>
  <si>
    <t>Camelia</t>
  </si>
  <si>
    <t>B30892C0060526FBEFRA</t>
  </si>
  <si>
    <t>BARCELO</t>
  </si>
  <si>
    <t>Angele</t>
  </si>
  <si>
    <t>C38280L0061441FBEFRA</t>
  </si>
  <si>
    <t>BIGOT</t>
  </si>
  <si>
    <t>C51514C0060540FBEFRA</t>
  </si>
  <si>
    <t>BOSSET</t>
  </si>
  <si>
    <t>Abigael</t>
  </si>
  <si>
    <t>B40943C0060522FBEFRA</t>
  </si>
  <si>
    <t>BRAZILIER</t>
  </si>
  <si>
    <t>Madeleine</t>
  </si>
  <si>
    <t>C42733C0060520FBEFRA</t>
  </si>
  <si>
    <t>BRIAND TICOT</t>
  </si>
  <si>
    <t>Clotilde</t>
  </si>
  <si>
    <t>B10826C0060524FBEFRA</t>
  </si>
  <si>
    <t>CAILLE</t>
  </si>
  <si>
    <t>LILOU</t>
  </si>
  <si>
    <t>C20115C0060768FBEFRA</t>
  </si>
  <si>
    <t>CATALINO</t>
  </si>
  <si>
    <t>B39352C0060524FBEFRA</t>
  </si>
  <si>
    <t>CRON</t>
  </si>
  <si>
    <t>JULIETTE</t>
  </si>
  <si>
    <t>B48792C0060524FBEFRA</t>
  </si>
  <si>
    <t>CUISINIER</t>
  </si>
  <si>
    <t>Nell</t>
  </si>
  <si>
    <t>C66890L0061596FBEFRA</t>
  </si>
  <si>
    <t>DESOEUVRE</t>
  </si>
  <si>
    <t>Oxanne</t>
  </si>
  <si>
    <t>B37037C0060540FBEFRA</t>
  </si>
  <si>
    <t>ENOUF</t>
  </si>
  <si>
    <t>Justine</t>
  </si>
  <si>
    <t>C42545C0060540FBEFRA</t>
  </si>
  <si>
    <t>FARHAT</t>
  </si>
  <si>
    <t>C41484C0060524FBEFRA</t>
  </si>
  <si>
    <t>FRANCOIS</t>
  </si>
  <si>
    <t>Scarlett</t>
  </si>
  <si>
    <t>C55401C0060522FBEFRA</t>
  </si>
  <si>
    <t>Celia</t>
  </si>
  <si>
    <t>C17202C0060520FBEFRA</t>
  </si>
  <si>
    <t>MATHILDA</t>
  </si>
  <si>
    <t>C19827C0060522FBEFRA</t>
  </si>
  <si>
    <t>GUILLON</t>
  </si>
  <si>
    <t>Hanae</t>
  </si>
  <si>
    <t>C17203C0060527FBEFRA</t>
  </si>
  <si>
    <t>HAMEL</t>
  </si>
  <si>
    <t>Maely</t>
  </si>
  <si>
    <t>C64297C0061441FBEFRA</t>
  </si>
  <si>
    <t>C41163C0060524FBEFRA</t>
  </si>
  <si>
    <t>HUET</t>
  </si>
  <si>
    <t>C74806C0061441FBEFRA</t>
  </si>
  <si>
    <t>KHADDAR</t>
  </si>
  <si>
    <t>NORHANE</t>
  </si>
  <si>
    <t>B82880C0060532FBEFRA</t>
  </si>
  <si>
    <t>Lilou</t>
  </si>
  <si>
    <t>C75800C0060540FBEFRA</t>
  </si>
  <si>
    <t>LASNIER RICHEBOURG</t>
  </si>
  <si>
    <t>Lison</t>
  </si>
  <si>
    <t>C63204C0061073FBEFRA</t>
  </si>
  <si>
    <t>LIMOGES</t>
  </si>
  <si>
    <t>Paola</t>
  </si>
  <si>
    <t>B81810C0060532FBEFRA</t>
  </si>
  <si>
    <t>C60949C0060535FBEFRA</t>
  </si>
  <si>
    <t>MAUPOUET</t>
  </si>
  <si>
    <t>LOUHNA</t>
  </si>
  <si>
    <t>C59139L0061596FBEFRA</t>
  </si>
  <si>
    <t>PIRES</t>
  </si>
  <si>
    <t>C51775C0061073FBEFRA</t>
  </si>
  <si>
    <t>Lisa</t>
  </si>
  <si>
    <t>C06538L0060768FBEFRA</t>
  </si>
  <si>
    <t>POLESE</t>
  </si>
  <si>
    <t>Ida</t>
  </si>
  <si>
    <t>B61474C0060520FBEFRA</t>
  </si>
  <si>
    <t>POTEZ</t>
  </si>
  <si>
    <t>ELINE</t>
  </si>
  <si>
    <t>C16802C0062009FBEFRA</t>
  </si>
  <si>
    <t>RACHMOUN</t>
  </si>
  <si>
    <t>C62125C0060520FBEFRA</t>
  </si>
  <si>
    <t>RONCIN FAUCHEUX</t>
  </si>
  <si>
    <t>B86149C0060526FBEFRA</t>
  </si>
  <si>
    <t>SERVO</t>
  </si>
  <si>
    <t>C18396C0062009FBEFRA</t>
  </si>
  <si>
    <t>THOISY</t>
  </si>
  <si>
    <t>Margot</t>
  </si>
  <si>
    <t>C54053C0060522FBEFRA</t>
  </si>
  <si>
    <t>THOMAS</t>
  </si>
  <si>
    <t>Oriane</t>
  </si>
  <si>
    <t>C39100C0061441FBEFRA</t>
  </si>
  <si>
    <t>VALET RAMONET</t>
  </si>
  <si>
    <t>Lucie</t>
  </si>
  <si>
    <t>C53395C0060520FBEFRA</t>
  </si>
  <si>
    <t>VARIN</t>
  </si>
  <si>
    <t>Clairre</t>
  </si>
  <si>
    <t>C75271C0060532FBEFRA</t>
  </si>
  <si>
    <t>VERNADET</t>
  </si>
  <si>
    <t>C68842C0060520FBEFRA</t>
  </si>
  <si>
    <t>VILLEGER</t>
  </si>
  <si>
    <t>C01409C0060522FBEFRA</t>
  </si>
  <si>
    <t>VIOLET</t>
  </si>
  <si>
    <t>Estelle</t>
  </si>
  <si>
    <t>C00205C0060540FBEFRA</t>
  </si>
  <si>
    <t>Mylene</t>
  </si>
  <si>
    <t>C16807C0060522FMIFRA</t>
  </si>
  <si>
    <t>ABASSI ROUAULT</t>
  </si>
  <si>
    <t>Laoza</t>
  </si>
  <si>
    <t>B67771C0061441FMIFRA</t>
  </si>
  <si>
    <t>Maelle</t>
  </si>
  <si>
    <t>C43936C0060522FMIFRA</t>
  </si>
  <si>
    <t>CHARLOTTE</t>
  </si>
  <si>
    <t>B59584C0060527FMIFRA</t>
  </si>
  <si>
    <t>AZILIS</t>
  </si>
  <si>
    <t>BOURDET</t>
  </si>
  <si>
    <t>B84013C0061596FMIFRA</t>
  </si>
  <si>
    <t>BARAT</t>
  </si>
  <si>
    <t>Garance</t>
  </si>
  <si>
    <t>C74017L0061596FMIFRA</t>
  </si>
  <si>
    <t>BECQUET</t>
  </si>
  <si>
    <t>MAELYS</t>
  </si>
  <si>
    <t>C65560C0060524FMIFRA</t>
  </si>
  <si>
    <t>BERGER MENANT</t>
  </si>
  <si>
    <t>Vanaelle</t>
  </si>
  <si>
    <t>C20131C0060768FMIFRA</t>
  </si>
  <si>
    <t>BIARNEIX</t>
  </si>
  <si>
    <t>Emilie</t>
  </si>
  <si>
    <t>A99002C0060519FMIFRA</t>
  </si>
  <si>
    <t>BILLAULT</t>
  </si>
  <si>
    <t>Clea</t>
  </si>
  <si>
    <t>C20008C0060522FMIFRA</t>
  </si>
  <si>
    <t>Nora</t>
  </si>
  <si>
    <t>A99406C0060522FMIFRA</t>
  </si>
  <si>
    <t>BREDON SOULIS</t>
  </si>
  <si>
    <t>C57862C0062009FMIFRA</t>
  </si>
  <si>
    <t>BRIANCEAU</t>
  </si>
  <si>
    <t>Kathleen</t>
  </si>
  <si>
    <t>B63663C0060535FMIFRA</t>
  </si>
  <si>
    <t>CAHOUET</t>
  </si>
  <si>
    <t>B65199L0061441FMIFRA</t>
  </si>
  <si>
    <t>CHOLLET</t>
  </si>
  <si>
    <t>Cleo</t>
  </si>
  <si>
    <t>C74925L0061441FMIFRA</t>
  </si>
  <si>
    <t>CORBIN</t>
  </si>
  <si>
    <t>Loane</t>
  </si>
  <si>
    <t>C68874C0060530FMIFRA</t>
  </si>
  <si>
    <t>CORNUT</t>
  </si>
  <si>
    <t>LOUISE</t>
  </si>
  <si>
    <t>B82377C0062009FMIFRA</t>
  </si>
  <si>
    <t>DARRAS</t>
  </si>
  <si>
    <t>Faustine</t>
  </si>
  <si>
    <t>C65049C0061596FMIFRA</t>
  </si>
  <si>
    <t>DENEAU</t>
  </si>
  <si>
    <t>Camille</t>
  </si>
  <si>
    <t>C61046C0060535FMIFRA</t>
  </si>
  <si>
    <t>DION DUMAS</t>
  </si>
  <si>
    <t>B45293C0060524FMIFRA</t>
  </si>
  <si>
    <t>FARRAS</t>
  </si>
  <si>
    <t>Leonie</t>
  </si>
  <si>
    <t>B14861C0060522FMIFRA</t>
  </si>
  <si>
    <t>GLOUX</t>
  </si>
  <si>
    <t>Iris</t>
  </si>
  <si>
    <t>C00712C0060524FMIFRA</t>
  </si>
  <si>
    <t>GOVEDRI</t>
  </si>
  <si>
    <t>Pauline</t>
  </si>
  <si>
    <t>C20067C0060524FMIFRA</t>
  </si>
  <si>
    <t>GOYAUD</t>
  </si>
  <si>
    <t>B83418C0060524FMIFRA</t>
  </si>
  <si>
    <t>HELLIO</t>
  </si>
  <si>
    <t>C16863C0060527FMIFRA</t>
  </si>
  <si>
    <t>JOLICOEUR</t>
  </si>
  <si>
    <t>C73650L0060519FMIFRA</t>
  </si>
  <si>
    <t>JOURDAIN</t>
  </si>
  <si>
    <t>Noemie</t>
  </si>
  <si>
    <t>C70918C0060526FMIFRA</t>
  </si>
  <si>
    <t>LALLEMENT</t>
  </si>
  <si>
    <t>Luna</t>
  </si>
  <si>
    <t>C17053C0062009FMIFRA</t>
  </si>
  <si>
    <t>LESOUDIER</t>
  </si>
  <si>
    <t>Eloise</t>
  </si>
  <si>
    <t>C73395C0060519FMIFRA</t>
  </si>
  <si>
    <t>MAUDUIT</t>
  </si>
  <si>
    <t>B85870C0060524FMIFRA</t>
  </si>
  <si>
    <t>MAZZERBO</t>
  </si>
  <si>
    <t>Alyssa</t>
  </si>
  <si>
    <t>C39794C0060522FMIFRA</t>
  </si>
  <si>
    <t>Eleonore</t>
  </si>
  <si>
    <t>B58379C0062009FMIFRA</t>
  </si>
  <si>
    <t>MOREAU</t>
  </si>
  <si>
    <t>Louane</t>
  </si>
  <si>
    <t>C00034C0060524FMIFRA</t>
  </si>
  <si>
    <t>MULLER</t>
  </si>
  <si>
    <t>Anaelle</t>
  </si>
  <si>
    <t>B82858C0061596FMIFRA</t>
  </si>
  <si>
    <t>PROUPIN</t>
  </si>
  <si>
    <t>Isaline</t>
  </si>
  <si>
    <t>C56547C0060535FMIFRA</t>
  </si>
  <si>
    <t>RAKOTOSON</t>
  </si>
  <si>
    <t>Irariantsoa</t>
  </si>
  <si>
    <t>C15341C0060528FMIFRA</t>
  </si>
  <si>
    <t>ROMBAUT</t>
  </si>
  <si>
    <t>Clelia</t>
  </si>
  <si>
    <t>B31530C0060532FMIFRA</t>
  </si>
  <si>
    <t>RONDOT</t>
  </si>
  <si>
    <t>Lou</t>
  </si>
  <si>
    <t>A97017L0060519FMIFRA</t>
  </si>
  <si>
    <t>SAUVANNET</t>
  </si>
  <si>
    <t>Lea</t>
  </si>
  <si>
    <t>B31517C0060522FMIFRA</t>
  </si>
  <si>
    <t>SOURY</t>
  </si>
  <si>
    <t>C64948C0060524FMIFRA</t>
  </si>
  <si>
    <t>TERRIEN</t>
  </si>
  <si>
    <t>C37592C0060522FMIFRA</t>
  </si>
  <si>
    <t>B79724C0060527FCAFRA</t>
  </si>
  <si>
    <t>DORANGE</t>
  </si>
  <si>
    <t>B74154C0061596FCAFRA</t>
  </si>
  <si>
    <t>Fleur</t>
  </si>
  <si>
    <t>C65555C0060524FCAFRA</t>
  </si>
  <si>
    <t>Neve</t>
  </si>
  <si>
    <t>B92204C0060524FCAFRA</t>
  </si>
  <si>
    <t>BLANCHE</t>
  </si>
  <si>
    <t>Victoria</t>
  </si>
  <si>
    <t>C23025C0060532FCAFRA</t>
  </si>
  <si>
    <t>BOUDENANT</t>
  </si>
  <si>
    <t>C42676C0060520FCAFRA</t>
  </si>
  <si>
    <t>Albane</t>
  </si>
  <si>
    <t>C68333C0060522FCAFRA</t>
  </si>
  <si>
    <t>CALLU</t>
  </si>
  <si>
    <t>Loe</t>
  </si>
  <si>
    <t>C02197C0060520FCAFRA</t>
  </si>
  <si>
    <t>CANELLE</t>
  </si>
  <si>
    <t>B85943C0060768FCAFRA</t>
  </si>
  <si>
    <t>A93384C0060524FCAFRA</t>
  </si>
  <si>
    <t>CHABROLLE LISSANDRE</t>
  </si>
  <si>
    <t>Ninon</t>
  </si>
  <si>
    <t>B88740C0060520FCAFRA</t>
  </si>
  <si>
    <t>CHEVAL</t>
  </si>
  <si>
    <t>SARAH</t>
  </si>
  <si>
    <t>C48589C0060522FCAFRA</t>
  </si>
  <si>
    <t>CROSNIER</t>
  </si>
  <si>
    <t>MARGOT</t>
  </si>
  <si>
    <t>C02726C0060532FCAFRA</t>
  </si>
  <si>
    <t>DANIELOU</t>
  </si>
  <si>
    <t>CLEMENCE</t>
  </si>
  <si>
    <t>C47022C0060519FCAFRA</t>
  </si>
  <si>
    <t>DE BERAIL</t>
  </si>
  <si>
    <t>A77679C0060520FCAFRA</t>
  </si>
  <si>
    <t>DELABORDE</t>
  </si>
  <si>
    <t>B82769C0060535FCAFRA</t>
  </si>
  <si>
    <t>DELAUNAY</t>
  </si>
  <si>
    <t>C03775C0060527FCAFRA</t>
  </si>
  <si>
    <t>DELRIEUX</t>
  </si>
  <si>
    <t>B75169C0060768FCAFRA</t>
  </si>
  <si>
    <t>DEVELLE</t>
  </si>
  <si>
    <t>B60331C0060532FCAFRA</t>
  </si>
  <si>
    <t>DREVET</t>
  </si>
  <si>
    <t>B36516C0060519FCAFRA</t>
  </si>
  <si>
    <t>GANIVET</t>
  </si>
  <si>
    <t>Maya</t>
  </si>
  <si>
    <t>B88827C0060528FCAFRA</t>
  </si>
  <si>
    <t>GAUTRON</t>
  </si>
  <si>
    <t>Emy</t>
  </si>
  <si>
    <t>A93530C0060524FCAFRA</t>
  </si>
  <si>
    <t>GEFFARD</t>
  </si>
  <si>
    <t>C24271L0060768FCAFRA</t>
  </si>
  <si>
    <t>GREBILLE</t>
  </si>
  <si>
    <t>Magda</t>
  </si>
  <si>
    <t>C19763C0060522FCAFRA</t>
  </si>
  <si>
    <t>Nola</t>
  </si>
  <si>
    <t>B74246C0060540FCAFRA</t>
  </si>
  <si>
    <t>HUBERT</t>
  </si>
  <si>
    <t>ELISA</t>
  </si>
  <si>
    <t>C42718C0060524FCAFRA</t>
  </si>
  <si>
    <t>JACQUESSON</t>
  </si>
  <si>
    <t>B62652C0060527FCAFRA</t>
  </si>
  <si>
    <t>B31508C0060524FCAFRA</t>
  </si>
  <si>
    <t>C71534C0060520FCAFRA</t>
  </si>
  <si>
    <t>KAPLAN</t>
  </si>
  <si>
    <t>C60350C0060520FCAFRA</t>
  </si>
  <si>
    <t>LALOUA</t>
  </si>
  <si>
    <t>EMMA</t>
  </si>
  <si>
    <t>B84616C0060524FCAFRA</t>
  </si>
  <si>
    <t>LEBEAU</t>
  </si>
  <si>
    <t>C71418C0060519FCAFRA</t>
  </si>
  <si>
    <t>LEPRINCE</t>
  </si>
  <si>
    <t>Cleya</t>
  </si>
  <si>
    <t>C73807C0060519FCAFRA</t>
  </si>
  <si>
    <t>LEVEQUE</t>
  </si>
  <si>
    <t>Marie</t>
  </si>
  <si>
    <t>C05242C0060522FCAFRA</t>
  </si>
  <si>
    <t>MAHOUDEAU</t>
  </si>
  <si>
    <t>Elsa</t>
  </si>
  <si>
    <t>A85008C0060522FCAFRA</t>
  </si>
  <si>
    <t>MARCOUX</t>
  </si>
  <si>
    <t>Annette</t>
  </si>
  <si>
    <t>C27875C0060532FCAFRA</t>
  </si>
  <si>
    <t>MICHAUD</t>
  </si>
  <si>
    <t>Suzon</t>
  </si>
  <si>
    <t>C63015C0060527FCAFRA</t>
  </si>
  <si>
    <t>B81903C0060519FCAFRA</t>
  </si>
  <si>
    <t>MOUTEL</t>
  </si>
  <si>
    <t>C20839C0060519FCAFRA</t>
  </si>
  <si>
    <t>Alexine</t>
  </si>
  <si>
    <t>C12954C0060519FCAFRA</t>
  </si>
  <si>
    <t>NORMAND</t>
  </si>
  <si>
    <t>Violette</t>
  </si>
  <si>
    <t>C62207C0060520FCAFRA</t>
  </si>
  <si>
    <t>POISSON</t>
  </si>
  <si>
    <t>ADELE</t>
  </si>
  <si>
    <t>B09247L0060519FCAFRA</t>
  </si>
  <si>
    <t>POULET</t>
  </si>
  <si>
    <t>C09691C0060522FCAFRA</t>
  </si>
  <si>
    <t>PRAMPART</t>
  </si>
  <si>
    <t>Myriam</t>
  </si>
  <si>
    <t>A63603C0060535FCAFRA</t>
  </si>
  <si>
    <t>B91854C0060768FCAFRA</t>
  </si>
  <si>
    <t>SOARES</t>
  </si>
  <si>
    <t>A65541C0060522FCAFRA</t>
  </si>
  <si>
    <t>SOULIS</t>
  </si>
  <si>
    <t>C64150C0060768FCAFRA</t>
  </si>
  <si>
    <t>VERDON</t>
  </si>
  <si>
    <t>Melyne</t>
  </si>
  <si>
    <t>A28518L0060522FJUFRA</t>
  </si>
  <si>
    <t>ALIZEE</t>
  </si>
  <si>
    <t>DE CHAZAL</t>
  </si>
  <si>
    <t>A28851L0060526FJUFRA</t>
  </si>
  <si>
    <t>BARBONI</t>
  </si>
  <si>
    <t>C76600C0060768FJUFRA</t>
  </si>
  <si>
    <t>BARRAUD</t>
  </si>
  <si>
    <t>Lina</t>
  </si>
  <si>
    <t>B69053C0060524FJUFRA</t>
  </si>
  <si>
    <t>SOLINA</t>
  </si>
  <si>
    <t>A59980C0060519FJUFRA</t>
  </si>
  <si>
    <t>BERTHEAU</t>
  </si>
  <si>
    <t>Elia</t>
  </si>
  <si>
    <t>C53172L0060768FJUFRA</t>
  </si>
  <si>
    <t>Shanice</t>
  </si>
  <si>
    <t>C61686C0060522FJUFRA</t>
  </si>
  <si>
    <t>BIRLOUEZ</t>
  </si>
  <si>
    <t>Marine</t>
  </si>
  <si>
    <t>A28535C0060522FJUFRA</t>
  </si>
  <si>
    <t>A28519C0060522FJUFRA</t>
  </si>
  <si>
    <t>C08905C0060528FJUFRA</t>
  </si>
  <si>
    <t>CHARRON</t>
  </si>
  <si>
    <t>B84693C0060768FJUFRA</t>
  </si>
  <si>
    <t>CHATAIN</t>
  </si>
  <si>
    <t>Laura</t>
  </si>
  <si>
    <t>C33484C0060519FJUFRA</t>
  </si>
  <si>
    <t>COLLIGNON</t>
  </si>
  <si>
    <t>B31559C0060532FJUFRA</t>
  </si>
  <si>
    <t>DULUARD PROLY</t>
  </si>
  <si>
    <t>B60558C0060527FJUFRA</t>
  </si>
  <si>
    <t>FATOUX</t>
  </si>
  <si>
    <t>C63833C0062009FJUFRA</t>
  </si>
  <si>
    <t>GATINEAU</t>
  </si>
  <si>
    <t>Amandine</t>
  </si>
  <si>
    <t>B09876C0060519FJUFRA</t>
  </si>
  <si>
    <t>GAUDRON</t>
  </si>
  <si>
    <t>A63938C0060535FJUFRA</t>
  </si>
  <si>
    <t>GIRARDEAU</t>
  </si>
  <si>
    <t>C51243C0060524FJUFRA</t>
  </si>
  <si>
    <t>GOURVENNEC</t>
  </si>
  <si>
    <t>A72869C0060540FJUFRA</t>
  </si>
  <si>
    <t>GUIGNON</t>
  </si>
  <si>
    <t>Maelys</t>
  </si>
  <si>
    <t>B32134C0060524FJUFRA</t>
  </si>
  <si>
    <t>HEDDE</t>
  </si>
  <si>
    <t>C19810C0060768FJUFRA</t>
  </si>
  <si>
    <t>LACOLLE</t>
  </si>
  <si>
    <t>Capucine</t>
  </si>
  <si>
    <t>C33899C0060519FJUFRA</t>
  </si>
  <si>
    <t>LAPIERRE</t>
  </si>
  <si>
    <t>B59550C0062009FJUFRA</t>
  </si>
  <si>
    <t>LEFEVRE</t>
  </si>
  <si>
    <t>A44083L0060524FJUFRA</t>
  </si>
  <si>
    <t>LEVAUX</t>
  </si>
  <si>
    <t>CLAIRE</t>
  </si>
  <si>
    <t>B01397L0060768FJUFRA</t>
  </si>
  <si>
    <t>PERRIAU</t>
  </si>
  <si>
    <t>C35812C0060519FJUFRA</t>
  </si>
  <si>
    <t>QUATANENS</t>
  </si>
  <si>
    <t>Olivia</t>
  </si>
  <si>
    <t>C21774C0060522FJUFRA</t>
  </si>
  <si>
    <t>RIGOREAU</t>
  </si>
  <si>
    <t>Meissa</t>
  </si>
  <si>
    <t>C05872C0060522FJUFRA</t>
  </si>
  <si>
    <t>ROUZEAU</t>
  </si>
  <si>
    <t>Emeline</t>
  </si>
  <si>
    <t>A79228C0060519FJUFRA</t>
  </si>
  <si>
    <t>Blandine</t>
  </si>
  <si>
    <t>A77090C0060524MJUFRA</t>
  </si>
  <si>
    <t>AIGLEHOUX</t>
  </si>
  <si>
    <t>Arthur</t>
  </si>
  <si>
    <t>A76883C0060524MJUFRA</t>
  </si>
  <si>
    <t>AMAR</t>
  </si>
  <si>
    <t>Antoine</t>
  </si>
  <si>
    <t>C70232L0061441MJUFRA</t>
  </si>
  <si>
    <t>ARRONDEAU</t>
  </si>
  <si>
    <t>Gaby</t>
  </si>
  <si>
    <t>B34057L0062009MJUFRA</t>
  </si>
  <si>
    <t>BAILLEUX</t>
  </si>
  <si>
    <t>Jean</t>
  </si>
  <si>
    <t>A65974C0060526MJUFRA</t>
  </si>
  <si>
    <t>Armand</t>
  </si>
  <si>
    <t>C19432C0062009MJUFRA</t>
  </si>
  <si>
    <t>BIECHER</t>
  </si>
  <si>
    <t>VINCENT</t>
  </si>
  <si>
    <t>C56641C0061994MJUFRA</t>
  </si>
  <si>
    <t>BONNEAU</t>
  </si>
  <si>
    <t>Leo</t>
  </si>
  <si>
    <t>C03509C0060519MJUFRA</t>
  </si>
  <si>
    <t>BORE WIELOCH</t>
  </si>
  <si>
    <t>Sacha</t>
  </si>
  <si>
    <t>C53233C0060524MJUFRA</t>
  </si>
  <si>
    <t>BOULAY</t>
  </si>
  <si>
    <t>Jules</t>
  </si>
  <si>
    <t>C42952C0060768MJUFRA</t>
  </si>
  <si>
    <t>Joseph</t>
  </si>
  <si>
    <t>C68317C0060524MJUFRA</t>
  </si>
  <si>
    <t>CHEVARD</t>
  </si>
  <si>
    <t>Emilien</t>
  </si>
  <si>
    <t>C64217C0060520MJUFRA</t>
  </si>
  <si>
    <t>COTHEREAU</t>
  </si>
  <si>
    <t>Eliott</t>
  </si>
  <si>
    <t>B10382C0060524MJUFRA</t>
  </si>
  <si>
    <t>Hector</t>
  </si>
  <si>
    <t>C65231L0060527MJUFRA</t>
  </si>
  <si>
    <t>DI SCALA</t>
  </si>
  <si>
    <t>Matis</t>
  </si>
  <si>
    <t>C08680L0060522MJUFRA</t>
  </si>
  <si>
    <t>GARNIER</t>
  </si>
  <si>
    <t>Tristan</t>
  </si>
  <si>
    <t>C53065C0061816MJUFRA</t>
  </si>
  <si>
    <t>HARDOUIN</t>
  </si>
  <si>
    <t>Quentin</t>
  </si>
  <si>
    <t>B10786C0060527MJUFRA</t>
  </si>
  <si>
    <t>HERVIEU</t>
  </si>
  <si>
    <t>Eliot</t>
  </si>
  <si>
    <t>C75473L0060522MJUFRA</t>
  </si>
  <si>
    <t>LAMIRAULT LENOIR</t>
  </si>
  <si>
    <t>Edgar</t>
  </si>
  <si>
    <t>C62638C0060524MJUFRA</t>
  </si>
  <si>
    <t>LE BORGNE</t>
  </si>
  <si>
    <t>Ewenn</t>
  </si>
  <si>
    <t>C68485C0060531MJUFRA</t>
  </si>
  <si>
    <t>LEMOINE</t>
  </si>
  <si>
    <t>Malo</t>
  </si>
  <si>
    <t>C40703C0060531MJUFRA</t>
  </si>
  <si>
    <t>LENOIR</t>
  </si>
  <si>
    <t>Evan</t>
  </si>
  <si>
    <t>C16864C0062009MJUFRA</t>
  </si>
  <si>
    <t>LIMPALAER</t>
  </si>
  <si>
    <t>Alexandre</t>
  </si>
  <si>
    <t>A64401C0060524MJUFRA</t>
  </si>
  <si>
    <t>MAIGNE</t>
  </si>
  <si>
    <t>Clement</t>
  </si>
  <si>
    <t>C44772C0061596MJUFRA</t>
  </si>
  <si>
    <t>MATHIEU</t>
  </si>
  <si>
    <t>Florian</t>
  </si>
  <si>
    <t>A99814C0061441MJUFRA</t>
  </si>
  <si>
    <t>Baptiste</t>
  </si>
  <si>
    <t>A96854C0060522MJUFRA</t>
  </si>
  <si>
    <t>PAUGOIS</t>
  </si>
  <si>
    <t>A68087C0060522MJUFRA</t>
  </si>
  <si>
    <t>PILOT</t>
  </si>
  <si>
    <t>Guillaume</t>
  </si>
  <si>
    <t>B36658C0060527MJUFRA</t>
  </si>
  <si>
    <t>POULLARD</t>
  </si>
  <si>
    <t>Liam</t>
  </si>
  <si>
    <t>C62829C0061596MJUFRA</t>
  </si>
  <si>
    <t>QUENAULT</t>
  </si>
  <si>
    <t>PIERRE</t>
  </si>
  <si>
    <t>A83067C0060768MJUFRA</t>
  </si>
  <si>
    <t>Cyprien</t>
  </si>
  <si>
    <t>A80124C0060535MJUFRA</t>
  </si>
  <si>
    <t>Matteo</t>
  </si>
  <si>
    <t>B59532C0060532MJUFRA</t>
  </si>
  <si>
    <t>RODRIGUES</t>
  </si>
  <si>
    <t>Simon</t>
  </si>
  <si>
    <t>C69128C0060532MJUFRA</t>
  </si>
  <si>
    <t>SENON</t>
  </si>
  <si>
    <t>C03983C0060523MJUFRA</t>
  </si>
  <si>
    <t>THIOU</t>
  </si>
  <si>
    <t>Valentin</t>
  </si>
  <si>
    <t>A81387C0060535MJUFRA</t>
  </si>
  <si>
    <t>TREMBLAY</t>
  </si>
  <si>
    <t>Matthieu</t>
  </si>
  <si>
    <t>C45028C0061816MJUFRA</t>
  </si>
  <si>
    <t>VANDROMME</t>
  </si>
  <si>
    <t>B38666C0060519MCAFRA</t>
  </si>
  <si>
    <t>ABREGAL</t>
  </si>
  <si>
    <t>C74094C0061994MCAFRA</t>
  </si>
  <si>
    <t>AUBERT COUDARD</t>
  </si>
  <si>
    <t>Tom</t>
  </si>
  <si>
    <t>A79738C0060532MCAFRA</t>
  </si>
  <si>
    <t>BACHET</t>
  </si>
  <si>
    <t>B74991C0060532MCAFRA</t>
  </si>
  <si>
    <t>BALOGE</t>
  </si>
  <si>
    <t>Ismael</t>
  </si>
  <si>
    <t>B68084C0060540MCAFRA</t>
  </si>
  <si>
    <t>BARDIOT</t>
  </si>
  <si>
    <t>Aymeric</t>
  </si>
  <si>
    <t>B83039C0060532MCAFRA</t>
  </si>
  <si>
    <t>BARRY</t>
  </si>
  <si>
    <t>Matys</t>
  </si>
  <si>
    <t>B90982C0060520MCAFRA</t>
  </si>
  <si>
    <t>BERNOIS</t>
  </si>
  <si>
    <t>Noe</t>
  </si>
  <si>
    <t>B85913C0060520MCAFRA</t>
  </si>
  <si>
    <t>BOISSIERE</t>
  </si>
  <si>
    <t>Mathis</t>
  </si>
  <si>
    <t>B97639C0060532MCAFRA</t>
  </si>
  <si>
    <t>BOSCHER</t>
  </si>
  <si>
    <t>Julian</t>
  </si>
  <si>
    <t>C21754C0060522MCAFRA</t>
  </si>
  <si>
    <t>BOUCHER</t>
  </si>
  <si>
    <t>C61149C0060522MCAFRA</t>
  </si>
  <si>
    <t>BRANDELY</t>
  </si>
  <si>
    <t>Antonin</t>
  </si>
  <si>
    <t>C22663C0060532MCAFRA</t>
  </si>
  <si>
    <t>BRETON</t>
  </si>
  <si>
    <t>Nathan</t>
  </si>
  <si>
    <t>A49375C0060524MCAFRA</t>
  </si>
  <si>
    <t>Elliot</t>
  </si>
  <si>
    <t>C53377C0061816MCAFRA</t>
  </si>
  <si>
    <t>CALVET</t>
  </si>
  <si>
    <t>Raphael</t>
  </si>
  <si>
    <t>C70452L0060976MCAFRA</t>
  </si>
  <si>
    <t>CAREME</t>
  </si>
  <si>
    <t>Paul</t>
  </si>
  <si>
    <t>B83242C0060532MCAFRA</t>
  </si>
  <si>
    <t>CHANCEL</t>
  </si>
  <si>
    <t>Roman</t>
  </si>
  <si>
    <t>C73994L0060519MCAFRA</t>
  </si>
  <si>
    <t>CHEMAIN</t>
  </si>
  <si>
    <t>Erwan</t>
  </si>
  <si>
    <t>C70421C0060522MCAFRA</t>
  </si>
  <si>
    <t>CREPIEUX</t>
  </si>
  <si>
    <t>Thoma</t>
  </si>
  <si>
    <t>A84068L0060526MCAFRA</t>
  </si>
  <si>
    <t>DALAUDIERE</t>
  </si>
  <si>
    <t>A94583C0060527MCAFRA</t>
  </si>
  <si>
    <t>DANILOV</t>
  </si>
  <si>
    <t>Anri</t>
  </si>
  <si>
    <t>B31614C0060524MCAFRA</t>
  </si>
  <si>
    <t>DAVOURIE</t>
  </si>
  <si>
    <t>Mael</t>
  </si>
  <si>
    <t>C21298C0060524MCAFRA</t>
  </si>
  <si>
    <t>DELESTRE</t>
  </si>
  <si>
    <t>Yanis</t>
  </si>
  <si>
    <t>C54847C0060519MCAFRA</t>
  </si>
  <si>
    <t>DEMASSE</t>
  </si>
  <si>
    <t>Robin</t>
  </si>
  <si>
    <t>C60480C0060527MCAFRA</t>
  </si>
  <si>
    <t>DUBOIS</t>
  </si>
  <si>
    <t>B91623C0060527MCAFRA</t>
  </si>
  <si>
    <t>DUPUIS</t>
  </si>
  <si>
    <t>C53343C0060540MCAFRA</t>
  </si>
  <si>
    <t>DURET</t>
  </si>
  <si>
    <t>A79454C0060524MCAFRA</t>
  </si>
  <si>
    <t>ESCAFFRE</t>
  </si>
  <si>
    <t>B85942C0060530MCAFRA</t>
  </si>
  <si>
    <t>FABRO</t>
  </si>
  <si>
    <t>Nateo</t>
  </si>
  <si>
    <t>C74529C0060520MCAFRA</t>
  </si>
  <si>
    <t>FOUCAULT</t>
  </si>
  <si>
    <t>Charlie</t>
  </si>
  <si>
    <t>C24118C0060520MCAFRA</t>
  </si>
  <si>
    <t>GAILLARD</t>
  </si>
  <si>
    <t>LEOPOL</t>
  </si>
  <si>
    <t>C42554C0060520MCAFRA</t>
  </si>
  <si>
    <t>GIACOTTI</t>
  </si>
  <si>
    <t>Elioth</t>
  </si>
  <si>
    <t>A63741C0060535MCAFRA</t>
  </si>
  <si>
    <t>A64698C0060522MCAFRA</t>
  </si>
  <si>
    <t>Yourai</t>
  </si>
  <si>
    <t>C05003C0060768MCAFRA</t>
  </si>
  <si>
    <t>GOURRIER</t>
  </si>
  <si>
    <t>Maxance</t>
  </si>
  <si>
    <t>C10180C0060532MCAFRA</t>
  </si>
  <si>
    <t>GUILLARD</t>
  </si>
  <si>
    <t>Nolann</t>
  </si>
  <si>
    <t>C43769C0060522MCAFRA</t>
  </si>
  <si>
    <t>HASLE</t>
  </si>
  <si>
    <t>A99000C0060532MCAFRA</t>
  </si>
  <si>
    <t>HOCHART</t>
  </si>
  <si>
    <t>Mathieu</t>
  </si>
  <si>
    <t>B88184C0060524MCAGEO</t>
  </si>
  <si>
    <t>KANDELAKI</t>
  </si>
  <si>
    <t>Irakli</t>
  </si>
  <si>
    <t>C54057C0060540MCAFRA</t>
  </si>
  <si>
    <t>LANDA</t>
  </si>
  <si>
    <t>B84855C0060530MCAFRA</t>
  </si>
  <si>
    <t>THEO</t>
  </si>
  <si>
    <t>C74093C0061994MCAFRA</t>
  </si>
  <si>
    <t>MAIGNAN</t>
  </si>
  <si>
    <t>C37535C0060532MCAFRA</t>
  </si>
  <si>
    <t>MALTERE</t>
  </si>
  <si>
    <t>A48637C0060522MCAFRA</t>
  </si>
  <si>
    <t>MARTELLIERE</t>
  </si>
  <si>
    <t>Soren</t>
  </si>
  <si>
    <t>C67455C0060527MCAFRA</t>
  </si>
  <si>
    <t>MARTINS</t>
  </si>
  <si>
    <t>A78354C0060522MCAFRA</t>
  </si>
  <si>
    <t>MARY</t>
  </si>
  <si>
    <t>B70883C0060532MCAFRA</t>
  </si>
  <si>
    <t>MEAUDE</t>
  </si>
  <si>
    <t>MERIADEC</t>
  </si>
  <si>
    <t>C76179C0060768MCAFRA</t>
  </si>
  <si>
    <t>NATTIER</t>
  </si>
  <si>
    <t>B09619C0060520MCAFRA</t>
  </si>
  <si>
    <t>PELLE</t>
  </si>
  <si>
    <t>Julien</t>
  </si>
  <si>
    <t>B07203C0060768MCAFRA</t>
  </si>
  <si>
    <t>RICHARD</t>
  </si>
  <si>
    <t>C63898C0060519MCAFRA</t>
  </si>
  <si>
    <t>ROILLAND</t>
  </si>
  <si>
    <t>Loan</t>
  </si>
  <si>
    <t>B31523C0060532MCAFRA</t>
  </si>
  <si>
    <t>A78145C0060532MCAFRA</t>
  </si>
  <si>
    <t>SAILLARD</t>
  </si>
  <si>
    <t>Ethan</t>
  </si>
  <si>
    <t>A79227C0060519MCAFRA</t>
  </si>
  <si>
    <t>Tim</t>
  </si>
  <si>
    <t>B44493C0060522MCAFRA</t>
  </si>
  <si>
    <t>TABURET</t>
  </si>
  <si>
    <t>Loeiz</t>
  </si>
  <si>
    <t>B10296C0060524MCAFRA</t>
  </si>
  <si>
    <t>VISSCHER</t>
  </si>
  <si>
    <t>CELIAN</t>
  </si>
  <si>
    <t>B61887C0062009MMIFRA</t>
  </si>
  <si>
    <t>Leon</t>
  </si>
  <si>
    <t>B83254C0060532MMIFRA</t>
  </si>
  <si>
    <t>BEAU</t>
  </si>
  <si>
    <t>C27998C0061596MMIFRA</t>
  </si>
  <si>
    <t>BILLIOTEL</t>
  </si>
  <si>
    <t>Jonathan</t>
  </si>
  <si>
    <t>C43016C0060522MMIFRA</t>
  </si>
  <si>
    <t>Martin</t>
  </si>
  <si>
    <t>C12466C0060524MMIFRA</t>
  </si>
  <si>
    <t>Leopold</t>
  </si>
  <si>
    <t>C67768C0060527MMIFRA</t>
  </si>
  <si>
    <t>BONET MONSERRAT</t>
  </si>
  <si>
    <t>C51493C0060540MMIFRA</t>
  </si>
  <si>
    <t>Gabriel</t>
  </si>
  <si>
    <t>B59401C0060532MMIFRA</t>
  </si>
  <si>
    <t>BOUVIER MARTIN</t>
  </si>
  <si>
    <t>C20099C0060522MMIFRA</t>
  </si>
  <si>
    <t>BOYER</t>
  </si>
  <si>
    <t>JULIEN</t>
  </si>
  <si>
    <t>C69112C0060530MMIFRA</t>
  </si>
  <si>
    <t>BRUCY</t>
  </si>
  <si>
    <t>Lucas</t>
  </si>
  <si>
    <t>B81262C0060532MMIFRA</t>
  </si>
  <si>
    <t>BURE</t>
  </si>
  <si>
    <t>C73003L0060526MMIFRA</t>
  </si>
  <si>
    <t>CARBOULEC</t>
  </si>
  <si>
    <t>Joshua</t>
  </si>
  <si>
    <t>C23036C0060520MMIFRA</t>
  </si>
  <si>
    <t>CHARLET</t>
  </si>
  <si>
    <t>C10046C0060528MMIFRA</t>
  </si>
  <si>
    <t>Robinson</t>
  </si>
  <si>
    <t>C04941C0060522MMIFRA</t>
  </si>
  <si>
    <t>COLLART</t>
  </si>
  <si>
    <t>Alex</t>
  </si>
  <si>
    <t>B59374C0060532MMIFRA</t>
  </si>
  <si>
    <t>COTILLON</t>
  </si>
  <si>
    <t>C60401C0060520MMIFRA</t>
  </si>
  <si>
    <t>COURTEIX</t>
  </si>
  <si>
    <t>Hugo</t>
  </si>
  <si>
    <t>B97040C0061441MMIFRA</t>
  </si>
  <si>
    <t>COUTY</t>
  </si>
  <si>
    <t>Gabin</t>
  </si>
  <si>
    <t>B64855C0060524MMIFRA</t>
  </si>
  <si>
    <t>TOM</t>
  </si>
  <si>
    <t>B19111C0060535MMIFRA</t>
  </si>
  <si>
    <t>DALAIGRE</t>
  </si>
  <si>
    <t>C01691C0060535MMIFRA</t>
  </si>
  <si>
    <t>DECHANET</t>
  </si>
  <si>
    <t>Bastien</t>
  </si>
  <si>
    <t>C57118C0060532MMIFRA</t>
  </si>
  <si>
    <t>DELABY</t>
  </si>
  <si>
    <t>Samuel</t>
  </si>
  <si>
    <t>B78192C0061596MMIFRA</t>
  </si>
  <si>
    <t>DELAHAYE</t>
  </si>
  <si>
    <t>ENZO</t>
  </si>
  <si>
    <t>B63669C0060535MMIFRA</t>
  </si>
  <si>
    <t>C03721C0060527MMIFRA</t>
  </si>
  <si>
    <t>C40843C0061596MMIFRA</t>
  </si>
  <si>
    <t>Mathys</t>
  </si>
  <si>
    <t>B62148C0060527MMIFRA</t>
  </si>
  <si>
    <t>C42864C0060540MMIFRA</t>
  </si>
  <si>
    <t>Samson</t>
  </si>
  <si>
    <t>C03371C0060519MMIFRA</t>
  </si>
  <si>
    <t>FRAISSE</t>
  </si>
  <si>
    <t>C65656C0060524MMIFRA</t>
  </si>
  <si>
    <t>GRODET</t>
  </si>
  <si>
    <t>Kilian</t>
  </si>
  <si>
    <t>C74662C0060526MMIFRA</t>
  </si>
  <si>
    <t>HERITRA GEORGES</t>
  </si>
  <si>
    <t>Theiss</t>
  </si>
  <si>
    <t>B83925C0060535MMIFRA</t>
  </si>
  <si>
    <t>IRVING</t>
  </si>
  <si>
    <t>AXEL</t>
  </si>
  <si>
    <t>C57012C0060520MMIFRA</t>
  </si>
  <si>
    <t>JANSSENS</t>
  </si>
  <si>
    <t>C63848C0060524MMIFRA</t>
  </si>
  <si>
    <t>JOUANNARD</t>
  </si>
  <si>
    <t>Pierre</t>
  </si>
  <si>
    <t>B62792C0060524MMIFRA</t>
  </si>
  <si>
    <t>C73672C0061073MMIFRA</t>
  </si>
  <si>
    <t>KARATAY</t>
  </si>
  <si>
    <t>Edis</t>
  </si>
  <si>
    <t>C71784C0060519MMIFRA</t>
  </si>
  <si>
    <t>LABILLE</t>
  </si>
  <si>
    <t>Aaron</t>
  </si>
  <si>
    <t>C41169C0060524MMIFRA</t>
  </si>
  <si>
    <t>LE DYLIO</t>
  </si>
  <si>
    <t>C72192C0060526MMIFRA</t>
  </si>
  <si>
    <t>LECUYER</t>
  </si>
  <si>
    <t>Mathias</t>
  </si>
  <si>
    <t>C61917C0060520MMIFRA</t>
  </si>
  <si>
    <t>LEGER</t>
  </si>
  <si>
    <t>B90030C0061441MMIFRA</t>
  </si>
  <si>
    <t>Basile</t>
  </si>
  <si>
    <t>C06495C0060530MMIFRA</t>
  </si>
  <si>
    <t>LORHO</t>
  </si>
  <si>
    <t>Axel</t>
  </si>
  <si>
    <t>C41511C0061596MMIFRA</t>
  </si>
  <si>
    <t>Romain</t>
  </si>
  <si>
    <t>C73690C0060520MMIFRA</t>
  </si>
  <si>
    <t>MIGNOT CLEMENT</t>
  </si>
  <si>
    <t>B63192C0060524MMIFRA</t>
  </si>
  <si>
    <t>PAIMPARAY</t>
  </si>
  <si>
    <t>A96782C0060522MMIFRA</t>
  </si>
  <si>
    <t>Marius</t>
  </si>
  <si>
    <t>A96783C0060522MMIFRA</t>
  </si>
  <si>
    <t>C48237L0060530MMIFRA</t>
  </si>
  <si>
    <t>PHILIPPON</t>
  </si>
  <si>
    <t>C67066C0060520MMIFRA</t>
  </si>
  <si>
    <t>PHILIZOT</t>
  </si>
  <si>
    <t>Elouan</t>
  </si>
  <si>
    <t>C63606L0060528MMIFRA</t>
  </si>
  <si>
    <t>PINTO DELCROIX</t>
  </si>
  <si>
    <t>B82864C0060535MMIFRA</t>
  </si>
  <si>
    <t>POUPOT</t>
  </si>
  <si>
    <t>Stanislas</t>
  </si>
  <si>
    <t>C53305C0060540MMIFRA</t>
  </si>
  <si>
    <t>RANTY</t>
  </si>
  <si>
    <t>B58237C0062009MMIFRA</t>
  </si>
  <si>
    <t>ROCHERIEUX</t>
  </si>
  <si>
    <t>MAEL</t>
  </si>
  <si>
    <t>A78330C0060524MMIFRA</t>
  </si>
  <si>
    <t>SABOURIN</t>
  </si>
  <si>
    <t>B82993C0060524MMIFRA</t>
  </si>
  <si>
    <t>SARDAINE CAPDEVIELLE</t>
  </si>
  <si>
    <t>B83529C0060522MMIFRA</t>
  </si>
  <si>
    <t>SAVORNIN</t>
  </si>
  <si>
    <t>ALBERT</t>
  </si>
  <si>
    <t>C68872C0060522MMIFRA</t>
  </si>
  <si>
    <t>SEDILLEAU</t>
  </si>
  <si>
    <t>NOE</t>
  </si>
  <si>
    <t>C43837C0060520MMIFRA</t>
  </si>
  <si>
    <t>SOILEUX</t>
  </si>
  <si>
    <t>Achille</t>
  </si>
  <si>
    <t>B66166C0060532MMIFRA</t>
  </si>
  <si>
    <t>SOULARD</t>
  </si>
  <si>
    <t>C58836C0062009MMIFRA</t>
  </si>
  <si>
    <t>TERNISIEN GUILLEMAIN</t>
  </si>
  <si>
    <t>Sasha</t>
  </si>
  <si>
    <t>C68332C0060520MMIFRA</t>
  </si>
  <si>
    <t>TORSET</t>
  </si>
  <si>
    <t>Noa</t>
  </si>
  <si>
    <t>C69605C0060524MMIFRA</t>
  </si>
  <si>
    <t>VANUZZI</t>
  </si>
  <si>
    <t>C24586C0061441MMIFRA</t>
  </si>
  <si>
    <t>VOINOT</t>
  </si>
  <si>
    <t>C70294C0060520MMIFRA</t>
  </si>
  <si>
    <t>WILHELM</t>
  </si>
  <si>
    <t>C64288C0061596MMIFRA</t>
  </si>
  <si>
    <t>WOLFF</t>
  </si>
  <si>
    <t>C21885C0060535MMIFRA</t>
  </si>
  <si>
    <t>ZEMO</t>
  </si>
  <si>
    <t>EWEN</t>
  </si>
  <si>
    <t>C45281C0060530MBEFRA</t>
  </si>
  <si>
    <t>AUDEVARD</t>
  </si>
  <si>
    <t>Ruben</t>
  </si>
  <si>
    <t>B84014C0061596MBEFRA</t>
  </si>
  <si>
    <t>Charles</t>
  </si>
  <si>
    <t>C74252C0060519MBEFRA</t>
  </si>
  <si>
    <t>BARONNET</t>
  </si>
  <si>
    <t>Gregoire</t>
  </si>
  <si>
    <t>C43671C0060535MBEFRA</t>
  </si>
  <si>
    <t>BARRERE</t>
  </si>
  <si>
    <t>ARTHUR</t>
  </si>
  <si>
    <t>C10347C0060540MBEFRA</t>
  </si>
  <si>
    <t>BEAUJOUAN</t>
  </si>
  <si>
    <t>C44130C0060520MBEFRA</t>
  </si>
  <si>
    <t>Aubin</t>
  </si>
  <si>
    <t>B98643C0060520MBEFRA</t>
  </si>
  <si>
    <t>BESCHERON</t>
  </si>
  <si>
    <t>C16955C0062009MBEFRA</t>
  </si>
  <si>
    <t>C13963C0062009MBEFRA</t>
  </si>
  <si>
    <t>Hippolyte</t>
  </si>
  <si>
    <t>B08359C0060532MBEFRA</t>
  </si>
  <si>
    <t>B68017C0060522MBEFRA</t>
  </si>
  <si>
    <t>BOUDET</t>
  </si>
  <si>
    <t>B80773C0060527MBEFRA</t>
  </si>
  <si>
    <t>Teliau</t>
  </si>
  <si>
    <t>C17766C0060532MBEFRA</t>
  </si>
  <si>
    <t>B63130C0060524MBEFRA</t>
  </si>
  <si>
    <t>CHALINE BILLAULT</t>
  </si>
  <si>
    <t>RAPHAEL</t>
  </si>
  <si>
    <t>C60038C0060520MBEFRA</t>
  </si>
  <si>
    <t>B98160C0060527MBEFRA</t>
  </si>
  <si>
    <t>COUTAU</t>
  </si>
  <si>
    <t>Leo Paul</t>
  </si>
  <si>
    <t>B32185C0060524MBEFRA</t>
  </si>
  <si>
    <t>CRUBLEAU</t>
  </si>
  <si>
    <t>B84451C0060524MBEFRA</t>
  </si>
  <si>
    <t>CRUVELIER</t>
  </si>
  <si>
    <t>Maxence</t>
  </si>
  <si>
    <t>C66346C0061441MBEFRA</t>
  </si>
  <si>
    <t>DARDE</t>
  </si>
  <si>
    <t>Mateo</t>
  </si>
  <si>
    <t>B83065C0060524MBEFRA</t>
  </si>
  <si>
    <t>Guenole</t>
  </si>
  <si>
    <t>C63219C0062009MBEFRA</t>
  </si>
  <si>
    <t>DE FLEURIAN</t>
  </si>
  <si>
    <t>Olivier</t>
  </si>
  <si>
    <t>C04484C0060522MBEFRA</t>
  </si>
  <si>
    <t>Louis</t>
  </si>
  <si>
    <t>C67233C0060520MBEFRA</t>
  </si>
  <si>
    <t>DUFOUR</t>
  </si>
  <si>
    <t>Marin</t>
  </si>
  <si>
    <t>C63941C0060527MBEFRA</t>
  </si>
  <si>
    <t>DUPONT</t>
  </si>
  <si>
    <t>Ewen</t>
  </si>
  <si>
    <t>C54832C0060540MBEFRA</t>
  </si>
  <si>
    <t>Leandre</t>
  </si>
  <si>
    <t>C25157C0060532MBEFRA</t>
  </si>
  <si>
    <t>ESSAID WASSELIN</t>
  </si>
  <si>
    <t>Enzo</t>
  </si>
  <si>
    <t>C38105C0061073MBEFRA</t>
  </si>
  <si>
    <t>B17153C0060535MBEFRA</t>
  </si>
  <si>
    <t>FROUX LOP</t>
  </si>
  <si>
    <t>Esteban</t>
  </si>
  <si>
    <t>C01037C0060524MBEFRA</t>
  </si>
  <si>
    <t>GABILLE</t>
  </si>
  <si>
    <t>B88828C0060528MBEFRA</t>
  </si>
  <si>
    <t>Tino</t>
  </si>
  <si>
    <t>C47720C0060519MBEFRA</t>
  </si>
  <si>
    <t>GEORGE FONTENEAU</t>
  </si>
  <si>
    <t>Timeo</t>
  </si>
  <si>
    <t>C48838L0060768MBEFRA</t>
  </si>
  <si>
    <t>Jonas</t>
  </si>
  <si>
    <t>C18112C0060527MBEFRA</t>
  </si>
  <si>
    <t>GRISSAULT</t>
  </si>
  <si>
    <t>Nolan</t>
  </si>
  <si>
    <t>C38951C0060532MBEFRA</t>
  </si>
  <si>
    <t>B36276L0060526MBEFRA</t>
  </si>
  <si>
    <t>GUILLAUMET</t>
  </si>
  <si>
    <t>Marien</t>
  </si>
  <si>
    <t>C01035C0060524MBEFRA</t>
  </si>
  <si>
    <t>GUYOMARC H</t>
  </si>
  <si>
    <t>C67152C0060524MBEFRA</t>
  </si>
  <si>
    <t>Victor</t>
  </si>
  <si>
    <t>B97825C0060532MBEFRA</t>
  </si>
  <si>
    <t>HERRAULT</t>
  </si>
  <si>
    <t>B36541C0060519MBEFRA</t>
  </si>
  <si>
    <t>JOUY</t>
  </si>
  <si>
    <t>Johan</t>
  </si>
  <si>
    <t>C16941C0060527MBEFRA</t>
  </si>
  <si>
    <t>KROUPIN</t>
  </si>
  <si>
    <t>DAVID</t>
  </si>
  <si>
    <t>C41806C0060527MBEFRA</t>
  </si>
  <si>
    <t>LE NOEN</t>
  </si>
  <si>
    <t>LOUIS</t>
  </si>
  <si>
    <t>C71276C0060522MBEFRA</t>
  </si>
  <si>
    <t>LECOMPERE</t>
  </si>
  <si>
    <t>Priam</t>
  </si>
  <si>
    <t>B78786C0060527MBEFRA</t>
  </si>
  <si>
    <t>C00286C0060527MBEFRA</t>
  </si>
  <si>
    <t>LEVALLOIS</t>
  </si>
  <si>
    <t>BAPTISTE</t>
  </si>
  <si>
    <t>B66875C0060522MBEFRA</t>
  </si>
  <si>
    <t>LUCAS</t>
  </si>
  <si>
    <t>Anatole</t>
  </si>
  <si>
    <t>C47623C0060527MBEUKR</t>
  </si>
  <si>
    <t>Oleksii</t>
  </si>
  <si>
    <t>C01709C0060524MBEFRA</t>
  </si>
  <si>
    <t>LOUCA</t>
  </si>
  <si>
    <t>C76209C0060540MBEFRA</t>
  </si>
  <si>
    <t>MARTEAU</t>
  </si>
  <si>
    <t>Thomas</t>
  </si>
  <si>
    <t>B15264C0060522MBEFRA</t>
  </si>
  <si>
    <t>C33565C0060540MBEFRA</t>
  </si>
  <si>
    <t>MASTEAU</t>
  </si>
  <si>
    <t>Franck</t>
  </si>
  <si>
    <t>B84975C0060524MBEFRA</t>
  </si>
  <si>
    <t>Luca</t>
  </si>
  <si>
    <t>C43684C0060535MBEFRA</t>
  </si>
  <si>
    <t>MORISSEAU</t>
  </si>
  <si>
    <t>B83018C0060532MBEFRA</t>
  </si>
  <si>
    <t>NIVET</t>
  </si>
  <si>
    <t>Matheo</t>
  </si>
  <si>
    <t>B80032C0060527MBEFRA</t>
  </si>
  <si>
    <t>PAVIOT</t>
  </si>
  <si>
    <t>B68190C0060540MBEFRA</t>
  </si>
  <si>
    <t>C01096C0060524MBEFRA</t>
  </si>
  <si>
    <t>B63032C0060527MBEFRA</t>
  </si>
  <si>
    <t>C16772C0062009MBEFRA</t>
  </si>
  <si>
    <t>PREVOST</t>
  </si>
  <si>
    <t>Corentin</t>
  </si>
  <si>
    <t>C02719C0061596MBEFRA</t>
  </si>
  <si>
    <t>Flavien</t>
  </si>
  <si>
    <t>C21577C0060532MBEFRA</t>
  </si>
  <si>
    <t>QUENNOY</t>
  </si>
  <si>
    <t>ROMAIN</t>
  </si>
  <si>
    <t>C38049C0061441MBEFRA</t>
  </si>
  <si>
    <t>QUENTIN</t>
  </si>
  <si>
    <t>Adam</t>
  </si>
  <si>
    <t>C64317C0062009MBEFRA</t>
  </si>
  <si>
    <t>RIVIERRE</t>
  </si>
  <si>
    <t>CALISTIN</t>
  </si>
  <si>
    <t>C03410C0060528MBEFRA</t>
  </si>
  <si>
    <t>Celian</t>
  </si>
  <si>
    <t>C01008C0060524MBEFRA</t>
  </si>
  <si>
    <t>RUBY</t>
  </si>
  <si>
    <t>C19929C0060524MBEFRA</t>
  </si>
  <si>
    <t>SONNET</t>
  </si>
  <si>
    <t>C38277L0061441MBEFRA</t>
  </si>
  <si>
    <t>TABOURET</t>
  </si>
  <si>
    <t>Sam</t>
  </si>
  <si>
    <t>C17601C0060519MBEFRA</t>
  </si>
  <si>
    <t>TARANNE</t>
  </si>
  <si>
    <t>ACHILLE</t>
  </si>
  <si>
    <t>B81097C0062009MBEFRA</t>
  </si>
  <si>
    <t>TERNISIEN</t>
  </si>
  <si>
    <t>AMAURY</t>
  </si>
  <si>
    <t>C68321C0060535MBEFRA</t>
  </si>
  <si>
    <t>Frantz</t>
  </si>
  <si>
    <t>B68978C0060519MBEFRA</t>
  </si>
  <si>
    <t>C75464C0060540MBEFRA</t>
  </si>
  <si>
    <t>TOULERON</t>
  </si>
  <si>
    <t>Zachary</t>
  </si>
  <si>
    <t>C05955C0060532MBEFRA</t>
  </si>
  <si>
    <t>TREGARO</t>
  </si>
  <si>
    <t>C43821C0060519MBEFRA</t>
  </si>
  <si>
    <t>Titouan</t>
  </si>
  <si>
    <t>B83442C0060519MBEFRA</t>
  </si>
  <si>
    <t>VUILLEMOT</t>
  </si>
  <si>
    <t>C43940C0060522MPUFRA</t>
  </si>
  <si>
    <t>PAUL</t>
  </si>
  <si>
    <t>B86907L0060526MPUFRA</t>
  </si>
  <si>
    <t>AUROUET</t>
  </si>
  <si>
    <t>C40142C0060524MPUFRA</t>
  </si>
  <si>
    <t>BAUDIN MASSINA</t>
  </si>
  <si>
    <t>Louka</t>
  </si>
  <si>
    <t>C43328C0060519MPUFRA</t>
  </si>
  <si>
    <t>BERTON</t>
  </si>
  <si>
    <t>C44985C0061441MPUFRA</t>
  </si>
  <si>
    <t>BODY</t>
  </si>
  <si>
    <t>Augustin</t>
  </si>
  <si>
    <t>C03144C0060522MPUFRA</t>
  </si>
  <si>
    <t>BOSSARD</t>
  </si>
  <si>
    <t>Noah</t>
  </si>
  <si>
    <t>C68637C0060520MPUFRA</t>
  </si>
  <si>
    <t>BOUDERGUI</t>
  </si>
  <si>
    <t>Elias</t>
  </si>
  <si>
    <t>C22598C0060522MPUFRA</t>
  </si>
  <si>
    <t>BREMAUD</t>
  </si>
  <si>
    <t>C05966C0060532MPUFRA</t>
  </si>
  <si>
    <t>CARO GILBERT</t>
  </si>
  <si>
    <t>C01590C0060522MPUFRA</t>
  </si>
  <si>
    <t>CARRE</t>
  </si>
  <si>
    <t>C73458C0060532MPUFRA</t>
  </si>
  <si>
    <t>CHAIGNE</t>
  </si>
  <si>
    <t>C47589L0060519MPUFRA</t>
  </si>
  <si>
    <t>COMBESCURE</t>
  </si>
  <si>
    <t>C66283C0061441MPUFRA</t>
  </si>
  <si>
    <t>COUTAT</t>
  </si>
  <si>
    <t>C36629C0060527MPUFRA</t>
  </si>
  <si>
    <t>C72237L0060519MPUFRA</t>
  </si>
  <si>
    <t>DEGHICHE</t>
  </si>
  <si>
    <t>EZIEM</t>
  </si>
  <si>
    <t>C22251L0060768MPUFRA</t>
  </si>
  <si>
    <t>C71635L0060526MPUFRA</t>
  </si>
  <si>
    <t>FENILLAT</t>
  </si>
  <si>
    <t>C38111C0061073MPUFRA</t>
  </si>
  <si>
    <t>JOSEPH</t>
  </si>
  <si>
    <t>C38468C0062009MPUFRA</t>
  </si>
  <si>
    <t>FROMAGEOT</t>
  </si>
  <si>
    <t>Niki</t>
  </si>
  <si>
    <t>C64553C0062009MPUFRA</t>
  </si>
  <si>
    <t>Theo</t>
  </si>
  <si>
    <t>C21892C0060535MPUFRA</t>
  </si>
  <si>
    <t>C41728C0060524MPUFRA</t>
  </si>
  <si>
    <t>B99954C0060520MPUFRA</t>
  </si>
  <si>
    <t>KYVEL COULONGEAT</t>
  </si>
  <si>
    <t>C03147C0060519MPUFRA</t>
  </si>
  <si>
    <t>LAFEUILLE</t>
  </si>
  <si>
    <t>B98738C0060522MPUFRA</t>
  </si>
  <si>
    <t>LE CALLONEC</t>
  </si>
  <si>
    <t>C36378C0060527MPUFRA</t>
  </si>
  <si>
    <t>LE MOUEL HANO</t>
  </si>
  <si>
    <t>C20222C0060524MPUFRA</t>
  </si>
  <si>
    <t>LECOMTE</t>
  </si>
  <si>
    <t>C43653C0060524MPUFRA</t>
  </si>
  <si>
    <t>LEGOUT</t>
  </si>
  <si>
    <t>C28892C0060522MPUFRA</t>
  </si>
  <si>
    <t>Joaquim</t>
  </si>
  <si>
    <t>C61350C0060527MPUFRA</t>
  </si>
  <si>
    <t>C18379C0062009MPUFRA</t>
  </si>
  <si>
    <t>C69727C0060530MPUFRA</t>
  </si>
  <si>
    <t>LINARD</t>
  </si>
  <si>
    <t>C41125C0060524MPUFRA</t>
  </si>
  <si>
    <t>C09783C0060535MPUFRA</t>
  </si>
  <si>
    <t>METEAU</t>
  </si>
  <si>
    <t>C42320C0060524MPUFRA</t>
  </si>
  <si>
    <t>MEYLOUGAN</t>
  </si>
  <si>
    <t>LINO</t>
  </si>
  <si>
    <t>C72795C0061073MPUFRA</t>
  </si>
  <si>
    <t>MOMENCEAU SESTRE</t>
  </si>
  <si>
    <t>Lenny</t>
  </si>
  <si>
    <t>C21985C0060524MPUFRA</t>
  </si>
  <si>
    <t>Lyllian</t>
  </si>
  <si>
    <t>C62000L0060532MPUFRA</t>
  </si>
  <si>
    <t>NEVES KSON</t>
  </si>
  <si>
    <t>C17835C0060527MPUFRA</t>
  </si>
  <si>
    <t>Maxime</t>
  </si>
  <si>
    <t>C70089C0062009MPUFRA</t>
  </si>
  <si>
    <t>PICARD GOURCI</t>
  </si>
  <si>
    <t>C64334C0062009MPUFRA</t>
  </si>
  <si>
    <t>Milaume</t>
  </si>
  <si>
    <t>C61060C0060535MPUFRA</t>
  </si>
  <si>
    <t>Mathew</t>
  </si>
  <si>
    <t>C61518C0060535MPUFRA</t>
  </si>
  <si>
    <t>ROUGERON</t>
  </si>
  <si>
    <t>C60427C0060520MPUFRA</t>
  </si>
  <si>
    <t>ROUSSEAU</t>
  </si>
  <si>
    <t>C49451L0060540MPUFRA</t>
  </si>
  <si>
    <t>ROUX</t>
  </si>
  <si>
    <t>C71777C0060530MPUFRA</t>
  </si>
  <si>
    <t>SKRABURSKI</t>
  </si>
  <si>
    <t>ANTOINE</t>
  </si>
  <si>
    <t>C71941C0060530MPUFRA</t>
  </si>
  <si>
    <t>JEAN</t>
  </si>
  <si>
    <t>C01281C0060522MPUFRA</t>
  </si>
  <si>
    <t>JULES</t>
  </si>
  <si>
    <t>C58741C0060519MPUFRA</t>
  </si>
  <si>
    <t>C63952C0062009MPOFRA</t>
  </si>
  <si>
    <t>BALZAC</t>
  </si>
  <si>
    <t>C40154C0060524MPOFRA</t>
  </si>
  <si>
    <t>C68363C0060522MPOFRA</t>
  </si>
  <si>
    <t>Octave</t>
  </si>
  <si>
    <t>C45109C0060522MPOFRA</t>
  </si>
  <si>
    <t>C67346C0060527MPOFRA</t>
  </si>
  <si>
    <t>CHAILLER</t>
  </si>
  <si>
    <t>C64780C0061596MPOFRA</t>
  </si>
  <si>
    <t>CHENEAU</t>
  </si>
  <si>
    <t>GABIN</t>
  </si>
  <si>
    <t>C68464C0060532MPOFRA</t>
  </si>
  <si>
    <t>CORNEC</t>
  </si>
  <si>
    <t>Milan</t>
  </si>
  <si>
    <t>C64609C0060522MPOFRA</t>
  </si>
  <si>
    <t>DARMENTE</t>
  </si>
  <si>
    <t>LIAM</t>
  </si>
  <si>
    <t>B98802C0060527MPOFRA</t>
  </si>
  <si>
    <t>Come</t>
  </si>
  <si>
    <t>C20562C0060524MPOFRA</t>
  </si>
  <si>
    <t>C74185C0062095MPOFRA</t>
  </si>
  <si>
    <t>C72239L0060519MPOFRA</t>
  </si>
  <si>
    <t>ESMEE</t>
  </si>
  <si>
    <t>C46017C0060522MPOFRA</t>
  </si>
  <si>
    <t>DEREVIER</t>
  </si>
  <si>
    <t>C57061C0060520MPOFRA</t>
  </si>
  <si>
    <t>FOULON</t>
  </si>
  <si>
    <t>OSCAR</t>
  </si>
  <si>
    <t>C23596C0060535MPOFRA</t>
  </si>
  <si>
    <t>C60455C0060532MPOFRA</t>
  </si>
  <si>
    <t>HIESSE</t>
  </si>
  <si>
    <t>C22983C0060522MPOFRA</t>
  </si>
  <si>
    <t>Baudouin</t>
  </si>
  <si>
    <t>C02480C0060527MPOFRA</t>
  </si>
  <si>
    <t>LE GARSMEUR</t>
  </si>
  <si>
    <t>EZECHIEL</t>
  </si>
  <si>
    <t>C36383C0060527MPOFRA</t>
  </si>
  <si>
    <t>Lyham</t>
  </si>
  <si>
    <t>C43517C0060524MPOFRA</t>
  </si>
  <si>
    <t>C31736C0060522MPOFRA</t>
  </si>
  <si>
    <t>C67042C0060520MPOFRA</t>
  </si>
  <si>
    <t>MARCHISET</t>
  </si>
  <si>
    <t>C68062C0060527MPOFRA</t>
  </si>
  <si>
    <t>MAURY</t>
  </si>
  <si>
    <t>Manoe</t>
  </si>
  <si>
    <t>C42092C0060524MPOFRA</t>
  </si>
  <si>
    <t>C46688C0060527MPOFRA</t>
  </si>
  <si>
    <t>NEDELEC</t>
  </si>
  <si>
    <t>C29181C0060540MPOFRA</t>
  </si>
  <si>
    <t>C42675C0060527MPOFRA</t>
  </si>
  <si>
    <t>Constantin</t>
  </si>
  <si>
    <t>C38040C0061441MPOFRA</t>
  </si>
  <si>
    <t>Leonard</t>
  </si>
  <si>
    <t>C28099L0060532MPOFRA</t>
  </si>
  <si>
    <t>C69964C0061073MPOFRA</t>
  </si>
  <si>
    <t>ROUASSI</t>
  </si>
  <si>
    <t>Nael</t>
  </si>
  <si>
    <t>C22209C0060524MPOFRA</t>
  </si>
  <si>
    <t>SEMUR</t>
  </si>
  <si>
    <t>CHARLES</t>
  </si>
  <si>
    <t>C43249C0060522MPOFRA</t>
  </si>
  <si>
    <t>C43800C0060522MPOFRA</t>
  </si>
  <si>
    <t>C19365C0062009MPOFRA</t>
  </si>
  <si>
    <t>TURMEL</t>
  </si>
  <si>
    <t>Noam</t>
  </si>
  <si>
    <t>C64765L0060522MMPFRA</t>
  </si>
  <si>
    <t>BERNEAU MERLET</t>
  </si>
  <si>
    <t>AUGUSTIN</t>
  </si>
  <si>
    <t>C74332L0062095MMPFRA</t>
  </si>
  <si>
    <t>BULTEAU</t>
  </si>
  <si>
    <t>C59308L0060519MMPFRA</t>
  </si>
  <si>
    <t>CHASGNEAU</t>
  </si>
  <si>
    <t>C66449C0060524MMPFRA</t>
  </si>
  <si>
    <t>CHAUVIN</t>
  </si>
  <si>
    <t>C65698C0062009MMPFRA</t>
  </si>
  <si>
    <t>COUDERT</t>
  </si>
  <si>
    <t>C60049C0060522MMPFRA</t>
  </si>
  <si>
    <t>Malone</t>
  </si>
  <si>
    <t>C42423C0060522MMPFRA</t>
  </si>
  <si>
    <t>C46391C0060522MMPFRA</t>
  </si>
  <si>
    <t>C58110C0060527MMPFRA</t>
  </si>
  <si>
    <t>Mahe</t>
  </si>
  <si>
    <t>C67907C0060532MMPFRA</t>
  </si>
  <si>
    <t>GOUZIEN</t>
  </si>
  <si>
    <t>FLORENT</t>
  </si>
  <si>
    <t>C50859C0060522MMPFRA</t>
  </si>
  <si>
    <t>GRAUWIN</t>
  </si>
  <si>
    <t>C64379C0060527MMPFRA</t>
  </si>
  <si>
    <t>HEURTAULT</t>
  </si>
  <si>
    <t>C74544C0060520MMPFRA</t>
  </si>
  <si>
    <t>JANSSENS.L</t>
  </si>
  <si>
    <t>Lyvio</t>
  </si>
  <si>
    <t>C70920L0060526MMPFRA</t>
  </si>
  <si>
    <t>Luis</t>
  </si>
  <si>
    <t>C77310C0060522MMPFRA</t>
  </si>
  <si>
    <t>LE GAL</t>
  </si>
  <si>
    <t>C63996C0060522MMPFRA</t>
  </si>
  <si>
    <t>LEROUX</t>
  </si>
  <si>
    <t>Jaad</t>
  </si>
  <si>
    <t>C72290C0061441MMPFRA</t>
  </si>
  <si>
    <t>MALLINJOUD</t>
  </si>
  <si>
    <t>Loevan</t>
  </si>
  <si>
    <t>C65667L0060527MMPFRA</t>
  </si>
  <si>
    <t>PICHARD</t>
  </si>
  <si>
    <t>C65163C0062009MMPFRA</t>
  </si>
  <si>
    <t>SACHA</t>
  </si>
  <si>
    <t>C44479C0060526MMPFRA</t>
  </si>
  <si>
    <t>SPAGNOLO</t>
  </si>
  <si>
    <t>C63885C0060524MMPFRA</t>
  </si>
  <si>
    <t>Justin</t>
  </si>
  <si>
    <t>C37928C0062009MMPFRA</t>
  </si>
  <si>
    <t>Nahel</t>
  </si>
  <si>
    <t>DEMAURE</t>
  </si>
  <si>
    <t>JULLIAT-LABONDE</t>
  </si>
  <si>
    <t>Léon</t>
  </si>
  <si>
    <t>Amaury</t>
  </si>
  <si>
    <t>TOURANCHEAU</t>
  </si>
  <si>
    <t>Lola</t>
  </si>
  <si>
    <t>Aline</t>
  </si>
  <si>
    <t>BLINEAU</t>
  </si>
  <si>
    <t>Théo</t>
  </si>
  <si>
    <t>JAMIN</t>
  </si>
  <si>
    <t>Alban</t>
  </si>
  <si>
    <t>Aurore</t>
  </si>
  <si>
    <t>HAMEON</t>
  </si>
  <si>
    <t>Zoé</t>
  </si>
  <si>
    <t>LEFEBVRE</t>
  </si>
  <si>
    <t>CLOEREC</t>
  </si>
  <si>
    <t>BAUDOUX</t>
  </si>
  <si>
    <t>Léonie</t>
  </si>
  <si>
    <t>RIVA</t>
  </si>
  <si>
    <t>GARDEAU</t>
  </si>
  <si>
    <t>Nombre de jeunes BE à JU</t>
  </si>
  <si>
    <t>REDOUTE</t>
  </si>
  <si>
    <t>C77857C0060527MBEFRA</t>
  </si>
  <si>
    <t>Miadantsoa</t>
  </si>
  <si>
    <t>LETRANCHANT</t>
  </si>
  <si>
    <t>Julie</t>
  </si>
  <si>
    <t>C07644C0060528FCAFRA</t>
  </si>
  <si>
    <t>MPENE</t>
  </si>
  <si>
    <t>C52497C0060540MJUFRA</t>
  </si>
  <si>
    <t>% de non licenciés</t>
  </si>
  <si>
    <t>ARTESE</t>
  </si>
  <si>
    <t>GENETAY</t>
  </si>
  <si>
    <t>HAMART</t>
  </si>
  <si>
    <t>FARAH</t>
  </si>
  <si>
    <t>Naël</t>
  </si>
  <si>
    <t>C54042C0060528MPUFRA</t>
  </si>
  <si>
    <t>DESMARELLES</t>
  </si>
  <si>
    <t>C24001C0060522MPUFRA</t>
  </si>
  <si>
    <t>Medine</t>
  </si>
  <si>
    <t>NOLAN</t>
  </si>
  <si>
    <t>NAMURA BATTAGGIA</t>
  </si>
  <si>
    <t>LOMBARDI</t>
  </si>
  <si>
    <t>C78197C0060528MMIFRA</t>
  </si>
  <si>
    <t>MENARD BATTAGGIA</t>
  </si>
  <si>
    <t>Valentino</t>
  </si>
  <si>
    <t>Axelle</t>
  </si>
  <si>
    <t>LEPRETRE</t>
  </si>
  <si>
    <t>C78250C0060520MJUFRA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</si>
</sst>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5" x14ac:knownFonts="1">
    <font>
      <sz val="10"/>
      <name val="Arial"/>
      <family val="2"/>
    </font>
    <font>
      <sz val="11"/>
      <name val="Calibri"/>
      <family val="2"/>
    </font>
    <font>
      <b/>
      <sz val="11"/>
      <name val="Comic Sans MS"/>
      <family val="4"/>
    </font>
    <font>
      <sz val="11"/>
      <name val="Comic Sans MS"/>
      <family val="4"/>
    </font>
    <font>
      <b/>
      <sz val="11"/>
      <name val="Times New Roman"/>
      <family val="1"/>
    </font>
    <font>
      <b/>
      <sz val="10"/>
      <name val="Verdana"/>
      <family val="2"/>
    </font>
    <font>
      <sz val="10"/>
      <name val="Verdana"/>
      <family val="2"/>
    </font>
    <font>
      <sz val="9"/>
      <name val="Verdana"/>
      <family val="2"/>
    </font>
    <font>
      <b/>
      <sz val="14"/>
      <name val="Verdana"/>
      <family val="2"/>
    </font>
    <font>
      <b/>
      <sz val="7"/>
      <color indexed="8"/>
      <name val="Verdana"/>
      <family val="2"/>
    </font>
    <font>
      <b/>
      <sz val="8"/>
      <name val="Verdana"/>
      <family val="2"/>
    </font>
    <font>
      <b/>
      <sz val="9"/>
      <name val="Verdana"/>
      <family val="2"/>
    </font>
    <font>
      <b/>
      <sz val="10"/>
      <name val="Arial"/>
      <family val="2"/>
    </font>
    <font>
      <b/>
      <sz val="16"/>
      <name val="Verdana"/>
      <family val="2"/>
    </font>
    <font>
      <b/>
      <sz val="10"/>
      <color theme="1"/>
      <name val="Verdana"/>
      <family val="2"/>
    </font>
    <font>
      <b/>
      <sz val="9"/>
      <color theme="1"/>
      <name val="Verdana"/>
      <family val="2"/>
    </font>
    <font>
      <sz val="11"/>
      <color theme="0"/>
      <name val="Calibri"/>
      <family val="2"/>
    </font>
    <font>
      <b/>
      <sz val="11"/>
      <name val="Calibri"/>
      <family val="2"/>
    </font>
    <font>
      <b/>
      <sz val="48"/>
      <name val="Calibri"/>
      <family val="2"/>
    </font>
    <font>
      <b/>
      <sz val="16"/>
      <name val="Arial"/>
      <family val="2"/>
    </font>
    <font>
      <sz val="11"/>
      <name val="Arial"/>
      <family val="2"/>
    </font>
    <font>
      <sz val="11"/>
      <color rgb="FF000000"/>
      <name val="Gill Sans MT"/>
      <family val="2"/>
    </font>
    <font>
      <sz val="11"/>
      <color rgb="FF000000"/>
      <name val="Calibri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indexed="22"/>
        <bgColor indexed="24"/>
      </patternFill>
    </fill>
    <fill>
      <patternFill patternType="solid">
        <fgColor indexed="43"/>
        <bgColor indexed="26"/>
      </patternFill>
    </fill>
    <fill>
      <patternFill patternType="solid">
        <fgColor indexed="10"/>
        <bgColor indexed="60"/>
      </patternFill>
    </fill>
    <fill>
      <patternFill patternType="solid">
        <fgColor indexed="53"/>
        <bgColor indexed="52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-0.249977111117893"/>
        <bgColor indexed="52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1"/>
        <bgColor indexed="24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4" borderId="2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2" borderId="3" xfId="0" applyFill="1" applyBorder="1"/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center" textRotation="90" wrapText="1"/>
    </xf>
    <xf numFmtId="0" fontId="8" fillId="0" borderId="1" xfId="0" applyFont="1" applyBorder="1" applyAlignment="1">
      <alignment horizontal="center" vertical="center" textRotation="90"/>
    </xf>
    <xf numFmtId="0" fontId="6" fillId="0" borderId="4" xfId="0" applyFont="1" applyBorder="1" applyAlignment="1">
      <alignment horizontal="center" vertical="center" textRotation="90" wrapText="1"/>
    </xf>
    <xf numFmtId="9" fontId="0" fillId="0" borderId="0" xfId="0" applyNumberFormat="1"/>
    <xf numFmtId="0" fontId="0" fillId="0" borderId="5" xfId="0" applyBorder="1"/>
    <xf numFmtId="0" fontId="0" fillId="6" borderId="5" xfId="0" applyFill="1" applyBorder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2" fillId="6" borderId="5" xfId="0" applyFont="1" applyFill="1" applyBorder="1" applyAlignment="1">
      <alignment horizontal="center"/>
    </xf>
    <xf numFmtId="0" fontId="6" fillId="0" borderId="5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15" fillId="0" borderId="0" xfId="0" applyFont="1" applyAlignment="1">
      <alignment horizontal="center" vertical="center"/>
    </xf>
    <xf numFmtId="1" fontId="0" fillId="0" borderId="0" xfId="0" applyNumberFormat="1"/>
    <xf numFmtId="0" fontId="13" fillId="0" borderId="1" xfId="0" applyFont="1" applyBorder="1" applyAlignment="1">
      <alignment horizontal="center" vertical="center" textRotation="90" wrapText="1"/>
    </xf>
    <xf numFmtId="0" fontId="9" fillId="5" borderId="6" xfId="0" applyFont="1" applyFill="1" applyBorder="1" applyAlignment="1">
      <alignment horizontal="center" vertical="center"/>
    </xf>
    <xf numFmtId="1" fontId="9" fillId="5" borderId="6" xfId="0" applyNumberFormat="1" applyFont="1" applyFill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1" fontId="0" fillId="0" borderId="5" xfId="0" applyNumberFormat="1" applyBorder="1"/>
    <xf numFmtId="1" fontId="5" fillId="2" borderId="5" xfId="0" applyNumberFormat="1" applyFont="1" applyFill="1" applyBorder="1" applyAlignment="1">
      <alignment horizontal="center" vertical="center"/>
    </xf>
    <xf numFmtId="2" fontId="0" fillId="0" borderId="5" xfId="0" applyNumberFormat="1" applyBorder="1" applyAlignment="1">
      <alignment horizontal="center"/>
    </xf>
    <xf numFmtId="0" fontId="5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0" fillId="6" borderId="0" xfId="0" applyFill="1"/>
    <xf numFmtId="1" fontId="5" fillId="0" borderId="1" xfId="0" applyNumberFormat="1" applyFont="1" applyBorder="1" applyAlignment="1">
      <alignment horizontal="center" vertical="center"/>
    </xf>
    <xf numFmtId="0" fontId="2" fillId="8" borderId="1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/>
    </xf>
    <xf numFmtId="1" fontId="0" fillId="0" borderId="5" xfId="0" applyNumberFormat="1" applyBorder="1" applyAlignment="1">
      <alignment horizontal="center"/>
    </xf>
    <xf numFmtId="0" fontId="10" fillId="9" borderId="5" xfId="0" applyFont="1" applyFill="1" applyBorder="1" applyAlignment="1">
      <alignment horizontal="center" vertical="center"/>
    </xf>
    <xf numFmtId="0" fontId="9" fillId="10" borderId="6" xfId="0" applyFont="1" applyFill="1" applyBorder="1" applyAlignment="1">
      <alignment horizontal="center" vertical="center"/>
    </xf>
    <xf numFmtId="164" fontId="3" fillId="3" borderId="1" xfId="0" applyNumberFormat="1" applyFont="1" applyFill="1" applyBorder="1" applyAlignment="1">
      <alignment vertical="center" wrapText="1"/>
    </xf>
    <xf numFmtId="164" fontId="0" fillId="7" borderId="0" xfId="0" applyNumberFormat="1" applyFill="1"/>
    <xf numFmtId="0" fontId="0" fillId="0" borderId="0" xfId="0" applyAlignment="1">
      <alignment wrapText="1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2" fillId="0" borderId="0" xfId="0" applyFont="1" applyAlignment="1">
      <alignment horizontal="center"/>
    </xf>
    <xf numFmtId="0" fontId="3" fillId="8" borderId="1" xfId="0" applyFont="1" applyFill="1" applyBorder="1" applyAlignment="1">
      <alignment vertical="center" wrapText="1"/>
    </xf>
    <xf numFmtId="0" fontId="12" fillId="6" borderId="5" xfId="0" applyFont="1" applyFill="1" applyBorder="1"/>
    <xf numFmtId="14" fontId="14" fillId="0" borderId="5" xfId="0" applyNumberFormat="1" applyFont="1" applyBorder="1" applyAlignment="1">
      <alignment horizontal="center" vertical="center"/>
    </xf>
    <xf numFmtId="0" fontId="0" fillId="11" borderId="5" xfId="0" applyFill="1" applyBorder="1"/>
    <xf numFmtId="0" fontId="14" fillId="0" borderId="5" xfId="0" applyFont="1" applyBorder="1" applyAlignment="1">
      <alignment horizontal="center" vertical="center"/>
    </xf>
    <xf numFmtId="0" fontId="0" fillId="8" borderId="5" xfId="0" applyFill="1" applyBorder="1"/>
    <xf numFmtId="0" fontId="3" fillId="3" borderId="14" xfId="0" applyFont="1" applyFill="1" applyBorder="1" applyAlignment="1">
      <alignment vertical="center" wrapText="1"/>
    </xf>
    <xf numFmtId="0" fontId="3" fillId="4" borderId="8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0" fillId="7" borderId="0" xfId="0" applyFill="1" applyAlignment="1">
      <alignment horizontal="center" wrapText="1"/>
    </xf>
    <xf numFmtId="0" fontId="0" fillId="6" borderId="0" xfId="0" applyFill="1" applyAlignment="1">
      <alignment horizontal="center" wrapText="1"/>
    </xf>
    <xf numFmtId="0" fontId="0" fillId="0" borderId="0" xfId="0" applyAlignment="1">
      <alignment horizontal="center" vertical="center"/>
    </xf>
    <xf numFmtId="0" fontId="10" fillId="9" borderId="5" xfId="0" applyFont="1" applyFill="1" applyBorder="1" applyAlignment="1">
      <alignment horizontal="center" vertical="center" wrapText="1"/>
    </xf>
    <xf numFmtId="0" fontId="20" fillId="6" borderId="5" xfId="0" applyFont="1" applyFill="1" applyBorder="1" applyAlignment="1">
      <alignment horizontal="center"/>
    </xf>
    <xf numFmtId="0" fontId="21" fillId="6" borderId="5" xfId="0" applyFont="1" applyFill="1" applyBorder="1" applyAlignment="1">
      <alignment horizontal="center" wrapText="1" readingOrder="1"/>
    </xf>
    <xf numFmtId="0" fontId="20" fillId="0" borderId="5" xfId="0" applyFont="1" applyBorder="1"/>
    <xf numFmtId="0" fontId="21" fillId="0" borderId="5" xfId="0" applyFont="1" applyBorder="1" applyAlignment="1">
      <alignment horizontal="center" wrapText="1" readingOrder="1"/>
    </xf>
    <xf numFmtId="0" fontId="20" fillId="12" borderId="5" xfId="0" applyFont="1" applyFill="1" applyBorder="1" applyAlignment="1">
      <alignment horizontal="center" wrapText="1"/>
    </xf>
    <xf numFmtId="0" fontId="6" fillId="0" borderId="15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/>
    </xf>
    <xf numFmtId="0" fontId="3" fillId="0" borderId="5" xfId="0" applyFont="1" applyBorder="1" applyAlignment="1">
      <alignment vertical="center" wrapText="1"/>
    </xf>
    <xf numFmtId="0" fontId="7" fillId="8" borderId="1" xfId="0" applyFont="1" applyFill="1" applyBorder="1" applyAlignment="1">
      <alignment horizontal="center" vertical="center" textRotation="90" wrapText="1"/>
    </xf>
    <xf numFmtId="0" fontId="6" fillId="8" borderId="1" xfId="0" applyFont="1" applyFill="1" applyBorder="1" applyAlignment="1">
      <alignment horizontal="center" vertical="center" textRotation="90" wrapText="1"/>
    </xf>
    <xf numFmtId="0" fontId="10" fillId="8" borderId="5" xfId="0" applyFont="1" applyFill="1" applyBorder="1" applyAlignment="1">
      <alignment horizontal="center" vertical="center"/>
    </xf>
    <xf numFmtId="0" fontId="10" fillId="8" borderId="5" xfId="0" applyFont="1" applyFill="1" applyBorder="1" applyAlignment="1">
      <alignment horizontal="center" vertical="center" wrapText="1"/>
    </xf>
    <xf numFmtId="0" fontId="0" fillId="8" borderId="0" xfId="0" applyFill="1"/>
    <xf numFmtId="9" fontId="0" fillId="8" borderId="0" xfId="0" applyNumberFormat="1" applyFill="1"/>
    <xf numFmtId="1" fontId="9" fillId="10" borderId="6" xfId="0" applyNumberFormat="1" applyFont="1" applyFill="1" applyBorder="1" applyAlignment="1">
      <alignment horizontal="center" vertical="center"/>
    </xf>
    <xf numFmtId="0" fontId="22" fillId="0" borderId="5" xfId="0" applyFont="1" applyBorder="1" applyAlignment="1">
      <alignment horizontal="center"/>
    </xf>
    <xf numFmtId="0" fontId="24" fillId="2" borderId="3" xfId="0" applyFont="1" applyFill="1" applyBorder="1"/>
    <xf numFmtId="0" fontId="22" fillId="0" borderId="15" xfId="0" applyFont="1" applyBorder="1" applyAlignment="1">
      <alignment horizontal="center"/>
    </xf>
    <xf numFmtId="0" fontId="21" fillId="0" borderId="1" xfId="0" applyFont="1" applyBorder="1" applyAlignment="1">
      <alignment horizontal="center" wrapText="1" readingOrder="1"/>
    </xf>
    <xf numFmtId="0" fontId="23" fillId="2" borderId="3" xfId="0" applyFont="1" applyFill="1" applyBorder="1"/>
    <xf numFmtId="1" fontId="5" fillId="11" borderId="1" xfId="0" applyNumberFormat="1" applyFont="1" applyFill="1" applyBorder="1" applyAlignment="1">
      <alignment horizontal="center" vertical="center"/>
    </xf>
    <xf numFmtId="1" fontId="5" fillId="13" borderId="1" xfId="0" applyNumberFormat="1" applyFont="1" applyFill="1" applyBorder="1" applyAlignment="1">
      <alignment horizontal="center" vertical="center"/>
    </xf>
    <xf numFmtId="1" fontId="5" fillId="14" borderId="1" xfId="0" applyNumberFormat="1" applyFont="1" applyFill="1" applyBorder="1" applyAlignment="1">
      <alignment horizontal="center" vertical="center"/>
    </xf>
    <xf numFmtId="0" fontId="2" fillId="16" borderId="1" xfId="0" applyFont="1" applyFill="1" applyBorder="1" applyAlignment="1">
      <alignment horizontal="center" vertical="center" wrapText="1"/>
    </xf>
    <xf numFmtId="0" fontId="3" fillId="15" borderId="1" xfId="0" applyFont="1" applyFill="1" applyBorder="1" applyAlignment="1">
      <alignment vertical="center" wrapText="1"/>
    </xf>
    <xf numFmtId="0" fontId="4" fillId="16" borderId="1" xfId="0" applyFont="1" applyFill="1" applyBorder="1" applyAlignment="1">
      <alignment horizontal="center" vertical="center"/>
    </xf>
    <xf numFmtId="0" fontId="0" fillId="15" borderId="0" xfId="0" applyFill="1"/>
    <xf numFmtId="0" fontId="21" fillId="0" borderId="16" xfId="0" applyFont="1" applyBorder="1" applyAlignment="1">
      <alignment horizontal="center" wrapText="1" readingOrder="1"/>
    </xf>
    <xf numFmtId="0" fontId="19" fillId="6" borderId="0" xfId="0" applyFont="1" applyFill="1" applyAlignment="1">
      <alignment horizontal="center"/>
    </xf>
    <xf numFmtId="14" fontId="1" fillId="6" borderId="2" xfId="0" applyNumberFormat="1" applyFont="1" applyFill="1" applyBorder="1" applyAlignment="1">
      <alignment horizontal="center" vertical="center" wrapText="1"/>
    </xf>
    <xf numFmtId="14" fontId="1" fillId="6" borderId="3" xfId="0" applyNumberFormat="1" applyFont="1" applyFill="1" applyBorder="1" applyAlignment="1">
      <alignment horizontal="center" vertical="center" wrapText="1"/>
    </xf>
    <xf numFmtId="14" fontId="17" fillId="0" borderId="5" xfId="0" applyNumberFormat="1" applyFont="1" applyBorder="1" applyAlignment="1">
      <alignment horizontal="center" vertical="center" wrapText="1"/>
    </xf>
    <xf numFmtId="1" fontId="18" fillId="0" borderId="5" xfId="0" applyNumberFormat="1" applyFont="1" applyBorder="1" applyAlignment="1">
      <alignment horizontal="center" vertical="center"/>
    </xf>
    <xf numFmtId="14" fontId="1" fillId="6" borderId="13" xfId="0" applyNumberFormat="1" applyFont="1" applyFill="1" applyBorder="1" applyAlignment="1">
      <alignment horizontal="center" vertical="center" wrapText="1"/>
    </xf>
    <xf numFmtId="14" fontId="1" fillId="15" borderId="2" xfId="0" applyNumberFormat="1" applyFont="1" applyFill="1" applyBorder="1" applyAlignment="1">
      <alignment horizontal="center" vertical="center" wrapText="1"/>
    </xf>
    <xf numFmtId="14" fontId="1" fillId="15" borderId="3" xfId="0" applyNumberFormat="1" applyFont="1" applyFill="1" applyBorder="1" applyAlignment="1">
      <alignment horizontal="center" vertical="center" wrapText="1"/>
    </xf>
    <xf numFmtId="14" fontId="17" fillId="0" borderId="5" xfId="0" applyNumberFormat="1" applyFont="1" applyBorder="1" applyAlignment="1">
      <alignment horizontal="center" vertical="center"/>
    </xf>
    <xf numFmtId="14" fontId="1" fillId="6" borderId="1" xfId="0" applyNumberFormat="1" applyFont="1" applyFill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14" fontId="1" fillId="15" borderId="1" xfId="0" applyNumberFormat="1" applyFont="1" applyFill="1" applyBorder="1" applyAlignment="1">
      <alignment horizontal="center" vertical="center" wrapText="1"/>
    </xf>
    <xf numFmtId="0" fontId="12" fillId="6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B2B2B2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e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emf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emf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7105" name="CommandButton1">
          <a:extLst>
            <a:ext uri="{FF2B5EF4-FFF2-40B4-BE49-F238E27FC236}">
              <a16:creationId xmlns:a16="http://schemas.microsoft.com/office/drawing/2014/main" id="{FB930DA2-EA74-6442-B185-E1AC17965C59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8129" name="CommandButton1">
          <a:extLst>
            <a:ext uri="{FF2B5EF4-FFF2-40B4-BE49-F238E27FC236}">
              <a16:creationId xmlns:a16="http://schemas.microsoft.com/office/drawing/2014/main" id="{71193B13-2EED-BB4E-A61D-9F1E32B064AC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3009" name="CommandButton1">
          <a:extLst>
            <a:ext uri="{FF2B5EF4-FFF2-40B4-BE49-F238E27FC236}">
              <a16:creationId xmlns:a16="http://schemas.microsoft.com/office/drawing/2014/main" id="{CF95F465-02E6-B045-A7E1-8DB74E420AFA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9153" name="CommandButton1">
          <a:extLst>
            <a:ext uri="{FF2B5EF4-FFF2-40B4-BE49-F238E27FC236}">
              <a16:creationId xmlns:a16="http://schemas.microsoft.com/office/drawing/2014/main" id="{C0F917C4-0ABB-ED44-A81C-6C021455B3F7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0177" name="CommandButton1">
          <a:extLst>
            <a:ext uri="{FF2B5EF4-FFF2-40B4-BE49-F238E27FC236}">
              <a16:creationId xmlns:a16="http://schemas.microsoft.com/office/drawing/2014/main" id="{51F832F5-A7F2-B147-84D6-E4AA1BDFF296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1201" name="CommandButton1">
          <a:extLst>
            <a:ext uri="{FF2B5EF4-FFF2-40B4-BE49-F238E27FC236}">
              <a16:creationId xmlns:a16="http://schemas.microsoft.com/office/drawing/2014/main" id="{FFE9477D-1359-3549-999C-C47589EDEE17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2225" name="CommandButton1">
          <a:extLst>
            <a:ext uri="{FF2B5EF4-FFF2-40B4-BE49-F238E27FC236}">
              <a16:creationId xmlns:a16="http://schemas.microsoft.com/office/drawing/2014/main" id="{5FCA1357-276B-DD4E-A937-2C2A5FE080F3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3249" name="CommandButton1">
          <a:extLst>
            <a:ext uri="{FF2B5EF4-FFF2-40B4-BE49-F238E27FC236}">
              <a16:creationId xmlns:a16="http://schemas.microsoft.com/office/drawing/2014/main" id="{8A4CB174-78B9-C045-B7E2-F2D98124E26A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4273" name="CommandButton1">
          <a:extLst>
            <a:ext uri="{FF2B5EF4-FFF2-40B4-BE49-F238E27FC236}">
              <a16:creationId xmlns:a16="http://schemas.microsoft.com/office/drawing/2014/main" id="{52C0460C-E66E-B74D-9F10-AC695EEE181E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5297" name="CommandButton1">
          <a:extLst>
            <a:ext uri="{FF2B5EF4-FFF2-40B4-BE49-F238E27FC236}">
              <a16:creationId xmlns:a16="http://schemas.microsoft.com/office/drawing/2014/main" id="{FF404010-3B07-F740-A832-5727B66B343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6321" name="CommandButton1">
          <a:extLst>
            <a:ext uri="{FF2B5EF4-FFF2-40B4-BE49-F238E27FC236}">
              <a16:creationId xmlns:a16="http://schemas.microsoft.com/office/drawing/2014/main" id="{EB7E15ED-1B9A-854D-A6A3-C13F95C4B82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7345" name="CommandButton1">
          <a:extLst>
            <a:ext uri="{FF2B5EF4-FFF2-40B4-BE49-F238E27FC236}">
              <a16:creationId xmlns:a16="http://schemas.microsoft.com/office/drawing/2014/main" id="{0B6F2470-0FA1-614D-B82D-B7A7B26E3B9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8369" name="CommandButton1">
          <a:extLst>
            <a:ext uri="{FF2B5EF4-FFF2-40B4-BE49-F238E27FC236}">
              <a16:creationId xmlns:a16="http://schemas.microsoft.com/office/drawing/2014/main" id="{A183AF36-A250-B841-9696-1587035418A4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9393" name="CommandButton1">
          <a:extLst>
            <a:ext uri="{FF2B5EF4-FFF2-40B4-BE49-F238E27FC236}">
              <a16:creationId xmlns:a16="http://schemas.microsoft.com/office/drawing/2014/main" id="{A6799791-113D-A544-A53D-7613DA4DF11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736600</xdr:colOff>
      <xdr:row>0</xdr:row>
      <xdr:rowOff>939800</xdr:rowOff>
    </xdr:from>
    <xdr:to>
      <xdr:col>1</xdr:col>
      <xdr:colOff>2794000</xdr:colOff>
      <xdr:row>0</xdr:row>
      <xdr:rowOff>1460500</xdr:rowOff>
    </xdr:to>
    <xdr:pic>
      <xdr:nvPicPr>
        <xdr:cNvPr id="36865" name="CommandButton1">
          <a:extLst>
            <a:ext uri="{FF2B5EF4-FFF2-40B4-BE49-F238E27FC236}">
              <a16:creationId xmlns:a16="http://schemas.microsoft.com/office/drawing/2014/main" id="{68CF8E57-3FDE-1C4A-8143-120B6E7136BB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4900" y="939800"/>
          <a:ext cx="2057400" cy="5207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36"/>
  <dimension ref="A1:BR72"/>
  <sheetViews>
    <sheetView workbookViewId="0">
      <selection activeCell="AJ7" sqref="AJ7"/>
    </sheetView>
  </sheetViews>
  <sheetFormatPr baseColWidth="10" defaultColWidth="11" defaultRowHeight="12.5" x14ac:dyDescent="0.25"/>
  <cols>
    <col min="1" max="1" width="23.36328125" bestFit="1" customWidth="1"/>
    <col min="2" max="2" width="21.81640625" bestFit="1" customWidth="1"/>
    <col min="3" max="3" width="9" bestFit="1" customWidth="1"/>
    <col min="4" max="4" width="32" bestFit="1" customWidth="1"/>
    <col min="5" max="5" width="4.1796875" customWidth="1"/>
    <col min="6" max="6" width="7" customWidth="1"/>
    <col min="7" max="7" width="4.1796875" style="85" customWidth="1"/>
    <col min="8" max="8" width="7.36328125" style="8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2" width="7.36328125" customWidth="1"/>
    <col min="23" max="23" width="3.6328125" bestFit="1" customWidth="1"/>
    <col min="24" max="24" width="7.36328125" customWidth="1"/>
    <col min="2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 x14ac:dyDescent="0.25">
      <c r="A1" s="97"/>
      <c r="B1" s="100" t="s">
        <v>57</v>
      </c>
      <c r="C1" s="100"/>
      <c r="D1" s="103"/>
      <c r="E1" s="96">
        <f>IF(Paramètres!K3&lt;&gt;"",Paramètres!K3,"")</f>
        <v>45675</v>
      </c>
      <c r="F1" s="96"/>
      <c r="G1" s="106">
        <f>IF(Paramètres!K4&lt;&gt;"",Paramètres!K4,"")</f>
        <v>45690</v>
      </c>
      <c r="H1" s="106"/>
      <c r="I1" s="96">
        <f>IF(Paramètres!K5&lt;&gt;"",Paramètres!K5,"")</f>
        <v>45718</v>
      </c>
      <c r="J1" s="96"/>
      <c r="K1" s="96">
        <f>IF(Paramètres!K6&lt;&gt;"",Paramètres!K6,"")</f>
        <v>45753</v>
      </c>
      <c r="L1" s="96"/>
      <c r="M1" s="96">
        <f>IF(Paramètres!K7&lt;&gt;"",Paramètres!K7,"")</f>
        <v>45780</v>
      </c>
      <c r="N1" s="96"/>
      <c r="O1" s="96" t="str">
        <f>IF(Paramètres!K8&lt;&gt;"",Paramètres!K8,"")</f>
        <v>24&amp;25/05/2025</v>
      </c>
      <c r="P1" s="96"/>
      <c r="Q1" s="96">
        <f>IF(Paramètres!K9&lt;&gt;"",Paramètres!K9,"")</f>
        <v>45876</v>
      </c>
      <c r="R1" s="96"/>
      <c r="S1" s="96">
        <f>IF(Paramètres!K10&lt;&gt;"",Paramètres!K10,"")</f>
        <v>45844</v>
      </c>
      <c r="T1" s="96"/>
      <c r="U1" s="96">
        <f>IF(Paramètres!K11&lt;&gt;"",Paramètres!K11,"")</f>
        <v>45907</v>
      </c>
      <c r="V1" s="96"/>
      <c r="W1" s="96">
        <f>IF(Paramètres!K12&lt;&gt;"",Paramètres!K12,"")</f>
        <v>45928</v>
      </c>
      <c r="X1" s="96"/>
      <c r="Y1" s="96" t="str">
        <f>IF(Paramètres!K13&lt;&gt;"",Paramètres!K13,"")</f>
        <v/>
      </c>
      <c r="Z1" s="96"/>
      <c r="AA1" s="96" t="str">
        <f>IF(Paramètres!K14&lt;&gt;"",Paramètres!K14,"")</f>
        <v/>
      </c>
      <c r="AB1" s="96"/>
      <c r="AC1" s="96" t="str">
        <f>IF(Paramètres!K15&lt;&gt;"",Paramètres!K15,"")</f>
        <v/>
      </c>
      <c r="AD1" s="96"/>
      <c r="AE1" s="96" t="str">
        <f>IF(Paramètres!K16&lt;&gt;"",Paramètres!K16,"")</f>
        <v/>
      </c>
      <c r="AF1" s="96"/>
      <c r="AG1" s="96" t="str">
        <f>IF(Paramètres!K17&lt;&gt;"",Paramètres!K17,"")</f>
        <v/>
      </c>
      <c r="AH1" s="88"/>
      <c r="AI1" s="95" t="s">
        <v>0</v>
      </c>
      <c r="AJ1" s="95"/>
      <c r="AK1" s="95"/>
      <c r="AL1" s="95"/>
      <c r="AM1" s="95"/>
    </row>
    <row r="2" spans="1:70" ht="32.25" customHeight="1" x14ac:dyDescent="0.25">
      <c r="A2" s="98"/>
      <c r="B2" s="101"/>
      <c r="C2" s="101"/>
      <c r="D2" s="104"/>
      <c r="E2" s="88" t="str">
        <f>IF(E1&lt;&gt;"",Paramètres!L3,"")</f>
        <v>Bike &amp; Run</v>
      </c>
      <c r="F2" s="89"/>
      <c r="G2" s="93" t="str">
        <f>IF(G1&lt;&gt;"",Paramètres!L4,"")</f>
        <v>Class Triathlon</v>
      </c>
      <c r="H2" s="94"/>
      <c r="I2" s="88" t="str">
        <f>IF(I1&lt;&gt;"",Paramètres!L5,"")</f>
        <v>Duathlon</v>
      </c>
      <c r="J2" s="89"/>
      <c r="K2" s="88" t="str">
        <f>IF(K1&lt;&gt;"",Paramètres!L6,"")</f>
        <v>Cross Duathlon</v>
      </c>
      <c r="L2" s="89"/>
      <c r="M2" s="88" t="str">
        <f>IF(M1&lt;&gt;"",Paramètres!L7,"")</f>
        <v>Triathlon</v>
      </c>
      <c r="N2" s="89"/>
      <c r="O2" s="88" t="str">
        <f>IF(O1&lt;&gt;"",Paramètres!L8,"")</f>
        <v>Triathlon</v>
      </c>
      <c r="P2" s="89"/>
      <c r="Q2" s="88" t="str">
        <f>IF(Q1&lt;&gt;"",Paramètres!L9,"")</f>
        <v>Aquathlon</v>
      </c>
      <c r="R2" s="89"/>
      <c r="S2" s="88" t="str">
        <f>IF(S1&lt;&gt;"",Paramètres!L10,"")</f>
        <v>Triathlon</v>
      </c>
      <c r="T2" s="89"/>
      <c r="U2" s="88" t="str">
        <f>IF(U1&lt;&gt;"",Paramètres!L11,"")</f>
        <v>Triathlon</v>
      </c>
      <c r="V2" s="89"/>
      <c r="W2" s="88" t="str">
        <f>IF(W1&lt;&gt;"",Paramètres!L12,"")</f>
        <v>Triathlon</v>
      </c>
      <c r="X2" s="89"/>
      <c r="Y2" s="88" t="str">
        <f>IF(Y1&lt;&gt;"",Paramètres!L13,"")</f>
        <v/>
      </c>
      <c r="Z2" s="89"/>
      <c r="AA2" s="88" t="str">
        <f>IF(AA1&lt;&gt;"",Paramètres!L14,"")</f>
        <v/>
      </c>
      <c r="AB2" s="89"/>
      <c r="AC2" s="88" t="str">
        <f>IF(AC1&lt;&gt;"",Paramètres!L15,"")</f>
        <v/>
      </c>
      <c r="AD2" s="89"/>
      <c r="AE2" s="88" t="str">
        <f>IF(AE1&lt;&gt;"",Paramètres!L16,"")</f>
        <v/>
      </c>
      <c r="AF2" s="89"/>
      <c r="AG2" s="88" t="str">
        <f>IF(AG1&lt;&gt;"",Paramètres!L17,"")</f>
        <v/>
      </c>
      <c r="AH2" s="92"/>
      <c r="AI2" s="90" t="s">
        <v>86</v>
      </c>
      <c r="AJ2" s="90"/>
      <c r="AK2" s="90"/>
      <c r="AL2" s="91">
        <f>Paramètres!T3</f>
        <v>6</v>
      </c>
      <c r="AM2" s="91"/>
    </row>
    <row r="3" spans="1:70" ht="44.25" customHeight="1" x14ac:dyDescent="0.4">
      <c r="A3" s="99"/>
      <c r="B3" s="102"/>
      <c r="C3" s="102"/>
      <c r="D3" s="105"/>
      <c r="E3" s="88" t="str">
        <f>IF(E1&lt;&gt;"",Paramètres!M3,"")</f>
        <v>Saint Avertin</v>
      </c>
      <c r="F3" s="89"/>
      <c r="G3" s="93" t="str">
        <f>IF(G1&lt;&gt;"",Paramètres!M4,"")</f>
        <v>Châteauroux</v>
      </c>
      <c r="H3" s="94"/>
      <c r="I3" s="88" t="str">
        <f>IF(I1&lt;&gt;"",Paramètres!M5,"")</f>
        <v>Saint Cyr-sur-Loire</v>
      </c>
      <c r="J3" s="89"/>
      <c r="K3" s="88" t="str">
        <f>IF(K1&lt;&gt;"",Paramètres!M6,"")</f>
        <v>Château-Renault</v>
      </c>
      <c r="L3" s="89"/>
      <c r="M3" s="88" t="str">
        <f>IF(M1&lt;&gt;"",Paramètres!M7,"")</f>
        <v>Suèvres</v>
      </c>
      <c r="N3" s="89"/>
      <c r="O3" s="88" t="str">
        <f>IF(O1&lt;&gt;"",Paramètres!M8,"")</f>
        <v>Villiers-sur-Loir</v>
      </c>
      <c r="P3" s="89"/>
      <c r="Q3" s="88" t="str">
        <f>IF(Q1&lt;&gt;"",Paramètres!M9,"")</f>
        <v>Saint Laurent-Nouan</v>
      </c>
      <c r="R3" s="89"/>
      <c r="S3" s="88" t="str">
        <f>IF(S1&lt;&gt;"",Paramètres!M10,"")</f>
        <v>Saint George-sur-Eure</v>
      </c>
      <c r="T3" s="89"/>
      <c r="U3" s="88" t="str">
        <f>IF(U1&lt;&gt;"",Paramètres!M11,"")</f>
        <v>Joué-les-Tours</v>
      </c>
      <c r="V3" s="89"/>
      <c r="W3" s="88" t="str">
        <f>IF(W1&lt;&gt;"",Paramètres!M12,"")</f>
        <v>La Chapelle d'Angillon</v>
      </c>
      <c r="X3" s="89"/>
      <c r="Y3" s="88" t="str">
        <f>IF(Y1&lt;&gt;"",Paramètres!M13,"")</f>
        <v/>
      </c>
      <c r="Z3" s="89"/>
      <c r="AA3" s="88" t="str">
        <f>IF(AA1&lt;&gt;"",Paramètres!M14,"")</f>
        <v/>
      </c>
      <c r="AB3" s="89"/>
      <c r="AC3" s="88" t="str">
        <f>IF(AC1&lt;&gt;"",Paramètres!M15,"")</f>
        <v/>
      </c>
      <c r="AD3" s="89"/>
      <c r="AE3" s="88" t="str">
        <f>IF(AE1&lt;&gt;"",Paramètres!M16,"")</f>
        <v/>
      </c>
      <c r="AF3" s="89"/>
      <c r="AG3" s="88" t="str">
        <f>IF(AG1&lt;&gt;"",Paramètres!M17,"")</f>
        <v/>
      </c>
      <c r="AH3" s="89"/>
      <c r="AI3" s="90"/>
      <c r="AJ3" s="90"/>
      <c r="AK3" s="90"/>
      <c r="AL3" s="91"/>
      <c r="AM3" s="91"/>
      <c r="BD3" s="87" t="s">
        <v>102</v>
      </c>
      <c r="BE3" s="87"/>
      <c r="BF3" s="87"/>
      <c r="BG3" s="87"/>
      <c r="BH3" s="87"/>
      <c r="BI3" s="87"/>
      <c r="BJ3" s="87"/>
      <c r="BK3" s="87"/>
      <c r="BL3" s="87"/>
      <c r="BM3" s="87"/>
      <c r="BN3" s="87"/>
      <c r="BO3" s="87"/>
      <c r="BP3" s="87"/>
      <c r="BQ3" s="87"/>
      <c r="BR3" s="87"/>
    </row>
    <row r="4" spans="1:70" ht="38.25" customHeight="1" x14ac:dyDescent="0.25">
      <c r="A4" s="31" t="s">
        <v>49</v>
      </c>
      <c r="B4" s="31" t="s">
        <v>48</v>
      </c>
      <c r="C4" s="31" t="s">
        <v>1</v>
      </c>
      <c r="D4" s="31" t="s">
        <v>2</v>
      </c>
      <c r="E4" s="1" t="s">
        <v>3</v>
      </c>
      <c r="F4" s="2" t="s">
        <v>4</v>
      </c>
      <c r="G4" s="82" t="s">
        <v>3</v>
      </c>
      <c r="H4" s="83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101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29</v>
      </c>
      <c r="AP4" s="7" t="s">
        <v>30</v>
      </c>
      <c r="AQ4" s="7" t="s">
        <v>31</v>
      </c>
      <c r="AR4" s="7" t="s">
        <v>32</v>
      </c>
      <c r="AS4" s="7" t="s">
        <v>33</v>
      </c>
      <c r="AT4" s="7" t="s">
        <v>76</v>
      </c>
      <c r="AU4" s="7" t="s">
        <v>77</v>
      </c>
      <c r="AV4" s="7" t="s">
        <v>78</v>
      </c>
      <c r="AW4" s="7" t="s">
        <v>79</v>
      </c>
      <c r="AX4" s="7" t="s">
        <v>80</v>
      </c>
      <c r="AY4" s="7" t="s">
        <v>81</v>
      </c>
      <c r="AZ4" s="7" t="s">
        <v>82</v>
      </c>
      <c r="BA4" s="7" t="s">
        <v>83</v>
      </c>
      <c r="BB4" s="7" t="s">
        <v>84</v>
      </c>
      <c r="BC4" s="7" t="s">
        <v>85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7" customHeight="1" x14ac:dyDescent="0.5">
      <c r="A5" s="74" t="s">
        <v>147</v>
      </c>
      <c r="B5" s="74" t="s">
        <v>149</v>
      </c>
      <c r="C5" s="74" t="s">
        <v>148</v>
      </c>
      <c r="D5" s="74" t="s">
        <v>43</v>
      </c>
      <c r="E5" s="6">
        <v>1</v>
      </c>
      <c r="F5" s="62">
        <v>55</v>
      </c>
      <c r="G5" s="84"/>
      <c r="H5" s="83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6</v>
      </c>
      <c r="J5" s="62">
        <v>10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/>
      <c r="P5" s="2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/>
      <c r="R5" s="2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LIGUE",Q$5:Q$72,"&lt;"&amp;Q5)+1),Paramètres!$B$3:$C$56,2,FALSE)*Paramètres!$N$9))</f>
        <v>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65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2</v>
      </c>
      <c r="AL5" s="41">
        <f t="shared" ref="AL5:AL36" si="3">HLOOKUP($AL$2,$BD$4:$BR$72,ROW(A5)-3,FALSE)</f>
        <v>65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0</v>
      </c>
      <c r="AQ5">
        <f t="shared" ref="AQ5:AQ36" si="7">J5</f>
        <v>10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65</v>
      </c>
      <c r="BF5" s="22">
        <f t="shared" si="21"/>
        <v>65</v>
      </c>
      <c r="BG5" s="22">
        <f t="shared" si="21"/>
        <v>65</v>
      </c>
      <c r="BH5" s="22">
        <f t="shared" si="21"/>
        <v>65</v>
      </c>
      <c r="BI5" s="22">
        <f t="shared" si="21"/>
        <v>65</v>
      </c>
      <c r="BJ5" s="22">
        <f t="shared" si="21"/>
        <v>65</v>
      </c>
      <c r="BK5" s="22">
        <f t="shared" si="21"/>
        <v>65</v>
      </c>
      <c r="BL5" s="22">
        <f t="shared" si="21"/>
        <v>65</v>
      </c>
      <c r="BM5" s="22">
        <f t="shared" si="21"/>
        <v>65</v>
      </c>
      <c r="BN5" s="22">
        <f t="shared" si="21"/>
        <v>65</v>
      </c>
      <c r="BO5" s="22">
        <f t="shared" si="21"/>
        <v>65</v>
      </c>
      <c r="BP5" s="22">
        <f t="shared" si="21"/>
        <v>65</v>
      </c>
      <c r="BQ5" s="22">
        <f t="shared" si="21"/>
        <v>65</v>
      </c>
      <c r="BR5" s="22">
        <f t="shared" si="21"/>
        <v>65</v>
      </c>
    </row>
    <row r="6" spans="1:70" ht="17" customHeight="1" x14ac:dyDescent="0.5">
      <c r="A6" s="74" t="s">
        <v>171</v>
      </c>
      <c r="B6" s="74" t="s">
        <v>173</v>
      </c>
      <c r="C6" s="74" t="s">
        <v>172</v>
      </c>
      <c r="D6" s="74" t="s">
        <v>43</v>
      </c>
      <c r="E6" s="6">
        <v>1</v>
      </c>
      <c r="F6" s="62">
        <v>55</v>
      </c>
      <c r="G6" s="84"/>
      <c r="H6" s="83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8</v>
      </c>
      <c r="J6" s="62">
        <v>10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LIGUE",K$5:K$72,"&lt;"&amp;K6)+1),Paramètres!$B$3:$C$56,2,FALSE)*Paramètres!$N$6))</f>
        <v>0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46"/>
      <c r="P6" s="2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/>
      <c r="R6" s="2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65</v>
      </c>
      <c r="AJ6" s="3">
        <f t="shared" si="1"/>
        <v>1</v>
      </c>
      <c r="AK6" s="5">
        <f t="shared" si="2"/>
        <v>2</v>
      </c>
      <c r="AL6" s="41">
        <f t="shared" si="3"/>
        <v>65</v>
      </c>
      <c r="AM6" s="33">
        <f t="shared" si="4"/>
        <v>1</v>
      </c>
      <c r="AO6" s="22">
        <f t="shared" si="5"/>
        <v>55</v>
      </c>
      <c r="AP6">
        <f t="shared" si="6"/>
        <v>0</v>
      </c>
      <c r="AQ6">
        <f t="shared" si="7"/>
        <v>10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65</v>
      </c>
      <c r="BF6" s="22">
        <f t="shared" si="22"/>
        <v>65</v>
      </c>
      <c r="BG6" s="22">
        <f t="shared" si="22"/>
        <v>65</v>
      </c>
      <c r="BH6" s="22">
        <f t="shared" si="22"/>
        <v>65</v>
      </c>
      <c r="BI6" s="22">
        <f t="shared" si="22"/>
        <v>65</v>
      </c>
      <c r="BJ6" s="22">
        <f t="shared" si="22"/>
        <v>65</v>
      </c>
      <c r="BK6" s="22">
        <f t="shared" si="22"/>
        <v>65</v>
      </c>
      <c r="BL6" s="22">
        <f t="shared" si="22"/>
        <v>65</v>
      </c>
      <c r="BM6" s="22">
        <f t="shared" si="22"/>
        <v>65</v>
      </c>
      <c r="BN6" s="22">
        <f t="shared" si="22"/>
        <v>65</v>
      </c>
      <c r="BO6" s="22">
        <f t="shared" si="22"/>
        <v>65</v>
      </c>
      <c r="BP6" s="22">
        <f t="shared" si="22"/>
        <v>65</v>
      </c>
      <c r="BQ6" s="22">
        <f t="shared" si="22"/>
        <v>65</v>
      </c>
      <c r="BR6" s="22">
        <f t="shared" si="22"/>
        <v>65</v>
      </c>
    </row>
    <row r="7" spans="1:70" ht="17" customHeight="1" x14ac:dyDescent="0.5">
      <c r="A7" s="74" t="s">
        <v>177</v>
      </c>
      <c r="B7" s="74" t="s">
        <v>179</v>
      </c>
      <c r="C7" s="74" t="s">
        <v>178</v>
      </c>
      <c r="D7" s="74" t="s">
        <v>43</v>
      </c>
      <c r="E7" s="6"/>
      <c r="F7" s="66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84"/>
      <c r="H7" s="83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1</v>
      </c>
      <c r="J7" s="62">
        <v>55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/>
      <c r="P7" s="2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2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55</v>
      </c>
      <c r="AJ7" s="3">
        <f t="shared" si="1"/>
        <v>3</v>
      </c>
      <c r="AK7" s="5">
        <f t="shared" si="2"/>
        <v>1</v>
      </c>
      <c r="AL7" s="41">
        <f t="shared" si="3"/>
        <v>55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55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55</v>
      </c>
      <c r="BF7" s="22">
        <f t="shared" si="23"/>
        <v>55</v>
      </c>
      <c r="BG7" s="22">
        <f t="shared" si="23"/>
        <v>55</v>
      </c>
      <c r="BH7" s="22">
        <f t="shared" si="23"/>
        <v>55</v>
      </c>
      <c r="BI7" s="22">
        <f t="shared" si="23"/>
        <v>55</v>
      </c>
      <c r="BJ7" s="22">
        <f t="shared" si="23"/>
        <v>55</v>
      </c>
      <c r="BK7" s="22">
        <f t="shared" si="23"/>
        <v>55</v>
      </c>
      <c r="BL7" s="22">
        <f t="shared" si="23"/>
        <v>55</v>
      </c>
      <c r="BM7" s="22">
        <f t="shared" si="23"/>
        <v>55</v>
      </c>
      <c r="BN7" s="22">
        <f t="shared" si="23"/>
        <v>55</v>
      </c>
      <c r="BO7" s="22">
        <f t="shared" si="23"/>
        <v>55</v>
      </c>
      <c r="BP7" s="22">
        <f t="shared" si="23"/>
        <v>55</v>
      </c>
      <c r="BQ7" s="22">
        <f t="shared" si="23"/>
        <v>55</v>
      </c>
      <c r="BR7" s="22">
        <f t="shared" si="23"/>
        <v>55</v>
      </c>
    </row>
    <row r="8" spans="1:70" ht="17" customHeight="1" x14ac:dyDescent="0.5">
      <c r="A8" s="74" t="s">
        <v>183</v>
      </c>
      <c r="B8" s="74" t="s">
        <v>185</v>
      </c>
      <c r="C8" s="74" t="s">
        <v>184</v>
      </c>
      <c r="D8" s="74" t="s">
        <v>17</v>
      </c>
      <c r="E8" s="6">
        <v>2</v>
      </c>
      <c r="F8" s="62">
        <v>35</v>
      </c>
      <c r="G8" s="84"/>
      <c r="H8" s="83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5</v>
      </c>
      <c r="J8" s="62">
        <v>10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/>
      <c r="P8" s="2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2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45</v>
      </c>
      <c r="AJ8" s="3">
        <f t="shared" si="1"/>
        <v>4</v>
      </c>
      <c r="AK8" s="5">
        <f t="shared" si="2"/>
        <v>2</v>
      </c>
      <c r="AL8" s="41">
        <f t="shared" si="3"/>
        <v>45</v>
      </c>
      <c r="AM8" s="33">
        <f t="shared" si="4"/>
        <v>4</v>
      </c>
      <c r="AO8" s="22">
        <f t="shared" si="5"/>
        <v>35</v>
      </c>
      <c r="AP8">
        <f t="shared" si="6"/>
        <v>0</v>
      </c>
      <c r="AQ8">
        <f t="shared" si="7"/>
        <v>10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35</v>
      </c>
      <c r="BE8" s="22">
        <f t="shared" ref="BE8:BR8" si="24">BD8+LARGE($AO8:$BC8,BE$4)</f>
        <v>45</v>
      </c>
      <c r="BF8" s="22">
        <f t="shared" si="24"/>
        <v>45</v>
      </c>
      <c r="BG8" s="22">
        <f t="shared" si="24"/>
        <v>45</v>
      </c>
      <c r="BH8" s="22">
        <f t="shared" si="24"/>
        <v>45</v>
      </c>
      <c r="BI8" s="22">
        <f t="shared" si="24"/>
        <v>45</v>
      </c>
      <c r="BJ8" s="22">
        <f t="shared" si="24"/>
        <v>45</v>
      </c>
      <c r="BK8" s="22">
        <f t="shared" si="24"/>
        <v>45</v>
      </c>
      <c r="BL8" s="22">
        <f t="shared" si="24"/>
        <v>45</v>
      </c>
      <c r="BM8" s="22">
        <f t="shared" si="24"/>
        <v>45</v>
      </c>
      <c r="BN8" s="22">
        <f t="shared" si="24"/>
        <v>45</v>
      </c>
      <c r="BO8" s="22">
        <f t="shared" si="24"/>
        <v>45</v>
      </c>
      <c r="BP8" s="22">
        <f t="shared" si="24"/>
        <v>45</v>
      </c>
      <c r="BQ8" s="22">
        <f t="shared" si="24"/>
        <v>45</v>
      </c>
      <c r="BR8" s="22">
        <f t="shared" si="24"/>
        <v>45</v>
      </c>
    </row>
    <row r="9" spans="1:70" ht="17" customHeight="1" x14ac:dyDescent="0.5">
      <c r="A9" s="74" t="s">
        <v>162</v>
      </c>
      <c r="B9" s="74" t="s">
        <v>164</v>
      </c>
      <c r="C9" s="74" t="s">
        <v>163</v>
      </c>
      <c r="D9" s="74" t="s">
        <v>39</v>
      </c>
      <c r="E9" s="6"/>
      <c r="F9" s="66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LIGUE",E$5:E$72,"&lt;"&amp;E9)+1),Paramètres!$B$3:$C$56,2,FALSE)*Paramètres!$N$3))</f>
        <v>0</v>
      </c>
      <c r="G9" s="84"/>
      <c r="H9" s="83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2</v>
      </c>
      <c r="J9" s="62">
        <v>35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/>
      <c r="P9" s="2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35</v>
      </c>
      <c r="AJ9" s="3">
        <f t="shared" si="1"/>
        <v>5</v>
      </c>
      <c r="AK9" s="5">
        <f t="shared" si="2"/>
        <v>1</v>
      </c>
      <c r="AL9" s="41">
        <f t="shared" si="3"/>
        <v>35</v>
      </c>
      <c r="AM9" s="33">
        <f t="shared" si="4"/>
        <v>5</v>
      </c>
      <c r="AO9" s="22">
        <f t="shared" si="5"/>
        <v>0</v>
      </c>
      <c r="AP9">
        <f t="shared" si="6"/>
        <v>0</v>
      </c>
      <c r="AQ9">
        <f t="shared" si="7"/>
        <v>35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35</v>
      </c>
      <c r="BE9" s="22">
        <f t="shared" ref="BE9:BR9" si="25">BD9+LARGE($AO9:$BC9,BE$4)</f>
        <v>35</v>
      </c>
      <c r="BF9" s="22">
        <f t="shared" si="25"/>
        <v>35</v>
      </c>
      <c r="BG9" s="22">
        <f t="shared" si="25"/>
        <v>35</v>
      </c>
      <c r="BH9" s="22">
        <f t="shared" si="25"/>
        <v>35</v>
      </c>
      <c r="BI9" s="22">
        <f t="shared" si="25"/>
        <v>35</v>
      </c>
      <c r="BJ9" s="22">
        <f t="shared" si="25"/>
        <v>35</v>
      </c>
      <c r="BK9" s="22">
        <f t="shared" si="25"/>
        <v>35</v>
      </c>
      <c r="BL9" s="22">
        <f t="shared" si="25"/>
        <v>35</v>
      </c>
      <c r="BM9" s="22">
        <f t="shared" si="25"/>
        <v>35</v>
      </c>
      <c r="BN9" s="22">
        <f t="shared" si="25"/>
        <v>35</v>
      </c>
      <c r="BO9" s="22">
        <f t="shared" si="25"/>
        <v>35</v>
      </c>
      <c r="BP9" s="22">
        <f t="shared" si="25"/>
        <v>35</v>
      </c>
      <c r="BQ9" s="22">
        <f t="shared" si="25"/>
        <v>35</v>
      </c>
      <c r="BR9" s="22">
        <f t="shared" si="25"/>
        <v>35</v>
      </c>
    </row>
    <row r="10" spans="1:70" ht="17" customHeight="1" x14ac:dyDescent="0.5">
      <c r="A10" s="74" t="s">
        <v>156</v>
      </c>
      <c r="B10" s="74" t="s">
        <v>158</v>
      </c>
      <c r="C10" s="74" t="s">
        <v>157</v>
      </c>
      <c r="D10" s="74" t="s">
        <v>17</v>
      </c>
      <c r="E10" s="6">
        <v>2</v>
      </c>
      <c r="F10" s="62">
        <v>35</v>
      </c>
      <c r="G10" s="84"/>
      <c r="H10" s="83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/>
      <c r="J10" s="66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2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35</v>
      </c>
      <c r="AJ10" s="3">
        <f t="shared" si="1"/>
        <v>5</v>
      </c>
      <c r="AK10" s="5">
        <f t="shared" si="2"/>
        <v>1</v>
      </c>
      <c r="AL10" s="41">
        <f t="shared" si="3"/>
        <v>35</v>
      </c>
      <c r="AM10" s="33">
        <f t="shared" si="4"/>
        <v>5</v>
      </c>
      <c r="AO10" s="22">
        <f t="shared" si="5"/>
        <v>35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35</v>
      </c>
      <c r="BE10" s="22">
        <f t="shared" ref="BE10:BR10" si="26">BD10+LARGE($AO10:$BC10,BE$4)</f>
        <v>35</v>
      </c>
      <c r="BF10" s="22">
        <f t="shared" si="26"/>
        <v>35</v>
      </c>
      <c r="BG10" s="22">
        <f t="shared" si="26"/>
        <v>35</v>
      </c>
      <c r="BH10" s="22">
        <f t="shared" si="26"/>
        <v>35</v>
      </c>
      <c r="BI10" s="22">
        <f t="shared" si="26"/>
        <v>35</v>
      </c>
      <c r="BJ10" s="22">
        <f t="shared" si="26"/>
        <v>35</v>
      </c>
      <c r="BK10" s="22">
        <f t="shared" si="26"/>
        <v>35</v>
      </c>
      <c r="BL10" s="22">
        <f t="shared" si="26"/>
        <v>35</v>
      </c>
      <c r="BM10" s="22">
        <f t="shared" si="26"/>
        <v>35</v>
      </c>
      <c r="BN10" s="22">
        <f t="shared" si="26"/>
        <v>35</v>
      </c>
      <c r="BO10" s="22">
        <f t="shared" si="26"/>
        <v>35</v>
      </c>
      <c r="BP10" s="22">
        <f t="shared" si="26"/>
        <v>35</v>
      </c>
      <c r="BQ10" s="22">
        <f t="shared" si="26"/>
        <v>35</v>
      </c>
      <c r="BR10" s="22">
        <f t="shared" si="26"/>
        <v>35</v>
      </c>
    </row>
    <row r="11" spans="1:70" ht="17" customHeight="1" x14ac:dyDescent="0.5">
      <c r="A11" s="74" t="s">
        <v>165</v>
      </c>
      <c r="B11" s="74" t="s">
        <v>167</v>
      </c>
      <c r="C11" s="74" t="s">
        <v>166</v>
      </c>
      <c r="D11" s="74" t="s">
        <v>130</v>
      </c>
      <c r="E11" s="6"/>
      <c r="F11" s="66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84"/>
      <c r="H11" s="83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>
        <v>3</v>
      </c>
      <c r="J11" s="62">
        <v>20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2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20</v>
      </c>
      <c r="AJ11" s="3">
        <f t="shared" si="1"/>
        <v>7</v>
      </c>
      <c r="AK11" s="5">
        <f t="shared" si="2"/>
        <v>1</v>
      </c>
      <c r="AL11" s="41">
        <f t="shared" si="3"/>
        <v>20</v>
      </c>
      <c r="AM11" s="33">
        <f t="shared" si="4"/>
        <v>7</v>
      </c>
      <c r="AO11" s="22">
        <f t="shared" si="5"/>
        <v>0</v>
      </c>
      <c r="AP11">
        <f t="shared" si="6"/>
        <v>0</v>
      </c>
      <c r="AQ11">
        <f t="shared" si="7"/>
        <v>20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20</v>
      </c>
      <c r="BE11" s="22">
        <f t="shared" ref="BE11:BR11" si="27">BD11+LARGE($AO11:$BC11,BE$4)</f>
        <v>20</v>
      </c>
      <c r="BF11" s="22">
        <f t="shared" si="27"/>
        <v>20</v>
      </c>
      <c r="BG11" s="22">
        <f t="shared" si="27"/>
        <v>20</v>
      </c>
      <c r="BH11" s="22">
        <f t="shared" si="27"/>
        <v>20</v>
      </c>
      <c r="BI11" s="22">
        <f t="shared" si="27"/>
        <v>20</v>
      </c>
      <c r="BJ11" s="22">
        <f t="shared" si="27"/>
        <v>20</v>
      </c>
      <c r="BK11" s="22">
        <f t="shared" si="27"/>
        <v>20</v>
      </c>
      <c r="BL11" s="22">
        <f t="shared" si="27"/>
        <v>20</v>
      </c>
      <c r="BM11" s="22">
        <f t="shared" si="27"/>
        <v>20</v>
      </c>
      <c r="BN11" s="22">
        <f t="shared" si="27"/>
        <v>20</v>
      </c>
      <c r="BO11" s="22">
        <f t="shared" si="27"/>
        <v>20</v>
      </c>
      <c r="BP11" s="22">
        <f t="shared" si="27"/>
        <v>20</v>
      </c>
      <c r="BQ11" s="22">
        <f t="shared" si="27"/>
        <v>20</v>
      </c>
      <c r="BR11" s="22">
        <f t="shared" si="27"/>
        <v>20</v>
      </c>
    </row>
    <row r="12" spans="1:70" ht="17" customHeight="1" x14ac:dyDescent="0.5">
      <c r="A12" s="74" t="s">
        <v>168</v>
      </c>
      <c r="B12" s="74" t="s">
        <v>170</v>
      </c>
      <c r="C12" s="74" t="s">
        <v>169</v>
      </c>
      <c r="D12" s="74" t="s">
        <v>130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84"/>
      <c r="H12" s="83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>
        <v>4</v>
      </c>
      <c r="J12" s="62">
        <v>10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10</v>
      </c>
      <c r="AJ12" s="3">
        <f t="shared" si="1"/>
        <v>8</v>
      </c>
      <c r="AK12" s="5">
        <f t="shared" si="2"/>
        <v>1</v>
      </c>
      <c r="AL12" s="41">
        <f t="shared" si="3"/>
        <v>10</v>
      </c>
      <c r="AM12" s="33">
        <f t="shared" si="4"/>
        <v>8</v>
      </c>
      <c r="AO12" s="22">
        <f t="shared" si="5"/>
        <v>0</v>
      </c>
      <c r="AP12">
        <f t="shared" si="6"/>
        <v>0</v>
      </c>
      <c r="AQ12">
        <f t="shared" si="7"/>
        <v>10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10</v>
      </c>
      <c r="BE12" s="22">
        <f t="shared" ref="BE12:BR12" si="28">BD12+LARGE($AO12:$BC12,BE$4)</f>
        <v>10</v>
      </c>
      <c r="BF12" s="22">
        <f t="shared" si="28"/>
        <v>10</v>
      </c>
      <c r="BG12" s="22">
        <f t="shared" si="28"/>
        <v>10</v>
      </c>
      <c r="BH12" s="22">
        <f t="shared" si="28"/>
        <v>10</v>
      </c>
      <c r="BI12" s="22">
        <f t="shared" si="28"/>
        <v>10</v>
      </c>
      <c r="BJ12" s="22">
        <f t="shared" si="28"/>
        <v>10</v>
      </c>
      <c r="BK12" s="22">
        <f t="shared" si="28"/>
        <v>10</v>
      </c>
      <c r="BL12" s="22">
        <f t="shared" si="28"/>
        <v>10</v>
      </c>
      <c r="BM12" s="22">
        <f t="shared" si="28"/>
        <v>10</v>
      </c>
      <c r="BN12" s="22">
        <f t="shared" si="28"/>
        <v>10</v>
      </c>
      <c r="BO12" s="22">
        <f t="shared" si="28"/>
        <v>10</v>
      </c>
      <c r="BP12" s="22">
        <f t="shared" si="28"/>
        <v>10</v>
      </c>
      <c r="BQ12" s="22">
        <f t="shared" si="28"/>
        <v>10</v>
      </c>
      <c r="BR12" s="22">
        <f t="shared" si="28"/>
        <v>10</v>
      </c>
    </row>
    <row r="13" spans="1:70" ht="17" customHeight="1" x14ac:dyDescent="0.5">
      <c r="A13" s="74" t="s">
        <v>153</v>
      </c>
      <c r="B13" s="74" t="s">
        <v>155</v>
      </c>
      <c r="C13" s="74" t="s">
        <v>154</v>
      </c>
      <c r="D13" s="74" t="s">
        <v>43</v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84"/>
      <c r="H13" s="83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>
        <v>7</v>
      </c>
      <c r="J13" s="77">
        <v>10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10</v>
      </c>
      <c r="AJ13" s="3">
        <f t="shared" si="1"/>
        <v>8</v>
      </c>
      <c r="AK13" s="5">
        <f t="shared" si="2"/>
        <v>1</v>
      </c>
      <c r="AL13" s="41">
        <f t="shared" si="3"/>
        <v>10</v>
      </c>
      <c r="AM13" s="33">
        <f t="shared" si="4"/>
        <v>8</v>
      </c>
      <c r="AO13" s="22">
        <f t="shared" si="5"/>
        <v>0</v>
      </c>
      <c r="AP13">
        <f t="shared" si="6"/>
        <v>0</v>
      </c>
      <c r="AQ13">
        <f t="shared" si="7"/>
        <v>10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10</v>
      </c>
      <c r="BE13" s="22">
        <f t="shared" ref="BE13:BR13" si="29">BD13+LARGE($AO13:$BC13,BE$4)</f>
        <v>10</v>
      </c>
      <c r="BF13" s="22">
        <f t="shared" si="29"/>
        <v>10</v>
      </c>
      <c r="BG13" s="22">
        <f t="shared" si="29"/>
        <v>10</v>
      </c>
      <c r="BH13" s="22">
        <f t="shared" si="29"/>
        <v>10</v>
      </c>
      <c r="BI13" s="22">
        <f t="shared" si="29"/>
        <v>10</v>
      </c>
      <c r="BJ13" s="22">
        <f t="shared" si="29"/>
        <v>10</v>
      </c>
      <c r="BK13" s="22">
        <f t="shared" si="29"/>
        <v>10</v>
      </c>
      <c r="BL13" s="22">
        <f t="shared" si="29"/>
        <v>10</v>
      </c>
      <c r="BM13" s="22">
        <f t="shared" si="29"/>
        <v>10</v>
      </c>
      <c r="BN13" s="22">
        <f t="shared" si="29"/>
        <v>10</v>
      </c>
      <c r="BO13" s="22">
        <f t="shared" si="29"/>
        <v>10</v>
      </c>
      <c r="BP13" s="22">
        <f t="shared" si="29"/>
        <v>10</v>
      </c>
      <c r="BQ13" s="22">
        <f t="shared" si="29"/>
        <v>10</v>
      </c>
      <c r="BR13" s="22">
        <f t="shared" si="29"/>
        <v>10</v>
      </c>
    </row>
    <row r="14" spans="1:70" ht="17" customHeight="1" x14ac:dyDescent="0.5">
      <c r="A14" s="74" t="s">
        <v>159</v>
      </c>
      <c r="B14" s="74" t="s">
        <v>161</v>
      </c>
      <c r="C14" s="74" t="s">
        <v>160</v>
      </c>
      <c r="D14" s="74" t="s">
        <v>125</v>
      </c>
      <c r="E14" s="75">
        <v>4</v>
      </c>
      <c r="F14" s="77">
        <v>10</v>
      </c>
      <c r="G14" s="84"/>
      <c r="H14" s="83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2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10</v>
      </c>
      <c r="AJ14" s="3">
        <f t="shared" si="1"/>
        <v>8</v>
      </c>
      <c r="AK14" s="5">
        <f t="shared" si="2"/>
        <v>1</v>
      </c>
      <c r="AL14" s="41">
        <f t="shared" si="3"/>
        <v>10</v>
      </c>
      <c r="AM14" s="33">
        <f t="shared" si="4"/>
        <v>8</v>
      </c>
      <c r="AO14" s="22">
        <f t="shared" si="5"/>
        <v>10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10</v>
      </c>
      <c r="BE14" s="22">
        <f t="shared" ref="BE14:BR14" si="30">BD14+LARGE($AO14:$BC14,BE$4)</f>
        <v>10</v>
      </c>
      <c r="BF14" s="22">
        <f t="shared" si="30"/>
        <v>10</v>
      </c>
      <c r="BG14" s="22">
        <f t="shared" si="30"/>
        <v>10</v>
      </c>
      <c r="BH14" s="22">
        <f t="shared" si="30"/>
        <v>10</v>
      </c>
      <c r="BI14" s="22">
        <f t="shared" si="30"/>
        <v>10</v>
      </c>
      <c r="BJ14" s="22">
        <f t="shared" si="30"/>
        <v>10</v>
      </c>
      <c r="BK14" s="22">
        <f t="shared" si="30"/>
        <v>10</v>
      </c>
      <c r="BL14" s="22">
        <f t="shared" si="30"/>
        <v>10</v>
      </c>
      <c r="BM14" s="22">
        <f t="shared" si="30"/>
        <v>10</v>
      </c>
      <c r="BN14" s="22">
        <f t="shared" si="30"/>
        <v>10</v>
      </c>
      <c r="BO14" s="22">
        <f t="shared" si="30"/>
        <v>10</v>
      </c>
      <c r="BP14" s="22">
        <f t="shared" si="30"/>
        <v>10</v>
      </c>
      <c r="BQ14" s="22">
        <f t="shared" si="30"/>
        <v>10</v>
      </c>
      <c r="BR14" s="22">
        <f t="shared" si="30"/>
        <v>10</v>
      </c>
    </row>
    <row r="15" spans="1:70" ht="17" customHeight="1" x14ac:dyDescent="0.5">
      <c r="A15" s="74" t="s">
        <v>174</v>
      </c>
      <c r="B15" s="74" t="s">
        <v>176</v>
      </c>
      <c r="C15" s="74" t="s">
        <v>175</v>
      </c>
      <c r="D15" s="74" t="s">
        <v>19</v>
      </c>
      <c r="E15" s="6">
        <v>8</v>
      </c>
      <c r="F15" s="77">
        <v>10</v>
      </c>
      <c r="G15" s="84"/>
      <c r="H15" s="83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/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2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10</v>
      </c>
      <c r="AJ15" s="3">
        <f t="shared" si="1"/>
        <v>8</v>
      </c>
      <c r="AK15" s="5">
        <f t="shared" si="2"/>
        <v>1</v>
      </c>
      <c r="AL15" s="41">
        <f t="shared" si="3"/>
        <v>10</v>
      </c>
      <c r="AM15" s="33">
        <f t="shared" si="4"/>
        <v>8</v>
      </c>
      <c r="AO15" s="22">
        <f t="shared" si="5"/>
        <v>10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10</v>
      </c>
      <c r="BE15" s="22">
        <f t="shared" ref="BE15:BR15" si="31">BD15+LARGE($AO15:$BC15,BE$4)</f>
        <v>10</v>
      </c>
      <c r="BF15" s="22">
        <f t="shared" si="31"/>
        <v>10</v>
      </c>
      <c r="BG15" s="22">
        <f t="shared" si="31"/>
        <v>10</v>
      </c>
      <c r="BH15" s="22">
        <f t="shared" si="31"/>
        <v>10</v>
      </c>
      <c r="BI15" s="22">
        <f t="shared" si="31"/>
        <v>10</v>
      </c>
      <c r="BJ15" s="22">
        <f t="shared" si="31"/>
        <v>10</v>
      </c>
      <c r="BK15" s="22">
        <f t="shared" si="31"/>
        <v>10</v>
      </c>
      <c r="BL15" s="22">
        <f t="shared" si="31"/>
        <v>10</v>
      </c>
      <c r="BM15" s="22">
        <f t="shared" si="31"/>
        <v>10</v>
      </c>
      <c r="BN15" s="22">
        <f t="shared" si="31"/>
        <v>10</v>
      </c>
      <c r="BO15" s="22">
        <f t="shared" si="31"/>
        <v>10</v>
      </c>
      <c r="BP15" s="22">
        <f t="shared" si="31"/>
        <v>10</v>
      </c>
      <c r="BQ15" s="22">
        <f t="shared" si="31"/>
        <v>10</v>
      </c>
      <c r="BR15" s="22">
        <f t="shared" si="31"/>
        <v>10</v>
      </c>
    </row>
    <row r="16" spans="1:70" ht="17" customHeight="1" x14ac:dyDescent="0.35">
      <c r="A16" s="14" t="s">
        <v>7</v>
      </c>
      <c r="B16" s="32" t="s">
        <v>1617</v>
      </c>
      <c r="C16" s="32" t="s">
        <v>290</v>
      </c>
      <c r="D16" s="32" t="s">
        <v>7</v>
      </c>
      <c r="E16" s="6"/>
      <c r="F16" s="66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84"/>
      <c r="H16" s="83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9</v>
      </c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0</v>
      </c>
      <c r="AJ16" s="3" t="str">
        <f t="shared" si="1"/>
        <v/>
      </c>
      <c r="AK16" s="5">
        <f t="shared" si="2"/>
        <v>1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7" customHeight="1" x14ac:dyDescent="0.5">
      <c r="A17" s="14" t="s">
        <v>7</v>
      </c>
      <c r="B17" s="32" t="s">
        <v>1587</v>
      </c>
      <c r="C17" s="32" t="s">
        <v>577</v>
      </c>
      <c r="D17" s="32" t="s">
        <v>7</v>
      </c>
      <c r="E17" s="75">
        <v>1</v>
      </c>
      <c r="F17" s="62">
        <v>0</v>
      </c>
      <c r="G17" s="84"/>
      <c r="H17" s="83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0</v>
      </c>
      <c r="AJ17" s="3" t="str">
        <f t="shared" si="1"/>
        <v/>
      </c>
      <c r="AK17" s="5">
        <f t="shared" si="2"/>
        <v>1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7" customHeight="1" x14ac:dyDescent="0.35">
      <c r="A18" s="74" t="s">
        <v>150</v>
      </c>
      <c r="B18" s="74" t="s">
        <v>152</v>
      </c>
      <c r="C18" s="74" t="s">
        <v>151</v>
      </c>
      <c r="D18" s="74" t="s">
        <v>40</v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84"/>
      <c r="H18" s="83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7" customHeight="1" x14ac:dyDescent="0.35">
      <c r="A19" s="74" t="s">
        <v>180</v>
      </c>
      <c r="B19" s="74" t="s">
        <v>182</v>
      </c>
      <c r="C19" s="74" t="s">
        <v>181</v>
      </c>
      <c r="D19" s="74" t="s">
        <v>19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84"/>
      <c r="H19" s="83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 x14ac:dyDescent="0.35">
      <c r="A20" s="74" t="s">
        <v>186</v>
      </c>
      <c r="B20" s="74" t="s">
        <v>188</v>
      </c>
      <c r="C20" s="74" t="s">
        <v>187</v>
      </c>
      <c r="D20" s="74" t="s">
        <v>19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84"/>
      <c r="H20" s="83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 x14ac:dyDescent="0.35">
      <c r="A21" s="74" t="s">
        <v>189</v>
      </c>
      <c r="B21" s="74" t="s">
        <v>191</v>
      </c>
      <c r="C21" s="74" t="s">
        <v>190</v>
      </c>
      <c r="D21" s="74" t="s">
        <v>18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84"/>
      <c r="H21" s="83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 x14ac:dyDescent="0.35">
      <c r="A22" s="14"/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84"/>
      <c r="H22" s="83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 x14ac:dyDescent="0.35">
      <c r="A23" s="14"/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84"/>
      <c r="H23" s="83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 x14ac:dyDescent="0.35">
      <c r="A24" s="14"/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84"/>
      <c r="H24" s="83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 x14ac:dyDescent="0.35">
      <c r="A25" s="14"/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84"/>
      <c r="H25" s="83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 x14ac:dyDescent="0.35">
      <c r="A26" s="14"/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84"/>
      <c r="H26" s="83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 x14ac:dyDescent="0.35">
      <c r="A27" s="14"/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84"/>
      <c r="H27" s="83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 x14ac:dyDescent="0.3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84"/>
      <c r="H28" s="83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 x14ac:dyDescent="0.3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84"/>
      <c r="H29" s="83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 x14ac:dyDescent="0.3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84"/>
      <c r="H30" s="83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 x14ac:dyDescent="0.3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84"/>
      <c r="H31" s="83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 x14ac:dyDescent="0.3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84"/>
      <c r="H32" s="83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 x14ac:dyDescent="0.3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84"/>
      <c r="H33" s="83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 x14ac:dyDescent="0.3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84"/>
      <c r="H34" s="83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 x14ac:dyDescent="0.3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84"/>
      <c r="H35" s="83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 x14ac:dyDescent="0.3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84"/>
      <c r="H36" s="83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 x14ac:dyDescent="0.3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84"/>
      <c r="H37" s="83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 x14ac:dyDescent="0.3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84"/>
      <c r="H38" s="83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 x14ac:dyDescent="0.3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84"/>
      <c r="H39" s="83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 x14ac:dyDescent="0.3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84"/>
      <c r="H40" s="83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 x14ac:dyDescent="0.3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84"/>
      <c r="H41" s="83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 x14ac:dyDescent="0.3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84"/>
      <c r="H42" s="83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 x14ac:dyDescent="0.3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84"/>
      <c r="H43" s="83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 x14ac:dyDescent="0.3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84"/>
      <c r="H44" s="83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 x14ac:dyDescent="0.3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84"/>
      <c r="H45" s="83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 x14ac:dyDescent="0.3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84"/>
      <c r="H46" s="83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 x14ac:dyDescent="0.3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84"/>
      <c r="H47" s="83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 x14ac:dyDescent="0.3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84"/>
      <c r="H48" s="83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 x14ac:dyDescent="0.3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84"/>
      <c r="H49" s="83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 x14ac:dyDescent="0.3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84"/>
      <c r="H50" s="83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 x14ac:dyDescent="0.3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84"/>
      <c r="H51" s="83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 x14ac:dyDescent="0.3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84"/>
      <c r="H52" s="83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 x14ac:dyDescent="0.3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84"/>
      <c r="H53" s="83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 x14ac:dyDescent="0.3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84"/>
      <c r="H54" s="83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 x14ac:dyDescent="0.3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84"/>
      <c r="H55" s="83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 x14ac:dyDescent="0.3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84"/>
      <c r="H56" s="83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 x14ac:dyDescent="0.3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84"/>
      <c r="H57" s="83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 x14ac:dyDescent="0.3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84"/>
      <c r="H58" s="83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 x14ac:dyDescent="0.3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84"/>
      <c r="H59" s="83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 x14ac:dyDescent="0.3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84"/>
      <c r="H60" s="83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 x14ac:dyDescent="0.3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84"/>
      <c r="H61" s="83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 x14ac:dyDescent="0.3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84"/>
      <c r="H62" s="83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 x14ac:dyDescent="0.3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84"/>
      <c r="H63" s="83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 x14ac:dyDescent="0.3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84"/>
      <c r="H64" s="83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 x14ac:dyDescent="0.3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84"/>
      <c r="H65" s="83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 x14ac:dyDescent="0.3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84"/>
      <c r="H66" s="83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 x14ac:dyDescent="0.3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84"/>
      <c r="H67" s="83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 x14ac:dyDescent="0.3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84"/>
      <c r="H68" s="83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 x14ac:dyDescent="0.3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84"/>
      <c r="H69" s="83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 x14ac:dyDescent="0.3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84"/>
      <c r="H70" s="83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 x14ac:dyDescent="0.3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84"/>
      <c r="H71" s="83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 x14ac:dyDescent="0.3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84"/>
      <c r="H72" s="83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3">
    <sortCondition descending="1" ref="AL4:AL73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20:A72" xr:uid="{00000000-0002-0000-0000-000000000000}">
      <formula1>IF(A20&lt;&gt;"",OFFSET(F_licences,MATCH(A20&amp;"*",F_licences,0)-1,,COUNTIF(F_licences,A20&amp;"*"),1),F_licences)</formula1>
    </dataValidation>
    <dataValidation type="list" allowBlank="1" showInputMessage="1" showErrorMessage="1" sqref="D20:D72" xr:uid="{00000000-0002-0000-00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euil37"/>
  <dimension ref="A1:BR72"/>
  <sheetViews>
    <sheetView workbookViewId="0">
      <selection activeCell="AL4" sqref="AL1:AL1048576"/>
    </sheetView>
  </sheetViews>
  <sheetFormatPr baseColWidth="10" defaultColWidth="11" defaultRowHeight="12.5" x14ac:dyDescent="0.25"/>
  <cols>
    <col min="1" max="1" width="23.36328125" bestFit="1" customWidth="1"/>
    <col min="2" max="2" width="19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style="85" customWidth="1"/>
    <col min="8" max="8" width="7.36328125" style="8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2" width="7.36328125" customWidth="1"/>
    <col min="23" max="23" width="3.6328125" bestFit="1" customWidth="1"/>
    <col min="24" max="24" width="7.36328125" customWidth="1"/>
    <col min="2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 x14ac:dyDescent="0.25">
      <c r="A1" s="97"/>
      <c r="B1" s="100" t="s">
        <v>58</v>
      </c>
      <c r="C1" s="100"/>
      <c r="D1" s="103"/>
      <c r="E1" s="96">
        <f>IF(Paramètres!K3&lt;&gt;"",Paramètres!K3,"")</f>
        <v>45675</v>
      </c>
      <c r="F1" s="96"/>
      <c r="G1" s="106">
        <f>IF(Paramètres!K4&lt;&gt;"",Paramètres!K4,"")</f>
        <v>45690</v>
      </c>
      <c r="H1" s="106"/>
      <c r="I1" s="96">
        <f>IF(Paramètres!K5&lt;&gt;"",Paramètres!K5,"")</f>
        <v>45718</v>
      </c>
      <c r="J1" s="96"/>
      <c r="K1" s="96">
        <f>IF(Paramètres!K6&lt;&gt;"",Paramètres!K6,"")</f>
        <v>45753</v>
      </c>
      <c r="L1" s="96"/>
      <c r="M1" s="96">
        <f>IF(Paramètres!K7&lt;&gt;"",Paramètres!K7,"")</f>
        <v>45780</v>
      </c>
      <c r="N1" s="96"/>
      <c r="O1" s="96" t="str">
        <f>IF(Paramètres!K8&lt;&gt;"",Paramètres!K8,"")</f>
        <v>24&amp;25/05/2025</v>
      </c>
      <c r="P1" s="96"/>
      <c r="Q1" s="96">
        <f>IF(Paramètres!K9&lt;&gt;"",Paramètres!K9,"")</f>
        <v>45876</v>
      </c>
      <c r="R1" s="96"/>
      <c r="S1" s="96">
        <f>IF(Paramètres!K10&lt;&gt;"",Paramètres!K10,"")</f>
        <v>45844</v>
      </c>
      <c r="T1" s="96"/>
      <c r="U1" s="96">
        <f>IF(Paramètres!K11&lt;&gt;"",Paramètres!K11,"")</f>
        <v>45907</v>
      </c>
      <c r="V1" s="96"/>
      <c r="W1" s="96">
        <f>IF(Paramètres!K12&lt;&gt;"",Paramètres!K12,"")</f>
        <v>45928</v>
      </c>
      <c r="X1" s="96"/>
      <c r="Y1" s="96" t="str">
        <f>IF(Paramètres!K13&lt;&gt;"",Paramètres!K13,"")</f>
        <v/>
      </c>
      <c r="Z1" s="96"/>
      <c r="AA1" s="96" t="str">
        <f>IF(Paramètres!K14&lt;&gt;"",Paramètres!K14,"")</f>
        <v/>
      </c>
      <c r="AB1" s="96"/>
      <c r="AC1" s="96" t="str">
        <f>IF(Paramètres!K15&lt;&gt;"",Paramètres!K15,"")</f>
        <v/>
      </c>
      <c r="AD1" s="96"/>
      <c r="AE1" s="96" t="str">
        <f>IF(Paramètres!K16&lt;&gt;"",Paramètres!K16,"")</f>
        <v/>
      </c>
      <c r="AF1" s="96"/>
      <c r="AG1" s="96" t="str">
        <f>IF(Paramètres!K17&lt;&gt;"",Paramètres!K17,"")</f>
        <v/>
      </c>
      <c r="AH1" s="88"/>
      <c r="AI1" s="95" t="s">
        <v>0</v>
      </c>
      <c r="AJ1" s="95"/>
      <c r="AK1" s="95"/>
      <c r="AL1" s="95"/>
      <c r="AM1" s="95"/>
    </row>
    <row r="2" spans="1:70" ht="32.25" customHeight="1" x14ac:dyDescent="0.25">
      <c r="A2" s="98"/>
      <c r="B2" s="101"/>
      <c r="C2" s="101"/>
      <c r="D2" s="104"/>
      <c r="E2" s="88" t="str">
        <f>IF(E1&lt;&gt;"",Paramètres!L3,"")</f>
        <v>Bike &amp; Run</v>
      </c>
      <c r="F2" s="89"/>
      <c r="G2" s="93" t="str">
        <f>IF(G1&lt;&gt;"",Paramètres!L4,"")</f>
        <v>Class Triathlon</v>
      </c>
      <c r="H2" s="94"/>
      <c r="I2" s="88" t="str">
        <f>IF(I1&lt;&gt;"",Paramètres!L5,"")</f>
        <v>Duathlon</v>
      </c>
      <c r="J2" s="89"/>
      <c r="K2" s="88" t="str">
        <f>IF(K1&lt;&gt;"",Paramètres!L6,"")</f>
        <v>Cross Duathlon</v>
      </c>
      <c r="L2" s="89"/>
      <c r="M2" s="88" t="str">
        <f>IF(M1&lt;&gt;"",Paramètres!L7,"")</f>
        <v>Triathlon</v>
      </c>
      <c r="N2" s="89"/>
      <c r="O2" s="88" t="str">
        <f>IF(O1&lt;&gt;"",Paramètres!L8,"")</f>
        <v>Triathlon</v>
      </c>
      <c r="P2" s="89"/>
      <c r="Q2" s="88" t="str">
        <f>IF(Q1&lt;&gt;"",Paramètres!L9,"")</f>
        <v>Aquathlon</v>
      </c>
      <c r="R2" s="89"/>
      <c r="S2" s="88" t="str">
        <f>IF(S1&lt;&gt;"",Paramètres!L10,"")</f>
        <v>Triathlon</v>
      </c>
      <c r="T2" s="89"/>
      <c r="U2" s="88" t="str">
        <f>IF(U1&lt;&gt;"",Paramètres!L11,"")</f>
        <v>Triathlon</v>
      </c>
      <c r="V2" s="89"/>
      <c r="W2" s="88" t="str">
        <f>IF(W1&lt;&gt;"",Paramètres!L12,"")</f>
        <v>Triathlon</v>
      </c>
      <c r="X2" s="89"/>
      <c r="Y2" s="88" t="str">
        <f>IF(Y1&lt;&gt;"",Paramètres!L13,"")</f>
        <v/>
      </c>
      <c r="Z2" s="89"/>
      <c r="AA2" s="88" t="str">
        <f>IF(AA1&lt;&gt;"",Paramètres!L14,"")</f>
        <v/>
      </c>
      <c r="AB2" s="89"/>
      <c r="AC2" s="88" t="str">
        <f>IF(AC1&lt;&gt;"",Paramètres!L15,"")</f>
        <v/>
      </c>
      <c r="AD2" s="89"/>
      <c r="AE2" s="88" t="str">
        <f>IF(AE1&lt;&gt;"",Paramètres!L16,"")</f>
        <v/>
      </c>
      <c r="AF2" s="89"/>
      <c r="AG2" s="88" t="str">
        <f>IF(AG1&lt;&gt;"",Paramètres!L17,"")</f>
        <v/>
      </c>
      <c r="AH2" s="92"/>
      <c r="AI2" s="90" t="s">
        <v>86</v>
      </c>
      <c r="AJ2" s="90"/>
      <c r="AK2" s="90"/>
      <c r="AL2" s="91">
        <f>Paramètres!T4</f>
        <v>6</v>
      </c>
      <c r="AM2" s="91"/>
    </row>
    <row r="3" spans="1:70" ht="44.25" customHeight="1" x14ac:dyDescent="0.4">
      <c r="A3" s="99"/>
      <c r="B3" s="102"/>
      <c r="C3" s="102"/>
      <c r="D3" s="105"/>
      <c r="E3" s="88" t="str">
        <f>IF(E1&lt;&gt;"",Paramètres!M3,"")</f>
        <v>Saint Avertin</v>
      </c>
      <c r="F3" s="89"/>
      <c r="G3" s="93" t="str">
        <f>IF(G1&lt;&gt;"",Paramètres!M4,"")</f>
        <v>Châteauroux</v>
      </c>
      <c r="H3" s="94"/>
      <c r="I3" s="88" t="str">
        <f>IF(I1&lt;&gt;"",Paramètres!M5,"")</f>
        <v>Saint Cyr-sur-Loire</v>
      </c>
      <c r="J3" s="89"/>
      <c r="K3" s="88" t="str">
        <f>IF(K1&lt;&gt;"",Paramètres!M6,"")</f>
        <v>Château-Renault</v>
      </c>
      <c r="L3" s="89"/>
      <c r="M3" s="88" t="str">
        <f>IF(M1&lt;&gt;"",Paramètres!M7,"")</f>
        <v>Suèvres</v>
      </c>
      <c r="N3" s="89"/>
      <c r="O3" s="88" t="str">
        <f>IF(O1&lt;&gt;"",Paramètres!M8,"")</f>
        <v>Villiers-sur-Loir</v>
      </c>
      <c r="P3" s="89"/>
      <c r="Q3" s="88" t="str">
        <f>IF(Q1&lt;&gt;"",Paramètres!M9,"")</f>
        <v>Saint Laurent-Nouan</v>
      </c>
      <c r="R3" s="89"/>
      <c r="S3" s="88" t="str">
        <f>IF(S1&lt;&gt;"",Paramètres!M10,"")</f>
        <v>Saint George-sur-Eure</v>
      </c>
      <c r="T3" s="89"/>
      <c r="U3" s="88" t="str">
        <f>IF(U1&lt;&gt;"",Paramètres!M11,"")</f>
        <v>Joué-les-Tours</v>
      </c>
      <c r="V3" s="89"/>
      <c r="W3" s="88" t="str">
        <f>IF(W1&lt;&gt;"",Paramètres!M12,"")</f>
        <v>La Chapelle d'Angillon</v>
      </c>
      <c r="X3" s="89"/>
      <c r="Y3" s="88" t="str">
        <f>IF(Y1&lt;&gt;"",Paramètres!M13,"")</f>
        <v/>
      </c>
      <c r="Z3" s="89"/>
      <c r="AA3" s="88" t="str">
        <f>IF(AA1&lt;&gt;"",Paramètres!M14,"")</f>
        <v/>
      </c>
      <c r="AB3" s="89"/>
      <c r="AC3" s="88" t="str">
        <f>IF(AC1&lt;&gt;"",Paramètres!M15,"")</f>
        <v/>
      </c>
      <c r="AD3" s="89"/>
      <c r="AE3" s="88" t="str">
        <f>IF(AE1&lt;&gt;"",Paramètres!M16,"")</f>
        <v/>
      </c>
      <c r="AF3" s="89"/>
      <c r="AG3" s="88" t="str">
        <f>IF(AG1&lt;&gt;"",Paramètres!M17,"")</f>
        <v/>
      </c>
      <c r="AH3" s="89"/>
      <c r="AI3" s="90"/>
      <c r="AJ3" s="90"/>
      <c r="AK3" s="90"/>
      <c r="AL3" s="91"/>
      <c r="AM3" s="91"/>
      <c r="BD3" s="87" t="s">
        <v>102</v>
      </c>
      <c r="BE3" s="87"/>
      <c r="BF3" s="87"/>
      <c r="BG3" s="87"/>
      <c r="BH3" s="87"/>
      <c r="BI3" s="87"/>
      <c r="BJ3" s="87"/>
      <c r="BK3" s="87"/>
      <c r="BL3" s="87"/>
      <c r="BM3" s="87"/>
      <c r="BN3" s="87"/>
      <c r="BO3" s="87"/>
      <c r="BP3" s="87"/>
      <c r="BQ3" s="87"/>
      <c r="BR3" s="87"/>
    </row>
    <row r="4" spans="1:70" ht="38.25" customHeight="1" x14ac:dyDescent="0.25">
      <c r="A4" s="31" t="s">
        <v>49</v>
      </c>
      <c r="B4" s="31" t="s">
        <v>48</v>
      </c>
      <c r="C4" s="31" t="s">
        <v>1</v>
      </c>
      <c r="D4" s="31" t="s">
        <v>2</v>
      </c>
      <c r="E4" s="1" t="s">
        <v>3</v>
      </c>
      <c r="F4" s="2" t="s">
        <v>4</v>
      </c>
      <c r="G4" s="82" t="s">
        <v>3</v>
      </c>
      <c r="H4" s="83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101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29</v>
      </c>
      <c r="AP4" s="7" t="s">
        <v>30</v>
      </c>
      <c r="AQ4" s="7" t="s">
        <v>31</v>
      </c>
      <c r="AR4" s="7" t="s">
        <v>32</v>
      </c>
      <c r="AS4" s="7" t="s">
        <v>33</v>
      </c>
      <c r="AT4" s="7" t="s">
        <v>76</v>
      </c>
      <c r="AU4" s="7" t="s">
        <v>77</v>
      </c>
      <c r="AV4" s="7" t="s">
        <v>78</v>
      </c>
      <c r="AW4" s="7" t="s">
        <v>79</v>
      </c>
      <c r="AX4" s="7" t="s">
        <v>80</v>
      </c>
      <c r="AY4" s="7" t="s">
        <v>81</v>
      </c>
      <c r="AZ4" s="7" t="s">
        <v>82</v>
      </c>
      <c r="BA4" s="7" t="s">
        <v>83</v>
      </c>
      <c r="BB4" s="7" t="s">
        <v>84</v>
      </c>
      <c r="BC4" s="7" t="s">
        <v>85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7" customHeight="1" x14ac:dyDescent="0.5">
      <c r="A5" s="74" t="s">
        <v>1583</v>
      </c>
      <c r="B5" s="74" t="s">
        <v>300</v>
      </c>
      <c r="C5" s="74" t="s">
        <v>1584</v>
      </c>
      <c r="D5" s="74" t="s">
        <v>17</v>
      </c>
      <c r="E5" s="6">
        <v>1</v>
      </c>
      <c r="F5" s="62">
        <v>55</v>
      </c>
      <c r="G5" s="84"/>
      <c r="H5" s="83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1</v>
      </c>
      <c r="J5" s="62">
        <v>70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/>
      <c r="P5" s="2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/>
      <c r="R5" s="2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LIGUE",Q$5:Q$72,"&lt;"&amp;Q5)+1),Paramètres!$B$3:$C$56,2,FALSE)*Paramètres!$N$9))</f>
        <v>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125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2</v>
      </c>
      <c r="AL5" s="41">
        <f t="shared" ref="AL5:AL36" si="3">HLOOKUP($AL$2,$BD$4:$BR$72,ROW(A5)-3,FALSE)</f>
        <v>125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0</v>
      </c>
      <c r="AQ5">
        <f t="shared" ref="AQ5:AQ36" si="7">J5</f>
        <v>70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70</v>
      </c>
      <c r="BE5" s="22">
        <f t="shared" ref="BE5:BR5" si="21">BD5+LARGE($AO5:$BC5,BE$4)</f>
        <v>125</v>
      </c>
      <c r="BF5" s="22">
        <f t="shared" si="21"/>
        <v>125</v>
      </c>
      <c r="BG5" s="22">
        <f t="shared" si="21"/>
        <v>125</v>
      </c>
      <c r="BH5" s="22">
        <f t="shared" si="21"/>
        <v>125</v>
      </c>
      <c r="BI5" s="22">
        <f t="shared" si="21"/>
        <v>125</v>
      </c>
      <c r="BJ5" s="22">
        <f t="shared" si="21"/>
        <v>125</v>
      </c>
      <c r="BK5" s="22">
        <f t="shared" si="21"/>
        <v>125</v>
      </c>
      <c r="BL5" s="22">
        <f t="shared" si="21"/>
        <v>125</v>
      </c>
      <c r="BM5" s="22">
        <f t="shared" si="21"/>
        <v>125</v>
      </c>
      <c r="BN5" s="22">
        <f t="shared" si="21"/>
        <v>125</v>
      </c>
      <c r="BO5" s="22">
        <f t="shared" si="21"/>
        <v>125</v>
      </c>
      <c r="BP5" s="22">
        <f t="shared" si="21"/>
        <v>125</v>
      </c>
      <c r="BQ5" s="22">
        <f t="shared" si="21"/>
        <v>125</v>
      </c>
      <c r="BR5" s="22">
        <f t="shared" si="21"/>
        <v>125</v>
      </c>
    </row>
    <row r="6" spans="1:70" ht="17" customHeight="1" x14ac:dyDescent="0.5">
      <c r="A6" s="74" t="s">
        <v>1547</v>
      </c>
      <c r="B6" s="74" t="s">
        <v>1548</v>
      </c>
      <c r="C6" s="74" t="s">
        <v>879</v>
      </c>
      <c r="D6" s="74" t="s">
        <v>17</v>
      </c>
      <c r="E6" s="6">
        <v>1</v>
      </c>
      <c r="F6" s="62">
        <v>55</v>
      </c>
      <c r="G6" s="84"/>
      <c r="H6" s="83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5</v>
      </c>
      <c r="J6" s="62">
        <v>20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LIGUE",K$5:K$72,"&lt;"&amp;K6)+1),Paramètres!$B$3:$C$56,2,FALSE)*Paramètres!$N$6))</f>
        <v>0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46"/>
      <c r="P6" s="2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/>
      <c r="R6" s="2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75</v>
      </c>
      <c r="AJ6" s="3">
        <f t="shared" si="1"/>
        <v>2</v>
      </c>
      <c r="AK6" s="5">
        <f t="shared" si="2"/>
        <v>2</v>
      </c>
      <c r="AL6" s="41">
        <f t="shared" si="3"/>
        <v>75</v>
      </c>
      <c r="AM6" s="33">
        <f t="shared" si="4"/>
        <v>2</v>
      </c>
      <c r="AO6" s="22">
        <f t="shared" si="5"/>
        <v>55</v>
      </c>
      <c r="AP6">
        <f t="shared" si="6"/>
        <v>0</v>
      </c>
      <c r="AQ6">
        <f t="shared" si="7"/>
        <v>20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75</v>
      </c>
      <c r="BF6" s="22">
        <f t="shared" si="22"/>
        <v>75</v>
      </c>
      <c r="BG6" s="22">
        <f t="shared" si="22"/>
        <v>75</v>
      </c>
      <c r="BH6" s="22">
        <f t="shared" si="22"/>
        <v>75</v>
      </c>
      <c r="BI6" s="22">
        <f t="shared" si="22"/>
        <v>75</v>
      </c>
      <c r="BJ6" s="22">
        <f t="shared" si="22"/>
        <v>75</v>
      </c>
      <c r="BK6" s="22">
        <f t="shared" si="22"/>
        <v>75</v>
      </c>
      <c r="BL6" s="22">
        <f t="shared" si="22"/>
        <v>75</v>
      </c>
      <c r="BM6" s="22">
        <f t="shared" si="22"/>
        <v>75</v>
      </c>
      <c r="BN6" s="22">
        <f t="shared" si="22"/>
        <v>75</v>
      </c>
      <c r="BO6" s="22">
        <f t="shared" si="22"/>
        <v>75</v>
      </c>
      <c r="BP6" s="22">
        <f t="shared" si="22"/>
        <v>75</v>
      </c>
      <c r="BQ6" s="22">
        <f t="shared" si="22"/>
        <v>75</v>
      </c>
      <c r="BR6" s="22">
        <f t="shared" si="22"/>
        <v>75</v>
      </c>
    </row>
    <row r="7" spans="1:70" ht="17" customHeight="1" x14ac:dyDescent="0.5">
      <c r="A7" s="74" t="s">
        <v>1585</v>
      </c>
      <c r="B7" s="74" t="s">
        <v>1538</v>
      </c>
      <c r="C7" s="74" t="s">
        <v>1586</v>
      </c>
      <c r="D7" s="74" t="s">
        <v>131</v>
      </c>
      <c r="E7" s="6"/>
      <c r="F7" s="66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84"/>
      <c r="H7" s="83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2</v>
      </c>
      <c r="J7" s="62">
        <v>50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/>
      <c r="P7" s="2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2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50</v>
      </c>
      <c r="AJ7" s="3">
        <f t="shared" si="1"/>
        <v>3</v>
      </c>
      <c r="AK7" s="5">
        <f t="shared" si="2"/>
        <v>1</v>
      </c>
      <c r="AL7" s="41">
        <f t="shared" si="3"/>
        <v>50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50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50</v>
      </c>
      <c r="BE7" s="22">
        <f t="shared" ref="BE7:BR7" si="23">BD7+LARGE($AO7:$BC7,BE$4)</f>
        <v>50</v>
      </c>
      <c r="BF7" s="22">
        <f t="shared" si="23"/>
        <v>50</v>
      </c>
      <c r="BG7" s="22">
        <f t="shared" si="23"/>
        <v>50</v>
      </c>
      <c r="BH7" s="22">
        <f t="shared" si="23"/>
        <v>50</v>
      </c>
      <c r="BI7" s="22">
        <f t="shared" si="23"/>
        <v>50</v>
      </c>
      <c r="BJ7" s="22">
        <f t="shared" si="23"/>
        <v>50</v>
      </c>
      <c r="BK7" s="22">
        <f t="shared" si="23"/>
        <v>50</v>
      </c>
      <c r="BL7" s="22">
        <f t="shared" si="23"/>
        <v>50</v>
      </c>
      <c r="BM7" s="22">
        <f t="shared" si="23"/>
        <v>50</v>
      </c>
      <c r="BN7" s="22">
        <f t="shared" si="23"/>
        <v>50</v>
      </c>
      <c r="BO7" s="22">
        <f t="shared" si="23"/>
        <v>50</v>
      </c>
      <c r="BP7" s="22">
        <f t="shared" si="23"/>
        <v>50</v>
      </c>
      <c r="BQ7" s="22">
        <f t="shared" si="23"/>
        <v>50</v>
      </c>
      <c r="BR7" s="22">
        <f t="shared" si="23"/>
        <v>50</v>
      </c>
    </row>
    <row r="8" spans="1:70" ht="16.5" x14ac:dyDescent="0.5">
      <c r="A8" s="74" t="s">
        <v>1571</v>
      </c>
      <c r="B8" s="74" t="s">
        <v>1572</v>
      </c>
      <c r="C8" s="74" t="s">
        <v>1573</v>
      </c>
      <c r="D8" s="74" t="s">
        <v>43</v>
      </c>
      <c r="E8" s="6">
        <v>2</v>
      </c>
      <c r="F8" s="62">
        <v>35</v>
      </c>
      <c r="G8" s="84"/>
      <c r="H8" s="83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9</v>
      </c>
      <c r="J8" s="62">
        <v>10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/>
      <c r="P8" s="2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2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45</v>
      </c>
      <c r="AJ8" s="3">
        <f t="shared" si="1"/>
        <v>4</v>
      </c>
      <c r="AK8" s="5">
        <f t="shared" si="2"/>
        <v>2</v>
      </c>
      <c r="AL8" s="41">
        <f t="shared" si="3"/>
        <v>45</v>
      </c>
      <c r="AM8" s="33">
        <f t="shared" si="4"/>
        <v>4</v>
      </c>
      <c r="AO8" s="22">
        <f t="shared" si="5"/>
        <v>35</v>
      </c>
      <c r="AP8">
        <f t="shared" si="6"/>
        <v>0</v>
      </c>
      <c r="AQ8">
        <f t="shared" si="7"/>
        <v>10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35</v>
      </c>
      <c r="BE8" s="22">
        <f t="shared" ref="BE8:BR8" si="24">BD8+LARGE($AO8:$BC8,BE$4)</f>
        <v>45</v>
      </c>
      <c r="BF8" s="22">
        <f t="shared" si="24"/>
        <v>45</v>
      </c>
      <c r="BG8" s="22">
        <f t="shared" si="24"/>
        <v>45</v>
      </c>
      <c r="BH8" s="22">
        <f t="shared" si="24"/>
        <v>45</v>
      </c>
      <c r="BI8" s="22">
        <f t="shared" si="24"/>
        <v>45</v>
      </c>
      <c r="BJ8" s="22">
        <f t="shared" si="24"/>
        <v>45</v>
      </c>
      <c r="BK8" s="22">
        <f t="shared" si="24"/>
        <v>45</v>
      </c>
      <c r="BL8" s="22">
        <f t="shared" si="24"/>
        <v>45</v>
      </c>
      <c r="BM8" s="22">
        <f t="shared" si="24"/>
        <v>45</v>
      </c>
      <c r="BN8" s="22">
        <f t="shared" si="24"/>
        <v>45</v>
      </c>
      <c r="BO8" s="22">
        <f t="shared" si="24"/>
        <v>45</v>
      </c>
      <c r="BP8" s="22">
        <f t="shared" si="24"/>
        <v>45</v>
      </c>
      <c r="BQ8" s="22">
        <f t="shared" si="24"/>
        <v>45</v>
      </c>
      <c r="BR8" s="22">
        <f t="shared" si="24"/>
        <v>45</v>
      </c>
    </row>
    <row r="9" spans="1:70" ht="16.5" x14ac:dyDescent="0.5">
      <c r="A9" s="74" t="s">
        <v>1551</v>
      </c>
      <c r="B9" s="74" t="s">
        <v>344</v>
      </c>
      <c r="C9" s="74" t="s">
        <v>1552</v>
      </c>
      <c r="D9" s="74" t="s">
        <v>43</v>
      </c>
      <c r="E9" s="6">
        <v>2</v>
      </c>
      <c r="F9" s="62">
        <v>35</v>
      </c>
      <c r="G9" s="84"/>
      <c r="H9" s="83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13</v>
      </c>
      <c r="J9" s="62">
        <v>10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/>
      <c r="P9" s="2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45</v>
      </c>
      <c r="AJ9" s="3">
        <f t="shared" si="1"/>
        <v>4</v>
      </c>
      <c r="AK9" s="5">
        <f t="shared" si="2"/>
        <v>2</v>
      </c>
      <c r="AL9" s="41">
        <f t="shared" si="3"/>
        <v>45</v>
      </c>
      <c r="AM9" s="33">
        <f t="shared" si="4"/>
        <v>4</v>
      </c>
      <c r="AO9" s="22">
        <f t="shared" si="5"/>
        <v>35</v>
      </c>
      <c r="AP9">
        <f t="shared" si="6"/>
        <v>0</v>
      </c>
      <c r="AQ9">
        <f t="shared" si="7"/>
        <v>10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35</v>
      </c>
      <c r="BE9" s="22">
        <f t="shared" ref="BE9:BR9" si="25">BD9+LARGE($AO9:$BC9,BE$4)</f>
        <v>45</v>
      </c>
      <c r="BF9" s="22">
        <f t="shared" si="25"/>
        <v>45</v>
      </c>
      <c r="BG9" s="22">
        <f t="shared" si="25"/>
        <v>45</v>
      </c>
      <c r="BH9" s="22">
        <f t="shared" si="25"/>
        <v>45</v>
      </c>
      <c r="BI9" s="22">
        <f t="shared" si="25"/>
        <v>45</v>
      </c>
      <c r="BJ9" s="22">
        <f t="shared" si="25"/>
        <v>45</v>
      </c>
      <c r="BK9" s="22">
        <f t="shared" si="25"/>
        <v>45</v>
      </c>
      <c r="BL9" s="22">
        <f t="shared" si="25"/>
        <v>45</v>
      </c>
      <c r="BM9" s="22">
        <f t="shared" si="25"/>
        <v>45</v>
      </c>
      <c r="BN9" s="22">
        <f t="shared" si="25"/>
        <v>45</v>
      </c>
      <c r="BO9" s="22">
        <f t="shared" si="25"/>
        <v>45</v>
      </c>
      <c r="BP9" s="22">
        <f t="shared" si="25"/>
        <v>45</v>
      </c>
      <c r="BQ9" s="22">
        <f t="shared" si="25"/>
        <v>45</v>
      </c>
      <c r="BR9" s="22">
        <f t="shared" si="25"/>
        <v>45</v>
      </c>
    </row>
    <row r="10" spans="1:70" ht="16.5" x14ac:dyDescent="0.5">
      <c r="A10" s="74" t="s">
        <v>1564</v>
      </c>
      <c r="B10" s="74" t="s">
        <v>1565</v>
      </c>
      <c r="C10" s="74" t="s">
        <v>1566</v>
      </c>
      <c r="D10" s="74" t="s">
        <v>20</v>
      </c>
      <c r="E10" s="6"/>
      <c r="F10" s="66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84"/>
      <c r="H10" s="83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>
        <v>3</v>
      </c>
      <c r="J10" s="62">
        <v>35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2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35</v>
      </c>
      <c r="AJ10" s="3">
        <f t="shared" si="1"/>
        <v>6</v>
      </c>
      <c r="AK10" s="5">
        <f t="shared" si="2"/>
        <v>1</v>
      </c>
      <c r="AL10" s="41">
        <f t="shared" si="3"/>
        <v>35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35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35</v>
      </c>
      <c r="BE10" s="22">
        <f t="shared" ref="BE10:BR10" si="26">BD10+LARGE($AO10:$BC10,BE$4)</f>
        <v>35</v>
      </c>
      <c r="BF10" s="22">
        <f t="shared" si="26"/>
        <v>35</v>
      </c>
      <c r="BG10" s="22">
        <f t="shared" si="26"/>
        <v>35</v>
      </c>
      <c r="BH10" s="22">
        <f t="shared" si="26"/>
        <v>35</v>
      </c>
      <c r="BI10" s="22">
        <f t="shared" si="26"/>
        <v>35</v>
      </c>
      <c r="BJ10" s="22">
        <f t="shared" si="26"/>
        <v>35</v>
      </c>
      <c r="BK10" s="22">
        <f t="shared" si="26"/>
        <v>35</v>
      </c>
      <c r="BL10" s="22">
        <f t="shared" si="26"/>
        <v>35</v>
      </c>
      <c r="BM10" s="22">
        <f t="shared" si="26"/>
        <v>35</v>
      </c>
      <c r="BN10" s="22">
        <f t="shared" si="26"/>
        <v>35</v>
      </c>
      <c r="BO10" s="22">
        <f t="shared" si="26"/>
        <v>35</v>
      </c>
      <c r="BP10" s="22">
        <f t="shared" si="26"/>
        <v>35</v>
      </c>
      <c r="BQ10" s="22">
        <f t="shared" si="26"/>
        <v>35</v>
      </c>
      <c r="BR10" s="22">
        <f t="shared" si="26"/>
        <v>35</v>
      </c>
    </row>
    <row r="11" spans="1:70" ht="16.5" x14ac:dyDescent="0.5">
      <c r="A11" s="74" t="s">
        <v>1553</v>
      </c>
      <c r="B11" s="74" t="s">
        <v>344</v>
      </c>
      <c r="C11" s="74" t="s">
        <v>1045</v>
      </c>
      <c r="D11" s="74" t="s">
        <v>43</v>
      </c>
      <c r="E11" s="6">
        <v>8</v>
      </c>
      <c r="F11" s="62">
        <v>12</v>
      </c>
      <c r="G11" s="84"/>
      <c r="H11" s="83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>
        <v>7</v>
      </c>
      <c r="J11" s="62">
        <v>14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2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26</v>
      </c>
      <c r="AJ11" s="3">
        <f t="shared" si="1"/>
        <v>7</v>
      </c>
      <c r="AK11" s="5">
        <f t="shared" si="2"/>
        <v>2</v>
      </c>
      <c r="AL11" s="41">
        <f t="shared" si="3"/>
        <v>26</v>
      </c>
      <c r="AM11" s="33">
        <f t="shared" si="4"/>
        <v>7</v>
      </c>
      <c r="AO11" s="22">
        <f t="shared" si="5"/>
        <v>12</v>
      </c>
      <c r="AP11">
        <f t="shared" si="6"/>
        <v>0</v>
      </c>
      <c r="AQ11">
        <f t="shared" si="7"/>
        <v>14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14</v>
      </c>
      <c r="BE11" s="22">
        <f t="shared" ref="BE11:BR11" si="27">BD11+LARGE($AO11:$BC11,BE$4)</f>
        <v>26</v>
      </c>
      <c r="BF11" s="22">
        <f t="shared" si="27"/>
        <v>26</v>
      </c>
      <c r="BG11" s="22">
        <f t="shared" si="27"/>
        <v>26</v>
      </c>
      <c r="BH11" s="22">
        <f t="shared" si="27"/>
        <v>26</v>
      </c>
      <c r="BI11" s="22">
        <f t="shared" si="27"/>
        <v>26</v>
      </c>
      <c r="BJ11" s="22">
        <f t="shared" si="27"/>
        <v>26</v>
      </c>
      <c r="BK11" s="22">
        <f t="shared" si="27"/>
        <v>26</v>
      </c>
      <c r="BL11" s="22">
        <f t="shared" si="27"/>
        <v>26</v>
      </c>
      <c r="BM11" s="22">
        <f t="shared" si="27"/>
        <v>26</v>
      </c>
      <c r="BN11" s="22">
        <f t="shared" si="27"/>
        <v>26</v>
      </c>
      <c r="BO11" s="22">
        <f t="shared" si="27"/>
        <v>26</v>
      </c>
      <c r="BP11" s="22">
        <f t="shared" si="27"/>
        <v>26</v>
      </c>
      <c r="BQ11" s="22">
        <f t="shared" si="27"/>
        <v>26</v>
      </c>
      <c r="BR11" s="22">
        <f t="shared" si="27"/>
        <v>26</v>
      </c>
    </row>
    <row r="12" spans="1:70" ht="16.5" x14ac:dyDescent="0.5">
      <c r="A12" s="74" t="s">
        <v>1554</v>
      </c>
      <c r="B12" s="74" t="s">
        <v>353</v>
      </c>
      <c r="C12" s="74" t="s">
        <v>833</v>
      </c>
      <c r="D12" s="74" t="s">
        <v>43</v>
      </c>
      <c r="E12" s="6"/>
      <c r="F12" s="66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84"/>
      <c r="H12" s="83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>
        <v>4</v>
      </c>
      <c r="J12" s="62">
        <v>25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25</v>
      </c>
      <c r="AJ12" s="3">
        <f t="shared" si="1"/>
        <v>8</v>
      </c>
      <c r="AK12" s="5">
        <f t="shared" si="2"/>
        <v>1</v>
      </c>
      <c r="AL12" s="41">
        <f t="shared" si="3"/>
        <v>25</v>
      </c>
      <c r="AM12" s="33">
        <f t="shared" si="4"/>
        <v>8</v>
      </c>
      <c r="AO12" s="22">
        <f t="shared" si="5"/>
        <v>0</v>
      </c>
      <c r="AP12">
        <f t="shared" si="6"/>
        <v>0</v>
      </c>
      <c r="AQ12">
        <f t="shared" si="7"/>
        <v>25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25</v>
      </c>
      <c r="BE12" s="22">
        <f t="shared" ref="BE12:BR12" si="28">BD12+LARGE($AO12:$BC12,BE$4)</f>
        <v>25</v>
      </c>
      <c r="BF12" s="22">
        <f t="shared" si="28"/>
        <v>25</v>
      </c>
      <c r="BG12" s="22">
        <f t="shared" si="28"/>
        <v>25</v>
      </c>
      <c r="BH12" s="22">
        <f t="shared" si="28"/>
        <v>25</v>
      </c>
      <c r="BI12" s="22">
        <f t="shared" si="28"/>
        <v>25</v>
      </c>
      <c r="BJ12" s="22">
        <f t="shared" si="28"/>
        <v>25</v>
      </c>
      <c r="BK12" s="22">
        <f t="shared" si="28"/>
        <v>25</v>
      </c>
      <c r="BL12" s="22">
        <f t="shared" si="28"/>
        <v>25</v>
      </c>
      <c r="BM12" s="22">
        <f t="shared" si="28"/>
        <v>25</v>
      </c>
      <c r="BN12" s="22">
        <f t="shared" si="28"/>
        <v>25</v>
      </c>
      <c r="BO12" s="22">
        <f t="shared" si="28"/>
        <v>25</v>
      </c>
      <c r="BP12" s="22">
        <f t="shared" si="28"/>
        <v>25</v>
      </c>
      <c r="BQ12" s="22">
        <f t="shared" si="28"/>
        <v>25</v>
      </c>
      <c r="BR12" s="22">
        <f t="shared" si="28"/>
        <v>25</v>
      </c>
    </row>
    <row r="13" spans="1:70" ht="16.5" x14ac:dyDescent="0.5">
      <c r="A13" s="14" t="s">
        <v>7</v>
      </c>
      <c r="B13" s="32" t="s">
        <v>1618</v>
      </c>
      <c r="C13" s="32" t="s">
        <v>1290</v>
      </c>
      <c r="D13" s="32" t="s">
        <v>7</v>
      </c>
      <c r="E13" s="6"/>
      <c r="F13" s="66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84"/>
      <c r="H13" s="83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>
        <v>6</v>
      </c>
      <c r="J13" s="62">
        <v>16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16</v>
      </c>
      <c r="AJ13" s="3">
        <f t="shared" si="1"/>
        <v>9</v>
      </c>
      <c r="AK13" s="5">
        <f t="shared" si="2"/>
        <v>1</v>
      </c>
      <c r="AL13" s="41">
        <f t="shared" si="3"/>
        <v>16</v>
      </c>
      <c r="AM13" s="33">
        <f t="shared" si="4"/>
        <v>9</v>
      </c>
      <c r="AO13" s="22">
        <f t="shared" si="5"/>
        <v>0</v>
      </c>
      <c r="AP13">
        <f t="shared" si="6"/>
        <v>0</v>
      </c>
      <c r="AQ13">
        <f t="shared" si="7"/>
        <v>16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16</v>
      </c>
      <c r="BE13" s="22">
        <f t="shared" ref="BE13:BR13" si="29">BD13+LARGE($AO13:$BC13,BE$4)</f>
        <v>16</v>
      </c>
      <c r="BF13" s="22">
        <f t="shared" si="29"/>
        <v>16</v>
      </c>
      <c r="BG13" s="22">
        <f t="shared" si="29"/>
        <v>16</v>
      </c>
      <c r="BH13" s="22">
        <f t="shared" si="29"/>
        <v>16</v>
      </c>
      <c r="BI13" s="22">
        <f t="shared" si="29"/>
        <v>16</v>
      </c>
      <c r="BJ13" s="22">
        <f t="shared" si="29"/>
        <v>16</v>
      </c>
      <c r="BK13" s="22">
        <f t="shared" si="29"/>
        <v>16</v>
      </c>
      <c r="BL13" s="22">
        <f t="shared" si="29"/>
        <v>16</v>
      </c>
      <c r="BM13" s="22">
        <f t="shared" si="29"/>
        <v>16</v>
      </c>
      <c r="BN13" s="22">
        <f t="shared" si="29"/>
        <v>16</v>
      </c>
      <c r="BO13" s="22">
        <f t="shared" si="29"/>
        <v>16</v>
      </c>
      <c r="BP13" s="22">
        <f t="shared" si="29"/>
        <v>16</v>
      </c>
      <c r="BQ13" s="22">
        <f t="shared" si="29"/>
        <v>16</v>
      </c>
      <c r="BR13" s="22">
        <f t="shared" si="29"/>
        <v>16</v>
      </c>
    </row>
    <row r="14" spans="1:70" ht="16.5" x14ac:dyDescent="0.5">
      <c r="A14" s="74" t="s">
        <v>1543</v>
      </c>
      <c r="B14" s="74" t="s">
        <v>1544</v>
      </c>
      <c r="C14" s="74" t="s">
        <v>879</v>
      </c>
      <c r="D14" s="74" t="s">
        <v>125</v>
      </c>
      <c r="E14" s="6">
        <v>7</v>
      </c>
      <c r="F14" s="62">
        <v>14</v>
      </c>
      <c r="G14" s="84"/>
      <c r="H14" s="83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66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2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14</v>
      </c>
      <c r="AJ14" s="3">
        <f t="shared" si="1"/>
        <v>10</v>
      </c>
      <c r="AK14" s="5">
        <f t="shared" si="2"/>
        <v>1</v>
      </c>
      <c r="AL14" s="41">
        <f t="shared" si="3"/>
        <v>14</v>
      </c>
      <c r="AM14" s="33">
        <f t="shared" si="4"/>
        <v>10</v>
      </c>
      <c r="AO14" s="22">
        <f t="shared" si="5"/>
        <v>14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14</v>
      </c>
      <c r="BE14" s="22">
        <f t="shared" ref="BE14:BR14" si="30">BD14+LARGE($AO14:$BC14,BE$4)</f>
        <v>14</v>
      </c>
      <c r="BF14" s="22">
        <f t="shared" si="30"/>
        <v>14</v>
      </c>
      <c r="BG14" s="22">
        <f t="shared" si="30"/>
        <v>14</v>
      </c>
      <c r="BH14" s="22">
        <f t="shared" si="30"/>
        <v>14</v>
      </c>
      <c r="BI14" s="22">
        <f t="shared" si="30"/>
        <v>14</v>
      </c>
      <c r="BJ14" s="22">
        <f t="shared" si="30"/>
        <v>14</v>
      </c>
      <c r="BK14" s="22">
        <f t="shared" si="30"/>
        <v>14</v>
      </c>
      <c r="BL14" s="22">
        <f t="shared" si="30"/>
        <v>14</v>
      </c>
      <c r="BM14" s="22">
        <f t="shared" si="30"/>
        <v>14</v>
      </c>
      <c r="BN14" s="22">
        <f t="shared" si="30"/>
        <v>14</v>
      </c>
      <c r="BO14" s="22">
        <f t="shared" si="30"/>
        <v>14</v>
      </c>
      <c r="BP14" s="22">
        <f t="shared" si="30"/>
        <v>14</v>
      </c>
      <c r="BQ14" s="22">
        <f t="shared" si="30"/>
        <v>14</v>
      </c>
      <c r="BR14" s="22">
        <f t="shared" si="30"/>
        <v>14</v>
      </c>
    </row>
    <row r="15" spans="1:70" ht="16.5" x14ac:dyDescent="0.5">
      <c r="A15" s="74" t="s">
        <v>1555</v>
      </c>
      <c r="B15" s="74" t="s">
        <v>170</v>
      </c>
      <c r="C15" s="74" t="s">
        <v>1556</v>
      </c>
      <c r="D15" s="74" t="s">
        <v>130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84"/>
      <c r="H15" s="83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8</v>
      </c>
      <c r="J15" s="62">
        <v>12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2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12</v>
      </c>
      <c r="AJ15" s="3">
        <f t="shared" si="1"/>
        <v>11</v>
      </c>
      <c r="AK15" s="5">
        <f t="shared" si="2"/>
        <v>1</v>
      </c>
      <c r="AL15" s="41">
        <f t="shared" si="3"/>
        <v>12</v>
      </c>
      <c r="AM15" s="33">
        <f t="shared" si="4"/>
        <v>11</v>
      </c>
      <c r="AO15" s="22">
        <f t="shared" si="5"/>
        <v>0</v>
      </c>
      <c r="AP15">
        <f t="shared" si="6"/>
        <v>0</v>
      </c>
      <c r="AQ15">
        <f t="shared" si="7"/>
        <v>12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12</v>
      </c>
      <c r="BE15" s="22">
        <f t="shared" ref="BE15:BR15" si="31">BD15+LARGE($AO15:$BC15,BE$4)</f>
        <v>12</v>
      </c>
      <c r="BF15" s="22">
        <f t="shared" si="31"/>
        <v>12</v>
      </c>
      <c r="BG15" s="22">
        <f t="shared" si="31"/>
        <v>12</v>
      </c>
      <c r="BH15" s="22">
        <f t="shared" si="31"/>
        <v>12</v>
      </c>
      <c r="BI15" s="22">
        <f t="shared" si="31"/>
        <v>12</v>
      </c>
      <c r="BJ15" s="22">
        <f t="shared" si="31"/>
        <v>12</v>
      </c>
      <c r="BK15" s="22">
        <f t="shared" si="31"/>
        <v>12</v>
      </c>
      <c r="BL15" s="22">
        <f t="shared" si="31"/>
        <v>12</v>
      </c>
      <c r="BM15" s="22">
        <f t="shared" si="31"/>
        <v>12</v>
      </c>
      <c r="BN15" s="22">
        <f t="shared" si="31"/>
        <v>12</v>
      </c>
      <c r="BO15" s="22">
        <f t="shared" si="31"/>
        <v>12</v>
      </c>
      <c r="BP15" s="22">
        <f t="shared" si="31"/>
        <v>12</v>
      </c>
      <c r="BQ15" s="22">
        <f t="shared" si="31"/>
        <v>12</v>
      </c>
      <c r="BR15" s="22">
        <f t="shared" si="31"/>
        <v>12</v>
      </c>
    </row>
    <row r="16" spans="1:70" ht="16.5" x14ac:dyDescent="0.5">
      <c r="A16" s="74" t="s">
        <v>1557</v>
      </c>
      <c r="B16" s="74" t="s">
        <v>1558</v>
      </c>
      <c r="C16" s="74" t="s">
        <v>1559</v>
      </c>
      <c r="D16" s="74" t="s">
        <v>42</v>
      </c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84"/>
      <c r="H16" s="83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10</v>
      </c>
      <c r="J16" s="62">
        <v>10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10</v>
      </c>
      <c r="AJ16" s="3">
        <f t="shared" si="1"/>
        <v>12</v>
      </c>
      <c r="AK16" s="5">
        <f t="shared" si="2"/>
        <v>1</v>
      </c>
      <c r="AL16" s="41">
        <f t="shared" si="3"/>
        <v>10</v>
      </c>
      <c r="AM16" s="33">
        <f t="shared" si="4"/>
        <v>12</v>
      </c>
      <c r="AO16" s="22">
        <f t="shared" si="5"/>
        <v>0</v>
      </c>
      <c r="AP16">
        <f t="shared" si="6"/>
        <v>0</v>
      </c>
      <c r="AQ16">
        <f t="shared" si="7"/>
        <v>10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10</v>
      </c>
      <c r="BE16" s="22">
        <f t="shared" ref="BE16:BR16" si="32">BD16+LARGE($AO16:$BC16,BE$4)</f>
        <v>10</v>
      </c>
      <c r="BF16" s="22">
        <f t="shared" si="32"/>
        <v>10</v>
      </c>
      <c r="BG16" s="22">
        <f t="shared" si="32"/>
        <v>10</v>
      </c>
      <c r="BH16" s="22">
        <f t="shared" si="32"/>
        <v>10</v>
      </c>
      <c r="BI16" s="22">
        <f t="shared" si="32"/>
        <v>10</v>
      </c>
      <c r="BJ16" s="22">
        <f t="shared" si="32"/>
        <v>10</v>
      </c>
      <c r="BK16" s="22">
        <f t="shared" si="32"/>
        <v>10</v>
      </c>
      <c r="BL16" s="22">
        <f t="shared" si="32"/>
        <v>10</v>
      </c>
      <c r="BM16" s="22">
        <f t="shared" si="32"/>
        <v>10</v>
      </c>
      <c r="BN16" s="22">
        <f t="shared" si="32"/>
        <v>10</v>
      </c>
      <c r="BO16" s="22">
        <f t="shared" si="32"/>
        <v>10</v>
      </c>
      <c r="BP16" s="22">
        <f t="shared" si="32"/>
        <v>10</v>
      </c>
      <c r="BQ16" s="22">
        <f t="shared" si="32"/>
        <v>10</v>
      </c>
      <c r="BR16" s="22">
        <f t="shared" si="32"/>
        <v>10</v>
      </c>
    </row>
    <row r="17" spans="1:70" ht="16.5" x14ac:dyDescent="0.5">
      <c r="A17" s="74" t="s">
        <v>1540</v>
      </c>
      <c r="B17" s="74" t="s">
        <v>1541</v>
      </c>
      <c r="C17" s="74" t="s">
        <v>1542</v>
      </c>
      <c r="D17" s="74" t="s">
        <v>43</v>
      </c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84"/>
      <c r="H17" s="83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>
        <v>11</v>
      </c>
      <c r="J17" s="62">
        <v>10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10</v>
      </c>
      <c r="AJ17" s="3">
        <f t="shared" si="1"/>
        <v>12</v>
      </c>
      <c r="AK17" s="5">
        <f t="shared" si="2"/>
        <v>1</v>
      </c>
      <c r="AL17" s="41">
        <f t="shared" si="3"/>
        <v>10</v>
      </c>
      <c r="AM17" s="33">
        <f t="shared" si="4"/>
        <v>12</v>
      </c>
      <c r="AO17" s="22">
        <f t="shared" si="5"/>
        <v>0</v>
      </c>
      <c r="AP17">
        <f t="shared" si="6"/>
        <v>0</v>
      </c>
      <c r="AQ17">
        <f t="shared" si="7"/>
        <v>10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10</v>
      </c>
      <c r="BE17" s="22">
        <f t="shared" ref="BE17:BR17" si="33">BD17+LARGE($AO17:$BC17,BE$4)</f>
        <v>10</v>
      </c>
      <c r="BF17" s="22">
        <f t="shared" si="33"/>
        <v>10</v>
      </c>
      <c r="BG17" s="22">
        <f t="shared" si="33"/>
        <v>10</v>
      </c>
      <c r="BH17" s="22">
        <f t="shared" si="33"/>
        <v>10</v>
      </c>
      <c r="BI17" s="22">
        <f t="shared" si="33"/>
        <v>10</v>
      </c>
      <c r="BJ17" s="22">
        <f t="shared" si="33"/>
        <v>10</v>
      </c>
      <c r="BK17" s="22">
        <f t="shared" si="33"/>
        <v>10</v>
      </c>
      <c r="BL17" s="22">
        <f t="shared" si="33"/>
        <v>10</v>
      </c>
      <c r="BM17" s="22">
        <f t="shared" si="33"/>
        <v>10</v>
      </c>
      <c r="BN17" s="22">
        <f t="shared" si="33"/>
        <v>10</v>
      </c>
      <c r="BO17" s="22">
        <f t="shared" si="33"/>
        <v>10</v>
      </c>
      <c r="BP17" s="22">
        <f t="shared" si="33"/>
        <v>10</v>
      </c>
      <c r="BQ17" s="22">
        <f t="shared" si="33"/>
        <v>10</v>
      </c>
      <c r="BR17" s="22">
        <f t="shared" si="33"/>
        <v>10</v>
      </c>
    </row>
    <row r="18" spans="1:70" ht="16.5" x14ac:dyDescent="0.5">
      <c r="A18" s="74" t="s">
        <v>1569</v>
      </c>
      <c r="B18" s="74" t="s">
        <v>1570</v>
      </c>
      <c r="C18" s="74" t="s">
        <v>1282</v>
      </c>
      <c r="D18" s="74" t="s">
        <v>43</v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84"/>
      <c r="H18" s="83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>
        <v>12</v>
      </c>
      <c r="J18" s="77">
        <v>10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10</v>
      </c>
      <c r="AJ18" s="3">
        <f t="shared" si="1"/>
        <v>12</v>
      </c>
      <c r="AK18" s="5">
        <f t="shared" si="2"/>
        <v>1</v>
      </c>
      <c r="AL18" s="41">
        <f t="shared" si="3"/>
        <v>10</v>
      </c>
      <c r="AM18" s="33">
        <f t="shared" si="4"/>
        <v>12</v>
      </c>
      <c r="AO18" s="22">
        <f t="shared" si="5"/>
        <v>0</v>
      </c>
      <c r="AP18">
        <f t="shared" si="6"/>
        <v>0</v>
      </c>
      <c r="AQ18">
        <f t="shared" si="7"/>
        <v>10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10</v>
      </c>
      <c r="BE18" s="22">
        <f t="shared" ref="BE18:BR18" si="34">BD18+LARGE($AO18:$BC18,BE$4)</f>
        <v>10</v>
      </c>
      <c r="BF18" s="22">
        <f t="shared" si="34"/>
        <v>10</v>
      </c>
      <c r="BG18" s="22">
        <f t="shared" si="34"/>
        <v>10</v>
      </c>
      <c r="BH18" s="22">
        <f t="shared" si="34"/>
        <v>10</v>
      </c>
      <c r="BI18" s="22">
        <f t="shared" si="34"/>
        <v>10</v>
      </c>
      <c r="BJ18" s="22">
        <f t="shared" si="34"/>
        <v>10</v>
      </c>
      <c r="BK18" s="22">
        <f t="shared" si="34"/>
        <v>10</v>
      </c>
      <c r="BL18" s="22">
        <f t="shared" si="34"/>
        <v>10</v>
      </c>
      <c r="BM18" s="22">
        <f t="shared" si="34"/>
        <v>10</v>
      </c>
      <c r="BN18" s="22">
        <f t="shared" si="34"/>
        <v>10</v>
      </c>
      <c r="BO18" s="22">
        <f t="shared" si="34"/>
        <v>10</v>
      </c>
      <c r="BP18" s="22">
        <f t="shared" si="34"/>
        <v>10</v>
      </c>
      <c r="BQ18" s="22">
        <f t="shared" si="34"/>
        <v>10</v>
      </c>
      <c r="BR18" s="22">
        <f t="shared" si="34"/>
        <v>10</v>
      </c>
    </row>
    <row r="19" spans="1:70" ht="16.5" x14ac:dyDescent="0.5">
      <c r="A19" s="14" t="s">
        <v>7</v>
      </c>
      <c r="B19" s="32" t="s">
        <v>1588</v>
      </c>
      <c r="C19" s="32" t="s">
        <v>1589</v>
      </c>
      <c r="D19" s="32" t="s">
        <v>7</v>
      </c>
      <c r="E19" s="75">
        <v>1</v>
      </c>
      <c r="F19" s="77">
        <v>0</v>
      </c>
      <c r="G19" s="84"/>
      <c r="H19" s="83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0</v>
      </c>
      <c r="AJ19" s="3" t="str">
        <f t="shared" si="1"/>
        <v/>
      </c>
      <c r="AK19" s="5">
        <f t="shared" si="2"/>
        <v>1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 x14ac:dyDescent="0.5">
      <c r="A20" s="14" t="s">
        <v>7</v>
      </c>
      <c r="B20" s="32" t="s">
        <v>1591</v>
      </c>
      <c r="C20" s="32" t="s">
        <v>882</v>
      </c>
      <c r="D20" s="32" t="s">
        <v>7</v>
      </c>
      <c r="E20" s="6">
        <v>10</v>
      </c>
      <c r="F20" s="77">
        <v>0</v>
      </c>
      <c r="G20" s="84"/>
      <c r="H20" s="83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0</v>
      </c>
      <c r="AJ20" s="3" t="str">
        <f t="shared" si="1"/>
        <v/>
      </c>
      <c r="AK20" s="5">
        <f t="shared" si="2"/>
        <v>1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 x14ac:dyDescent="0.35">
      <c r="A21" s="74" t="s">
        <v>1545</v>
      </c>
      <c r="B21" s="74" t="s">
        <v>1546</v>
      </c>
      <c r="C21" s="74" t="s">
        <v>1258</v>
      </c>
      <c r="D21" s="74" t="s">
        <v>19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84"/>
      <c r="H21" s="83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 x14ac:dyDescent="0.35">
      <c r="A22" s="74" t="s">
        <v>1549</v>
      </c>
      <c r="B22" s="74" t="s">
        <v>1550</v>
      </c>
      <c r="C22" s="74" t="s">
        <v>1093</v>
      </c>
      <c r="D22" s="74" t="s">
        <v>131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84"/>
      <c r="H22" s="83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 x14ac:dyDescent="0.35">
      <c r="A23" s="74" t="s">
        <v>1560</v>
      </c>
      <c r="B23" s="74" t="s">
        <v>1561</v>
      </c>
      <c r="C23" s="74" t="s">
        <v>577</v>
      </c>
      <c r="D23" s="74" t="s">
        <v>43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84"/>
      <c r="H23" s="83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 x14ac:dyDescent="0.35">
      <c r="A24" s="74" t="s">
        <v>1562</v>
      </c>
      <c r="B24" s="74" t="s">
        <v>1563</v>
      </c>
      <c r="C24" s="74" t="s">
        <v>1159</v>
      </c>
      <c r="D24" s="74" t="s">
        <v>130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84"/>
      <c r="H24" s="83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 x14ac:dyDescent="0.35">
      <c r="A25" s="74" t="s">
        <v>1567</v>
      </c>
      <c r="B25" s="74" t="s">
        <v>599</v>
      </c>
      <c r="C25" s="74" t="s">
        <v>1568</v>
      </c>
      <c r="D25" s="74" t="s">
        <v>18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84"/>
      <c r="H25" s="83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 x14ac:dyDescent="0.35">
      <c r="A26" s="74" t="s">
        <v>1574</v>
      </c>
      <c r="B26" s="74" t="s">
        <v>1575</v>
      </c>
      <c r="C26" s="74" t="s">
        <v>1576</v>
      </c>
      <c r="D26" s="74" t="s">
        <v>40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84"/>
      <c r="H26" s="83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 x14ac:dyDescent="0.35">
      <c r="A27" s="74" t="s">
        <v>1577</v>
      </c>
      <c r="B27" s="74" t="s">
        <v>1578</v>
      </c>
      <c r="C27" s="74" t="s">
        <v>1282</v>
      </c>
      <c r="D27" s="74" t="s">
        <v>130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84"/>
      <c r="H27" s="83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 x14ac:dyDescent="0.35">
      <c r="A28" s="74" t="s">
        <v>1579</v>
      </c>
      <c r="B28" s="74" t="s">
        <v>1174</v>
      </c>
      <c r="C28" s="74" t="s">
        <v>1580</v>
      </c>
      <c r="D28" s="74" t="s">
        <v>131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84"/>
      <c r="H28" s="83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 x14ac:dyDescent="0.35">
      <c r="A29" s="74" t="s">
        <v>1581</v>
      </c>
      <c r="B29" s="74" t="s">
        <v>1582</v>
      </c>
      <c r="C29" s="74" t="s">
        <v>1373</v>
      </c>
      <c r="D29" s="74" t="s">
        <v>18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84"/>
      <c r="H29" s="83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 x14ac:dyDescent="0.35">
      <c r="A30" s="14"/>
      <c r="B30" s="32"/>
      <c r="C30" s="32"/>
      <c r="D30" s="32"/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84"/>
      <c r="H30" s="83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 x14ac:dyDescent="0.3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84"/>
      <c r="H31" s="83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 x14ac:dyDescent="0.3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84"/>
      <c r="H32" s="83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 x14ac:dyDescent="0.3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84"/>
      <c r="H33" s="83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 x14ac:dyDescent="0.3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84"/>
      <c r="H34" s="83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 x14ac:dyDescent="0.3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84"/>
      <c r="H35" s="83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 x14ac:dyDescent="0.3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84"/>
      <c r="H36" s="83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 x14ac:dyDescent="0.3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84"/>
      <c r="H37" s="83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 x14ac:dyDescent="0.3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84"/>
      <c r="H38" s="83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 x14ac:dyDescent="0.3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84"/>
      <c r="H39" s="83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 x14ac:dyDescent="0.3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84"/>
      <c r="H40" s="83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 x14ac:dyDescent="0.3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84"/>
      <c r="H41" s="83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 x14ac:dyDescent="0.3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84"/>
      <c r="H42" s="83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 x14ac:dyDescent="0.3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84"/>
      <c r="H43" s="83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 x14ac:dyDescent="0.3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84"/>
      <c r="H44" s="83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 x14ac:dyDescent="0.3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84"/>
      <c r="H45" s="83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 x14ac:dyDescent="0.3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84"/>
      <c r="H46" s="83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 x14ac:dyDescent="0.3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84"/>
      <c r="H47" s="83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 x14ac:dyDescent="0.3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84"/>
      <c r="H48" s="83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 x14ac:dyDescent="0.3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84"/>
      <c r="H49" s="83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 x14ac:dyDescent="0.3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84"/>
      <c r="H50" s="83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 x14ac:dyDescent="0.3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84"/>
      <c r="H51" s="83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 x14ac:dyDescent="0.3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84"/>
      <c r="H52" s="83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 x14ac:dyDescent="0.3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84"/>
      <c r="H53" s="83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 x14ac:dyDescent="0.3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84"/>
      <c r="H54" s="83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 x14ac:dyDescent="0.3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84"/>
      <c r="H55" s="83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 x14ac:dyDescent="0.3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84"/>
      <c r="H56" s="83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 x14ac:dyDescent="0.3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84"/>
      <c r="H57" s="83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 x14ac:dyDescent="0.3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84"/>
      <c r="H58" s="83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 x14ac:dyDescent="0.3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84"/>
      <c r="H59" s="83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 x14ac:dyDescent="0.3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84"/>
      <c r="H60" s="83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 x14ac:dyDescent="0.3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84"/>
      <c r="H61" s="83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 x14ac:dyDescent="0.3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84"/>
      <c r="H62" s="83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 x14ac:dyDescent="0.3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84"/>
      <c r="H63" s="83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 x14ac:dyDescent="0.3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84"/>
      <c r="H64" s="83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 x14ac:dyDescent="0.3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84"/>
      <c r="H65" s="83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 x14ac:dyDescent="0.3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84"/>
      <c r="H66" s="83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 x14ac:dyDescent="0.3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84"/>
      <c r="H67" s="83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 x14ac:dyDescent="0.3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84"/>
      <c r="H68" s="83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 x14ac:dyDescent="0.3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84"/>
      <c r="H69" s="83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 x14ac:dyDescent="0.3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84"/>
      <c r="H70" s="83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 x14ac:dyDescent="0.3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84"/>
      <c r="H71" s="83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 x14ac:dyDescent="0.3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84"/>
      <c r="H72" s="83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27:A72" xr:uid="{00000000-0002-0000-0100-000000000000}">
      <formula1>IF(A27&lt;&gt;"",OFFSET(F_licences,MATCH(A27&amp;"*",F_licences,0)-1,,COUNTIF(F_licences,A27&amp;"*"),1),F_licences)</formula1>
    </dataValidation>
    <dataValidation type="list" allowBlank="1" showInputMessage="1" showErrorMessage="1" sqref="D27:D72" xr:uid="{00000000-0002-0000-01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Feuil35"/>
  <dimension ref="A1:BR72"/>
  <sheetViews>
    <sheetView topLeftCell="A24" workbookViewId="0">
      <selection activeCell="L31" sqref="L31"/>
    </sheetView>
  </sheetViews>
  <sheetFormatPr baseColWidth="10" defaultColWidth="11" defaultRowHeight="12.5" x14ac:dyDescent="0.25"/>
  <cols>
    <col min="1" max="1" width="23.36328125" bestFit="1" customWidth="1"/>
    <col min="2" max="2" width="19.36328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style="85" customWidth="1"/>
    <col min="8" max="8" width="7.36328125" style="8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2" width="7.36328125" customWidth="1"/>
    <col min="23" max="23" width="3.6328125" bestFit="1" customWidth="1"/>
    <col min="24" max="24" width="7.36328125" customWidth="1"/>
    <col min="2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 x14ac:dyDescent="0.25">
      <c r="A1" s="97"/>
      <c r="B1" s="100" t="s">
        <v>59</v>
      </c>
      <c r="C1" s="100"/>
      <c r="D1" s="103"/>
      <c r="E1" s="96">
        <f>IF(Paramètres!K3&lt;&gt;"",Paramètres!K3,"")</f>
        <v>45675</v>
      </c>
      <c r="F1" s="96"/>
      <c r="G1" s="106">
        <f>IF(Paramètres!K4&lt;&gt;"",Paramètres!K4,"")</f>
        <v>45690</v>
      </c>
      <c r="H1" s="106"/>
      <c r="I1" s="96">
        <f>IF(Paramètres!K5&lt;&gt;"",Paramètres!K5,"")</f>
        <v>45718</v>
      </c>
      <c r="J1" s="96"/>
      <c r="K1" s="96">
        <f>IF(Paramètres!K6&lt;&gt;"",Paramètres!K6,"")</f>
        <v>45753</v>
      </c>
      <c r="L1" s="96"/>
      <c r="M1" s="96">
        <f>IF(Paramètres!K7&lt;&gt;"",Paramètres!K7,"")</f>
        <v>45780</v>
      </c>
      <c r="N1" s="96"/>
      <c r="O1" s="96" t="str">
        <f>IF(Paramètres!K8&lt;&gt;"",Paramètres!K8,"")</f>
        <v>24&amp;25/05/2025</v>
      </c>
      <c r="P1" s="96"/>
      <c r="Q1" s="96">
        <f>IF(Paramètres!K9&lt;&gt;"",Paramètres!K9,"")</f>
        <v>45876</v>
      </c>
      <c r="R1" s="96"/>
      <c r="S1" s="96">
        <f>IF(Paramètres!K10&lt;&gt;"",Paramètres!K10,"")</f>
        <v>45844</v>
      </c>
      <c r="T1" s="96"/>
      <c r="U1" s="96">
        <f>IF(Paramètres!K11&lt;&gt;"",Paramètres!K11,"")</f>
        <v>45907</v>
      </c>
      <c r="V1" s="96"/>
      <c r="W1" s="96">
        <f>IF(Paramètres!K12&lt;&gt;"",Paramètres!K12,"")</f>
        <v>45928</v>
      </c>
      <c r="X1" s="96"/>
      <c r="Y1" s="96" t="str">
        <f>IF(Paramètres!K13&lt;&gt;"",Paramètres!K13,"")</f>
        <v/>
      </c>
      <c r="Z1" s="96"/>
      <c r="AA1" s="96" t="str">
        <f>IF(Paramètres!K14&lt;&gt;"",Paramètres!K14,"")</f>
        <v/>
      </c>
      <c r="AB1" s="96"/>
      <c r="AC1" s="96" t="str">
        <f>IF(Paramètres!K15&lt;&gt;"",Paramètres!K15,"")</f>
        <v/>
      </c>
      <c r="AD1" s="96"/>
      <c r="AE1" s="96" t="str">
        <f>IF(Paramètres!K16&lt;&gt;"",Paramètres!K16,"")</f>
        <v/>
      </c>
      <c r="AF1" s="96"/>
      <c r="AG1" s="96" t="str">
        <f>IF(Paramètres!K17&lt;&gt;"",Paramètres!K17,"")</f>
        <v/>
      </c>
      <c r="AH1" s="88"/>
      <c r="AI1" s="95" t="s">
        <v>0</v>
      </c>
      <c r="AJ1" s="95"/>
      <c r="AK1" s="95"/>
      <c r="AL1" s="95"/>
      <c r="AM1" s="95"/>
    </row>
    <row r="2" spans="1:70" ht="32.25" customHeight="1" x14ac:dyDescent="0.25">
      <c r="A2" s="98"/>
      <c r="B2" s="101"/>
      <c r="C2" s="101"/>
      <c r="D2" s="104"/>
      <c r="E2" s="88" t="str">
        <f>IF(E1&lt;&gt;"",Paramètres!L3,"")</f>
        <v>Bike &amp; Run</v>
      </c>
      <c r="F2" s="89"/>
      <c r="G2" s="93" t="str">
        <f>IF(G1&lt;&gt;"",Paramètres!L4,"")</f>
        <v>Class Triathlon</v>
      </c>
      <c r="H2" s="94"/>
      <c r="I2" s="88" t="str">
        <f>IF(I1&lt;&gt;"",Paramètres!L5,"")</f>
        <v>Duathlon</v>
      </c>
      <c r="J2" s="89"/>
      <c r="K2" s="88" t="str">
        <f>IF(K1&lt;&gt;"",Paramètres!L6,"")</f>
        <v>Cross Duathlon</v>
      </c>
      <c r="L2" s="89"/>
      <c r="M2" s="88" t="str">
        <f>IF(M1&lt;&gt;"",Paramètres!L7,"")</f>
        <v>Triathlon</v>
      </c>
      <c r="N2" s="89"/>
      <c r="O2" s="88" t="str">
        <f>IF(O1&lt;&gt;"",Paramètres!L8,"")</f>
        <v>Triathlon</v>
      </c>
      <c r="P2" s="89"/>
      <c r="Q2" s="88" t="str">
        <f>IF(Q1&lt;&gt;"",Paramètres!L9,"")</f>
        <v>Aquathlon</v>
      </c>
      <c r="R2" s="89"/>
      <c r="S2" s="88" t="str">
        <f>IF(S1&lt;&gt;"",Paramètres!L10,"")</f>
        <v>Triathlon</v>
      </c>
      <c r="T2" s="89"/>
      <c r="U2" s="88" t="str">
        <f>IF(U1&lt;&gt;"",Paramètres!L11,"")</f>
        <v>Triathlon</v>
      </c>
      <c r="V2" s="89"/>
      <c r="W2" s="88" t="str">
        <f>IF(W1&lt;&gt;"",Paramètres!L12,"")</f>
        <v>Triathlon</v>
      </c>
      <c r="X2" s="89"/>
      <c r="Y2" s="88" t="str">
        <f>IF(Y1&lt;&gt;"",Paramètres!L13,"")</f>
        <v/>
      </c>
      <c r="Z2" s="89"/>
      <c r="AA2" s="88" t="str">
        <f>IF(AA1&lt;&gt;"",Paramètres!L14,"")</f>
        <v/>
      </c>
      <c r="AB2" s="89"/>
      <c r="AC2" s="88" t="str">
        <f>IF(AC1&lt;&gt;"",Paramètres!L15,"")</f>
        <v/>
      </c>
      <c r="AD2" s="89"/>
      <c r="AE2" s="88" t="str">
        <f>IF(AE1&lt;&gt;"",Paramètres!L16,"")</f>
        <v/>
      </c>
      <c r="AF2" s="89"/>
      <c r="AG2" s="88" t="str">
        <f>IF(AG1&lt;&gt;"",Paramètres!L17,"")</f>
        <v/>
      </c>
      <c r="AH2" s="92"/>
      <c r="AI2" s="90" t="s">
        <v>86</v>
      </c>
      <c r="AJ2" s="90"/>
      <c r="AK2" s="90"/>
      <c r="AL2" s="91">
        <f>Paramètres!T5</f>
        <v>6</v>
      </c>
      <c r="AM2" s="91"/>
    </row>
    <row r="3" spans="1:70" ht="44.25" customHeight="1" x14ac:dyDescent="0.4">
      <c r="A3" s="99"/>
      <c r="B3" s="102"/>
      <c r="C3" s="102"/>
      <c r="D3" s="105"/>
      <c r="E3" s="88" t="str">
        <f>IF(E1&lt;&gt;"",Paramètres!M3,"")</f>
        <v>Saint Avertin</v>
      </c>
      <c r="F3" s="89"/>
      <c r="G3" s="93" t="str">
        <f>IF(G1&lt;&gt;"",Paramètres!M4,"")</f>
        <v>Châteauroux</v>
      </c>
      <c r="H3" s="94"/>
      <c r="I3" s="88" t="str">
        <f>IF(I1&lt;&gt;"",Paramètres!M5,"")</f>
        <v>Saint Cyr-sur-Loire</v>
      </c>
      <c r="J3" s="89"/>
      <c r="K3" s="88" t="str">
        <f>IF(K1&lt;&gt;"",Paramètres!M6,"")</f>
        <v>Château-Renault</v>
      </c>
      <c r="L3" s="89"/>
      <c r="M3" s="88" t="str">
        <f>IF(M1&lt;&gt;"",Paramètres!M7,"")</f>
        <v>Suèvres</v>
      </c>
      <c r="N3" s="89"/>
      <c r="O3" s="88" t="str">
        <f>IF(O1&lt;&gt;"",Paramètres!M8,"")</f>
        <v>Villiers-sur-Loir</v>
      </c>
      <c r="P3" s="89"/>
      <c r="Q3" s="88" t="str">
        <f>IF(Q1&lt;&gt;"",Paramètres!M9,"")</f>
        <v>Saint Laurent-Nouan</v>
      </c>
      <c r="R3" s="89"/>
      <c r="S3" s="88" t="str">
        <f>IF(S1&lt;&gt;"",Paramètres!M10,"")</f>
        <v>Saint George-sur-Eure</v>
      </c>
      <c r="T3" s="89"/>
      <c r="U3" s="88" t="str">
        <f>IF(U1&lt;&gt;"",Paramètres!M11,"")</f>
        <v>Joué-les-Tours</v>
      </c>
      <c r="V3" s="89"/>
      <c r="W3" s="88" t="str">
        <f>IF(W1&lt;&gt;"",Paramètres!M12,"")</f>
        <v>La Chapelle d'Angillon</v>
      </c>
      <c r="X3" s="89"/>
      <c r="Y3" s="88" t="str">
        <f>IF(Y1&lt;&gt;"",Paramètres!M13,"")</f>
        <v/>
      </c>
      <c r="Z3" s="89"/>
      <c r="AA3" s="88" t="str">
        <f>IF(AA1&lt;&gt;"",Paramètres!M14,"")</f>
        <v/>
      </c>
      <c r="AB3" s="89"/>
      <c r="AC3" s="88" t="str">
        <f>IF(AC1&lt;&gt;"",Paramètres!M15,"")</f>
        <v/>
      </c>
      <c r="AD3" s="89"/>
      <c r="AE3" s="88" t="str">
        <f>IF(AE1&lt;&gt;"",Paramètres!M16,"")</f>
        <v/>
      </c>
      <c r="AF3" s="89"/>
      <c r="AG3" s="88" t="str">
        <f>IF(AG1&lt;&gt;"",Paramètres!M17,"")</f>
        <v/>
      </c>
      <c r="AH3" s="89"/>
      <c r="AI3" s="90"/>
      <c r="AJ3" s="90"/>
      <c r="AK3" s="90"/>
      <c r="AL3" s="91"/>
      <c r="AM3" s="91"/>
      <c r="BD3" s="87" t="s">
        <v>102</v>
      </c>
      <c r="BE3" s="87"/>
      <c r="BF3" s="87"/>
      <c r="BG3" s="87"/>
      <c r="BH3" s="87"/>
      <c r="BI3" s="87"/>
      <c r="BJ3" s="87"/>
      <c r="BK3" s="87"/>
      <c r="BL3" s="87"/>
      <c r="BM3" s="87"/>
      <c r="BN3" s="87"/>
      <c r="BO3" s="87"/>
      <c r="BP3" s="87"/>
      <c r="BQ3" s="87"/>
      <c r="BR3" s="87"/>
    </row>
    <row r="4" spans="1:70" ht="38.25" customHeight="1" x14ac:dyDescent="0.25">
      <c r="A4" s="31" t="s">
        <v>49</v>
      </c>
      <c r="B4" s="31" t="s">
        <v>48</v>
      </c>
      <c r="C4" s="31" t="s">
        <v>1</v>
      </c>
      <c r="D4" s="31" t="s">
        <v>2</v>
      </c>
      <c r="E4" s="1" t="s">
        <v>3</v>
      </c>
      <c r="F4" s="2" t="s">
        <v>4</v>
      </c>
      <c r="G4" s="82" t="s">
        <v>3</v>
      </c>
      <c r="H4" s="83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101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29</v>
      </c>
      <c r="AP4" s="7" t="s">
        <v>30</v>
      </c>
      <c r="AQ4" s="7" t="s">
        <v>31</v>
      </c>
      <c r="AR4" s="7" t="s">
        <v>32</v>
      </c>
      <c r="AS4" s="7" t="s">
        <v>33</v>
      </c>
      <c r="AT4" s="7" t="s">
        <v>76</v>
      </c>
      <c r="AU4" s="7" t="s">
        <v>77</v>
      </c>
      <c r="AV4" s="7" t="s">
        <v>78</v>
      </c>
      <c r="AW4" s="7" t="s">
        <v>79</v>
      </c>
      <c r="AX4" s="7" t="s">
        <v>80</v>
      </c>
      <c r="AY4" s="7" t="s">
        <v>81</v>
      </c>
      <c r="AZ4" s="7" t="s">
        <v>82</v>
      </c>
      <c r="BA4" s="7" t="s">
        <v>83</v>
      </c>
      <c r="BB4" s="7" t="s">
        <v>84</v>
      </c>
      <c r="BC4" s="7" t="s">
        <v>85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 x14ac:dyDescent="0.5">
      <c r="A5" s="74" t="s">
        <v>213</v>
      </c>
      <c r="B5" s="74" t="s">
        <v>214</v>
      </c>
      <c r="C5" s="74" t="s">
        <v>215</v>
      </c>
      <c r="D5" s="74" t="s">
        <v>17</v>
      </c>
      <c r="E5" s="6">
        <v>1</v>
      </c>
      <c r="F5" s="62">
        <v>55</v>
      </c>
      <c r="G5" s="84"/>
      <c r="H5" s="83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1</v>
      </c>
      <c r="J5" s="62">
        <v>70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/>
      <c r="P5" s="2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/>
      <c r="R5" s="2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LIGUE",Q$5:Q$72,"&lt;"&amp;Q5)+1),Paramètres!$B$3:$C$56,2,FALSE)*Paramètres!$N$9))</f>
        <v>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125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2</v>
      </c>
      <c r="AL5" s="41">
        <f t="shared" ref="AL5:AL36" si="3">HLOOKUP($AL$2,$BD$4:$BR$72,ROW(A5)-3,FALSE)</f>
        <v>125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0</v>
      </c>
      <c r="AQ5">
        <f t="shared" ref="AQ5:AQ36" si="7">J5</f>
        <v>70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70</v>
      </c>
      <c r="BE5" s="22">
        <f t="shared" ref="BE5:BR5" si="21">BD5+LARGE($AO5:$BC5,BE$4)</f>
        <v>125</v>
      </c>
      <c r="BF5" s="22">
        <f t="shared" si="21"/>
        <v>125</v>
      </c>
      <c r="BG5" s="22">
        <f t="shared" si="21"/>
        <v>125</v>
      </c>
      <c r="BH5" s="22">
        <f t="shared" si="21"/>
        <v>125</v>
      </c>
      <c r="BI5" s="22">
        <f t="shared" si="21"/>
        <v>125</v>
      </c>
      <c r="BJ5" s="22">
        <f t="shared" si="21"/>
        <v>125</v>
      </c>
      <c r="BK5" s="22">
        <f t="shared" si="21"/>
        <v>125</v>
      </c>
      <c r="BL5" s="22">
        <f t="shared" si="21"/>
        <v>125</v>
      </c>
      <c r="BM5" s="22">
        <f t="shared" si="21"/>
        <v>125</v>
      </c>
      <c r="BN5" s="22">
        <f t="shared" si="21"/>
        <v>125</v>
      </c>
      <c r="BO5" s="22">
        <f t="shared" si="21"/>
        <v>125</v>
      </c>
      <c r="BP5" s="22">
        <f t="shared" si="21"/>
        <v>125</v>
      </c>
      <c r="BQ5" s="22">
        <f t="shared" si="21"/>
        <v>125</v>
      </c>
      <c r="BR5" s="22">
        <f t="shared" si="21"/>
        <v>125</v>
      </c>
    </row>
    <row r="6" spans="1:70" ht="16.5" x14ac:dyDescent="0.5">
      <c r="A6" s="74" t="s">
        <v>285</v>
      </c>
      <c r="B6" s="74" t="s">
        <v>286</v>
      </c>
      <c r="C6" s="74" t="s">
        <v>287</v>
      </c>
      <c r="D6" s="74" t="s">
        <v>17</v>
      </c>
      <c r="E6" s="6">
        <v>1</v>
      </c>
      <c r="F6" s="62">
        <v>55</v>
      </c>
      <c r="G6" s="84"/>
      <c r="H6" s="83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2</v>
      </c>
      <c r="J6" s="62">
        <v>50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LIGUE",K$5:K$72,"&lt;"&amp;K6)+1),Paramètres!$B$3:$C$56,2,FALSE)*Paramètres!$N$6))</f>
        <v>0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46"/>
      <c r="P6" s="2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/>
      <c r="R6" s="2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105</v>
      </c>
      <c r="AJ6" s="3">
        <f t="shared" si="1"/>
        <v>2</v>
      </c>
      <c r="AK6" s="5">
        <f t="shared" si="2"/>
        <v>2</v>
      </c>
      <c r="AL6" s="41">
        <f t="shared" si="3"/>
        <v>105</v>
      </c>
      <c r="AM6" s="33">
        <f t="shared" si="4"/>
        <v>2</v>
      </c>
      <c r="AO6" s="22">
        <f t="shared" si="5"/>
        <v>55</v>
      </c>
      <c r="AP6">
        <f t="shared" si="6"/>
        <v>0</v>
      </c>
      <c r="AQ6">
        <f t="shared" si="7"/>
        <v>50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105</v>
      </c>
      <c r="BF6" s="22">
        <f t="shared" si="22"/>
        <v>105</v>
      </c>
      <c r="BG6" s="22">
        <f t="shared" si="22"/>
        <v>105</v>
      </c>
      <c r="BH6" s="22">
        <f t="shared" si="22"/>
        <v>105</v>
      </c>
      <c r="BI6" s="22">
        <f t="shared" si="22"/>
        <v>105</v>
      </c>
      <c r="BJ6" s="22">
        <f t="shared" si="22"/>
        <v>105</v>
      </c>
      <c r="BK6" s="22">
        <f t="shared" si="22"/>
        <v>105</v>
      </c>
      <c r="BL6" s="22">
        <f t="shared" si="22"/>
        <v>105</v>
      </c>
      <c r="BM6" s="22">
        <f t="shared" si="22"/>
        <v>105</v>
      </c>
      <c r="BN6" s="22">
        <f t="shared" si="22"/>
        <v>105</v>
      </c>
      <c r="BO6" s="22">
        <f t="shared" si="22"/>
        <v>105</v>
      </c>
      <c r="BP6" s="22">
        <f t="shared" si="22"/>
        <v>105</v>
      </c>
      <c r="BQ6" s="22">
        <f t="shared" si="22"/>
        <v>105</v>
      </c>
      <c r="BR6" s="22">
        <f t="shared" si="22"/>
        <v>105</v>
      </c>
    </row>
    <row r="7" spans="1:70" ht="16.5" x14ac:dyDescent="0.5">
      <c r="A7" s="74" t="s">
        <v>228</v>
      </c>
      <c r="B7" s="74" t="s">
        <v>229</v>
      </c>
      <c r="C7" s="74" t="s">
        <v>230</v>
      </c>
      <c r="D7" s="74" t="s">
        <v>39</v>
      </c>
      <c r="E7" s="75">
        <v>1</v>
      </c>
      <c r="F7" s="62">
        <v>55</v>
      </c>
      <c r="G7" s="84"/>
      <c r="H7" s="83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5</v>
      </c>
      <c r="J7" s="62">
        <v>20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/>
      <c r="P7" s="2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2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75</v>
      </c>
      <c r="AJ7" s="3">
        <f t="shared" si="1"/>
        <v>3</v>
      </c>
      <c r="AK7" s="5">
        <f t="shared" si="2"/>
        <v>2</v>
      </c>
      <c r="AL7" s="41">
        <f t="shared" si="3"/>
        <v>75</v>
      </c>
      <c r="AM7" s="33">
        <f t="shared" si="4"/>
        <v>3</v>
      </c>
      <c r="AO7" s="22">
        <f t="shared" si="5"/>
        <v>55</v>
      </c>
      <c r="AP7">
        <f t="shared" si="6"/>
        <v>0</v>
      </c>
      <c r="AQ7">
        <f t="shared" si="7"/>
        <v>20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75</v>
      </c>
      <c r="BF7" s="22">
        <f t="shared" si="23"/>
        <v>75</v>
      </c>
      <c r="BG7" s="22">
        <f t="shared" si="23"/>
        <v>75</v>
      </c>
      <c r="BH7" s="22">
        <f t="shared" si="23"/>
        <v>75</v>
      </c>
      <c r="BI7" s="22">
        <f t="shared" si="23"/>
        <v>75</v>
      </c>
      <c r="BJ7" s="22">
        <f t="shared" si="23"/>
        <v>75</v>
      </c>
      <c r="BK7" s="22">
        <f t="shared" si="23"/>
        <v>75</v>
      </c>
      <c r="BL7" s="22">
        <f t="shared" si="23"/>
        <v>75</v>
      </c>
      <c r="BM7" s="22">
        <f t="shared" si="23"/>
        <v>75</v>
      </c>
      <c r="BN7" s="22">
        <f t="shared" si="23"/>
        <v>75</v>
      </c>
      <c r="BO7" s="22">
        <f t="shared" si="23"/>
        <v>75</v>
      </c>
      <c r="BP7" s="22">
        <f t="shared" si="23"/>
        <v>75</v>
      </c>
      <c r="BQ7" s="22">
        <f t="shared" si="23"/>
        <v>75</v>
      </c>
      <c r="BR7" s="22">
        <f t="shared" si="23"/>
        <v>75</v>
      </c>
    </row>
    <row r="8" spans="1:70" ht="16.5" x14ac:dyDescent="0.5">
      <c r="A8" s="74" t="s">
        <v>240</v>
      </c>
      <c r="B8" s="74" t="s">
        <v>241</v>
      </c>
      <c r="C8" s="74" t="s">
        <v>242</v>
      </c>
      <c r="D8" s="74" t="s">
        <v>20</v>
      </c>
      <c r="E8" s="6">
        <v>2</v>
      </c>
      <c r="F8" s="62">
        <v>35</v>
      </c>
      <c r="G8" s="84"/>
      <c r="H8" s="83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4</v>
      </c>
      <c r="J8" s="62">
        <v>25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/>
      <c r="P8" s="2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2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60</v>
      </c>
      <c r="AJ8" s="3">
        <f t="shared" si="1"/>
        <v>4</v>
      </c>
      <c r="AK8" s="5">
        <f t="shared" si="2"/>
        <v>2</v>
      </c>
      <c r="AL8" s="41">
        <f t="shared" si="3"/>
        <v>60</v>
      </c>
      <c r="AM8" s="33">
        <f t="shared" si="4"/>
        <v>4</v>
      </c>
      <c r="AO8" s="22">
        <f t="shared" si="5"/>
        <v>35</v>
      </c>
      <c r="AP8">
        <f t="shared" si="6"/>
        <v>0</v>
      </c>
      <c r="AQ8">
        <f t="shared" si="7"/>
        <v>25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35</v>
      </c>
      <c r="BE8" s="22">
        <f t="shared" ref="BE8:BR8" si="24">BD8+LARGE($AO8:$BC8,BE$4)</f>
        <v>60</v>
      </c>
      <c r="BF8" s="22">
        <f t="shared" si="24"/>
        <v>60</v>
      </c>
      <c r="BG8" s="22">
        <f t="shared" si="24"/>
        <v>60</v>
      </c>
      <c r="BH8" s="22">
        <f t="shared" si="24"/>
        <v>60</v>
      </c>
      <c r="BI8" s="22">
        <f t="shared" si="24"/>
        <v>60</v>
      </c>
      <c r="BJ8" s="22">
        <f t="shared" si="24"/>
        <v>60</v>
      </c>
      <c r="BK8" s="22">
        <f t="shared" si="24"/>
        <v>60</v>
      </c>
      <c r="BL8" s="22">
        <f t="shared" si="24"/>
        <v>60</v>
      </c>
      <c r="BM8" s="22">
        <f t="shared" si="24"/>
        <v>60</v>
      </c>
      <c r="BN8" s="22">
        <f t="shared" si="24"/>
        <v>60</v>
      </c>
      <c r="BO8" s="22">
        <f t="shared" si="24"/>
        <v>60</v>
      </c>
      <c r="BP8" s="22">
        <f t="shared" si="24"/>
        <v>60</v>
      </c>
      <c r="BQ8" s="22">
        <f t="shared" si="24"/>
        <v>60</v>
      </c>
      <c r="BR8" s="22">
        <f t="shared" si="24"/>
        <v>60</v>
      </c>
    </row>
    <row r="9" spans="1:70" ht="16.5" x14ac:dyDescent="0.5">
      <c r="A9" s="74" t="s">
        <v>299</v>
      </c>
      <c r="B9" s="74" t="s">
        <v>300</v>
      </c>
      <c r="C9" s="74" t="s">
        <v>301</v>
      </c>
      <c r="D9" s="74" t="s">
        <v>17</v>
      </c>
      <c r="E9" s="6">
        <v>3</v>
      </c>
      <c r="F9" s="62">
        <v>20</v>
      </c>
      <c r="G9" s="84"/>
      <c r="H9" s="83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3</v>
      </c>
      <c r="J9" s="62">
        <v>35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/>
      <c r="P9" s="2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55</v>
      </c>
      <c r="AJ9" s="3">
        <f t="shared" si="1"/>
        <v>5</v>
      </c>
      <c r="AK9" s="5">
        <f t="shared" si="2"/>
        <v>2</v>
      </c>
      <c r="AL9" s="41">
        <f t="shared" si="3"/>
        <v>55</v>
      </c>
      <c r="AM9" s="33">
        <f t="shared" si="4"/>
        <v>5</v>
      </c>
      <c r="AO9" s="22">
        <f t="shared" si="5"/>
        <v>20</v>
      </c>
      <c r="AP9">
        <f t="shared" si="6"/>
        <v>0</v>
      </c>
      <c r="AQ9">
        <f t="shared" si="7"/>
        <v>35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35</v>
      </c>
      <c r="BE9" s="22">
        <f t="shared" ref="BE9:BR9" si="25">BD9+LARGE($AO9:$BC9,BE$4)</f>
        <v>55</v>
      </c>
      <c r="BF9" s="22">
        <f t="shared" si="25"/>
        <v>55</v>
      </c>
      <c r="BG9" s="22">
        <f t="shared" si="25"/>
        <v>55</v>
      </c>
      <c r="BH9" s="22">
        <f t="shared" si="25"/>
        <v>55</v>
      </c>
      <c r="BI9" s="22">
        <f t="shared" si="25"/>
        <v>55</v>
      </c>
      <c r="BJ9" s="22">
        <f t="shared" si="25"/>
        <v>55</v>
      </c>
      <c r="BK9" s="22">
        <f t="shared" si="25"/>
        <v>55</v>
      </c>
      <c r="BL9" s="22">
        <f t="shared" si="25"/>
        <v>55</v>
      </c>
      <c r="BM9" s="22">
        <f t="shared" si="25"/>
        <v>55</v>
      </c>
      <c r="BN9" s="22">
        <f t="shared" si="25"/>
        <v>55</v>
      </c>
      <c r="BO9" s="22">
        <f t="shared" si="25"/>
        <v>55</v>
      </c>
      <c r="BP9" s="22">
        <f t="shared" si="25"/>
        <v>55</v>
      </c>
      <c r="BQ9" s="22">
        <f t="shared" si="25"/>
        <v>55</v>
      </c>
      <c r="BR9" s="22">
        <f t="shared" si="25"/>
        <v>55</v>
      </c>
    </row>
    <row r="10" spans="1:70" ht="16.5" x14ac:dyDescent="0.5">
      <c r="A10" s="74" t="s">
        <v>195</v>
      </c>
      <c r="B10" s="74" t="s">
        <v>196</v>
      </c>
      <c r="C10" s="74" t="s">
        <v>197</v>
      </c>
      <c r="D10" s="74" t="s">
        <v>20</v>
      </c>
      <c r="E10" s="6">
        <v>2</v>
      </c>
      <c r="F10" s="62">
        <v>35</v>
      </c>
      <c r="G10" s="84"/>
      <c r="H10" s="83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>
        <v>8</v>
      </c>
      <c r="J10" s="62">
        <v>12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2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47</v>
      </c>
      <c r="AJ10" s="3">
        <f t="shared" si="1"/>
        <v>6</v>
      </c>
      <c r="AK10" s="5">
        <f t="shared" si="2"/>
        <v>2</v>
      </c>
      <c r="AL10" s="41">
        <f t="shared" si="3"/>
        <v>47</v>
      </c>
      <c r="AM10" s="33">
        <f t="shared" si="4"/>
        <v>6</v>
      </c>
      <c r="AO10" s="22">
        <f t="shared" si="5"/>
        <v>35</v>
      </c>
      <c r="AP10">
        <f t="shared" si="6"/>
        <v>0</v>
      </c>
      <c r="AQ10">
        <f t="shared" si="7"/>
        <v>12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35</v>
      </c>
      <c r="BE10" s="22">
        <f t="shared" ref="BE10:BR10" si="26">BD10+LARGE($AO10:$BC10,BE$4)</f>
        <v>47</v>
      </c>
      <c r="BF10" s="22">
        <f t="shared" si="26"/>
        <v>47</v>
      </c>
      <c r="BG10" s="22">
        <f t="shared" si="26"/>
        <v>47</v>
      </c>
      <c r="BH10" s="22">
        <f t="shared" si="26"/>
        <v>47</v>
      </c>
      <c r="BI10" s="22">
        <f t="shared" si="26"/>
        <v>47</v>
      </c>
      <c r="BJ10" s="22">
        <f t="shared" si="26"/>
        <v>47</v>
      </c>
      <c r="BK10" s="22">
        <f t="shared" si="26"/>
        <v>47</v>
      </c>
      <c r="BL10" s="22">
        <f t="shared" si="26"/>
        <v>47</v>
      </c>
      <c r="BM10" s="22">
        <f t="shared" si="26"/>
        <v>47</v>
      </c>
      <c r="BN10" s="22">
        <f t="shared" si="26"/>
        <v>47</v>
      </c>
      <c r="BO10" s="22">
        <f t="shared" si="26"/>
        <v>47</v>
      </c>
      <c r="BP10" s="22">
        <f t="shared" si="26"/>
        <v>47</v>
      </c>
      <c r="BQ10" s="22">
        <f t="shared" si="26"/>
        <v>47</v>
      </c>
      <c r="BR10" s="22">
        <f t="shared" si="26"/>
        <v>47</v>
      </c>
    </row>
    <row r="11" spans="1:70" ht="16.5" x14ac:dyDescent="0.5">
      <c r="A11" s="74" t="s">
        <v>273</v>
      </c>
      <c r="B11" s="74" t="s">
        <v>274</v>
      </c>
      <c r="C11" s="74" t="s">
        <v>275</v>
      </c>
      <c r="D11" s="74" t="s">
        <v>20</v>
      </c>
      <c r="E11" s="75">
        <v>3</v>
      </c>
      <c r="F11" s="62">
        <v>20</v>
      </c>
      <c r="G11" s="84"/>
      <c r="H11" s="83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>
        <v>6</v>
      </c>
      <c r="J11" s="62">
        <v>16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2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36</v>
      </c>
      <c r="AJ11" s="3">
        <f t="shared" si="1"/>
        <v>7</v>
      </c>
      <c r="AK11" s="5">
        <f t="shared" si="2"/>
        <v>2</v>
      </c>
      <c r="AL11" s="41">
        <f t="shared" si="3"/>
        <v>36</v>
      </c>
      <c r="AM11" s="33">
        <f t="shared" si="4"/>
        <v>7</v>
      </c>
      <c r="AO11" s="22">
        <f t="shared" si="5"/>
        <v>20</v>
      </c>
      <c r="AP11">
        <f t="shared" si="6"/>
        <v>0</v>
      </c>
      <c r="AQ11">
        <f t="shared" si="7"/>
        <v>16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20</v>
      </c>
      <c r="BE11" s="22">
        <f t="shared" ref="BE11:BR11" si="27">BD11+LARGE($AO11:$BC11,BE$4)</f>
        <v>36</v>
      </c>
      <c r="BF11" s="22">
        <f t="shared" si="27"/>
        <v>36</v>
      </c>
      <c r="BG11" s="22">
        <f t="shared" si="27"/>
        <v>36</v>
      </c>
      <c r="BH11" s="22">
        <f t="shared" si="27"/>
        <v>36</v>
      </c>
      <c r="BI11" s="22">
        <f t="shared" si="27"/>
        <v>36</v>
      </c>
      <c r="BJ11" s="22">
        <f t="shared" si="27"/>
        <v>36</v>
      </c>
      <c r="BK11" s="22">
        <f t="shared" si="27"/>
        <v>36</v>
      </c>
      <c r="BL11" s="22">
        <f t="shared" si="27"/>
        <v>36</v>
      </c>
      <c r="BM11" s="22">
        <f t="shared" si="27"/>
        <v>36</v>
      </c>
      <c r="BN11" s="22">
        <f t="shared" si="27"/>
        <v>36</v>
      </c>
      <c r="BO11" s="22">
        <f t="shared" si="27"/>
        <v>36</v>
      </c>
      <c r="BP11" s="22">
        <f t="shared" si="27"/>
        <v>36</v>
      </c>
      <c r="BQ11" s="22">
        <f t="shared" si="27"/>
        <v>36</v>
      </c>
      <c r="BR11" s="22">
        <f t="shared" si="27"/>
        <v>36</v>
      </c>
    </row>
    <row r="12" spans="1:70" ht="16.5" x14ac:dyDescent="0.5">
      <c r="A12" s="74" t="s">
        <v>249</v>
      </c>
      <c r="B12" s="74" t="s">
        <v>250</v>
      </c>
      <c r="C12" s="74" t="s">
        <v>251</v>
      </c>
      <c r="D12" s="74" t="s">
        <v>40</v>
      </c>
      <c r="E12" s="75">
        <v>2</v>
      </c>
      <c r="F12" s="62">
        <v>35</v>
      </c>
      <c r="G12" s="84"/>
      <c r="H12" s="83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66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35</v>
      </c>
      <c r="AJ12" s="3">
        <f t="shared" si="1"/>
        <v>8</v>
      </c>
      <c r="AK12" s="5">
        <f t="shared" si="2"/>
        <v>1</v>
      </c>
      <c r="AL12" s="41">
        <f t="shared" si="3"/>
        <v>35</v>
      </c>
      <c r="AM12" s="33">
        <f t="shared" si="4"/>
        <v>8</v>
      </c>
      <c r="AO12" s="22">
        <f t="shared" si="5"/>
        <v>35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35</v>
      </c>
      <c r="BE12" s="22">
        <f t="shared" ref="BE12:BR12" si="28">BD12+LARGE($AO12:$BC12,BE$4)</f>
        <v>35</v>
      </c>
      <c r="BF12" s="22">
        <f t="shared" si="28"/>
        <v>35</v>
      </c>
      <c r="BG12" s="22">
        <f t="shared" si="28"/>
        <v>35</v>
      </c>
      <c r="BH12" s="22">
        <f t="shared" si="28"/>
        <v>35</v>
      </c>
      <c r="BI12" s="22">
        <f t="shared" si="28"/>
        <v>35</v>
      </c>
      <c r="BJ12" s="22">
        <f t="shared" si="28"/>
        <v>35</v>
      </c>
      <c r="BK12" s="22">
        <f t="shared" si="28"/>
        <v>35</v>
      </c>
      <c r="BL12" s="22">
        <f t="shared" si="28"/>
        <v>35</v>
      </c>
      <c r="BM12" s="22">
        <f t="shared" si="28"/>
        <v>35</v>
      </c>
      <c r="BN12" s="22">
        <f t="shared" si="28"/>
        <v>35</v>
      </c>
      <c r="BO12" s="22">
        <f t="shared" si="28"/>
        <v>35</v>
      </c>
      <c r="BP12" s="22">
        <f t="shared" si="28"/>
        <v>35</v>
      </c>
      <c r="BQ12" s="22">
        <f t="shared" si="28"/>
        <v>35</v>
      </c>
      <c r="BR12" s="22">
        <f t="shared" si="28"/>
        <v>35</v>
      </c>
    </row>
    <row r="13" spans="1:70" ht="16.5" x14ac:dyDescent="0.5">
      <c r="A13" s="74" t="s">
        <v>252</v>
      </c>
      <c r="B13" s="74" t="s">
        <v>253</v>
      </c>
      <c r="C13" s="74" t="s">
        <v>254</v>
      </c>
      <c r="D13" s="74" t="s">
        <v>17</v>
      </c>
      <c r="E13" s="6">
        <v>3</v>
      </c>
      <c r="F13" s="62">
        <v>20</v>
      </c>
      <c r="G13" s="84"/>
      <c r="H13" s="83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>
        <v>19</v>
      </c>
      <c r="J13" s="62">
        <v>10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30</v>
      </c>
      <c r="AJ13" s="3">
        <f t="shared" si="1"/>
        <v>9</v>
      </c>
      <c r="AK13" s="5">
        <f t="shared" si="2"/>
        <v>2</v>
      </c>
      <c r="AL13" s="41">
        <f t="shared" si="3"/>
        <v>30</v>
      </c>
      <c r="AM13" s="33">
        <f t="shared" si="4"/>
        <v>9</v>
      </c>
      <c r="AO13" s="22">
        <f t="shared" si="5"/>
        <v>20</v>
      </c>
      <c r="AP13">
        <f t="shared" si="6"/>
        <v>0</v>
      </c>
      <c r="AQ13">
        <f t="shared" si="7"/>
        <v>10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20</v>
      </c>
      <c r="BE13" s="22">
        <f t="shared" ref="BE13:BR13" si="29">BD13+LARGE($AO13:$BC13,BE$4)</f>
        <v>30</v>
      </c>
      <c r="BF13" s="22">
        <f t="shared" si="29"/>
        <v>30</v>
      </c>
      <c r="BG13" s="22">
        <f t="shared" si="29"/>
        <v>30</v>
      </c>
      <c r="BH13" s="22">
        <f t="shared" si="29"/>
        <v>30</v>
      </c>
      <c r="BI13" s="22">
        <f t="shared" si="29"/>
        <v>30</v>
      </c>
      <c r="BJ13" s="22">
        <f t="shared" si="29"/>
        <v>30</v>
      </c>
      <c r="BK13" s="22">
        <f t="shared" si="29"/>
        <v>30</v>
      </c>
      <c r="BL13" s="22">
        <f t="shared" si="29"/>
        <v>30</v>
      </c>
      <c r="BM13" s="22">
        <f t="shared" si="29"/>
        <v>30</v>
      </c>
      <c r="BN13" s="22">
        <f t="shared" si="29"/>
        <v>30</v>
      </c>
      <c r="BO13" s="22">
        <f t="shared" si="29"/>
        <v>30</v>
      </c>
      <c r="BP13" s="22">
        <f t="shared" si="29"/>
        <v>30</v>
      </c>
      <c r="BQ13" s="22">
        <f t="shared" si="29"/>
        <v>30</v>
      </c>
      <c r="BR13" s="22">
        <f t="shared" si="29"/>
        <v>30</v>
      </c>
    </row>
    <row r="14" spans="1:70" ht="16.5" x14ac:dyDescent="0.5">
      <c r="A14" s="74" t="s">
        <v>276</v>
      </c>
      <c r="B14" s="74" t="s">
        <v>277</v>
      </c>
      <c r="C14" s="74" t="s">
        <v>278</v>
      </c>
      <c r="D14" s="74" t="s">
        <v>131</v>
      </c>
      <c r="E14" s="6">
        <v>6</v>
      </c>
      <c r="F14" s="62">
        <v>10</v>
      </c>
      <c r="G14" s="84"/>
      <c r="H14" s="83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>
        <v>7</v>
      </c>
      <c r="J14" s="62">
        <v>14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2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24</v>
      </c>
      <c r="AJ14" s="3">
        <f t="shared" si="1"/>
        <v>10</v>
      </c>
      <c r="AK14" s="5">
        <f t="shared" si="2"/>
        <v>2</v>
      </c>
      <c r="AL14" s="41">
        <f t="shared" si="3"/>
        <v>24</v>
      </c>
      <c r="AM14" s="33">
        <f t="shared" si="4"/>
        <v>10</v>
      </c>
      <c r="AO14" s="22">
        <f t="shared" si="5"/>
        <v>10</v>
      </c>
      <c r="AP14">
        <f t="shared" si="6"/>
        <v>0</v>
      </c>
      <c r="AQ14">
        <f t="shared" si="7"/>
        <v>14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14</v>
      </c>
      <c r="BE14" s="22">
        <f t="shared" ref="BE14:BR14" si="30">BD14+LARGE($AO14:$BC14,BE$4)</f>
        <v>24</v>
      </c>
      <c r="BF14" s="22">
        <f t="shared" si="30"/>
        <v>24</v>
      </c>
      <c r="BG14" s="22">
        <f t="shared" si="30"/>
        <v>24</v>
      </c>
      <c r="BH14" s="22">
        <f t="shared" si="30"/>
        <v>24</v>
      </c>
      <c r="BI14" s="22">
        <f t="shared" si="30"/>
        <v>24</v>
      </c>
      <c r="BJ14" s="22">
        <f t="shared" si="30"/>
        <v>24</v>
      </c>
      <c r="BK14" s="22">
        <f t="shared" si="30"/>
        <v>24</v>
      </c>
      <c r="BL14" s="22">
        <f t="shared" si="30"/>
        <v>24</v>
      </c>
      <c r="BM14" s="22">
        <f t="shared" si="30"/>
        <v>24</v>
      </c>
      <c r="BN14" s="22">
        <f t="shared" si="30"/>
        <v>24</v>
      </c>
      <c r="BO14" s="22">
        <f t="shared" si="30"/>
        <v>24</v>
      </c>
      <c r="BP14" s="22">
        <f t="shared" si="30"/>
        <v>24</v>
      </c>
      <c r="BQ14" s="22">
        <f t="shared" si="30"/>
        <v>24</v>
      </c>
      <c r="BR14" s="22">
        <f t="shared" si="30"/>
        <v>24</v>
      </c>
    </row>
    <row r="15" spans="1:70" ht="16.5" x14ac:dyDescent="0.5">
      <c r="A15" s="74" t="s">
        <v>222</v>
      </c>
      <c r="B15" s="74" t="s">
        <v>223</v>
      </c>
      <c r="C15" s="74" t="s">
        <v>224</v>
      </c>
      <c r="D15" s="74" t="s">
        <v>43</v>
      </c>
      <c r="E15" s="6">
        <v>7</v>
      </c>
      <c r="F15" s="62">
        <v>10</v>
      </c>
      <c r="G15" s="84"/>
      <c r="H15" s="83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9</v>
      </c>
      <c r="J15" s="62">
        <v>10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2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20</v>
      </c>
      <c r="AJ15" s="3">
        <f t="shared" si="1"/>
        <v>11</v>
      </c>
      <c r="AK15" s="5">
        <f t="shared" si="2"/>
        <v>2</v>
      </c>
      <c r="AL15" s="41">
        <f t="shared" si="3"/>
        <v>20</v>
      </c>
      <c r="AM15" s="33">
        <f t="shared" si="4"/>
        <v>11</v>
      </c>
      <c r="AO15" s="22">
        <f t="shared" si="5"/>
        <v>10</v>
      </c>
      <c r="AP15">
        <f t="shared" si="6"/>
        <v>0</v>
      </c>
      <c r="AQ15">
        <f t="shared" si="7"/>
        <v>10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10</v>
      </c>
      <c r="BE15" s="22">
        <f t="shared" ref="BE15:BR15" si="31">BD15+LARGE($AO15:$BC15,BE$4)</f>
        <v>20</v>
      </c>
      <c r="BF15" s="22">
        <f t="shared" si="31"/>
        <v>20</v>
      </c>
      <c r="BG15" s="22">
        <f t="shared" si="31"/>
        <v>20</v>
      </c>
      <c r="BH15" s="22">
        <f t="shared" si="31"/>
        <v>20</v>
      </c>
      <c r="BI15" s="22">
        <f t="shared" si="31"/>
        <v>20</v>
      </c>
      <c r="BJ15" s="22">
        <f t="shared" si="31"/>
        <v>20</v>
      </c>
      <c r="BK15" s="22">
        <f t="shared" si="31"/>
        <v>20</v>
      </c>
      <c r="BL15" s="22">
        <f t="shared" si="31"/>
        <v>20</v>
      </c>
      <c r="BM15" s="22">
        <f t="shared" si="31"/>
        <v>20</v>
      </c>
      <c r="BN15" s="22">
        <f t="shared" si="31"/>
        <v>20</v>
      </c>
      <c r="BO15" s="22">
        <f t="shared" si="31"/>
        <v>20</v>
      </c>
      <c r="BP15" s="22">
        <f t="shared" si="31"/>
        <v>20</v>
      </c>
      <c r="BQ15" s="22">
        <f t="shared" si="31"/>
        <v>20</v>
      </c>
      <c r="BR15" s="22">
        <f t="shared" si="31"/>
        <v>20</v>
      </c>
    </row>
    <row r="16" spans="1:70" ht="16.5" x14ac:dyDescent="0.5">
      <c r="A16" s="74" t="s">
        <v>258</v>
      </c>
      <c r="B16" s="74" t="s">
        <v>259</v>
      </c>
      <c r="C16" s="74" t="s">
        <v>260</v>
      </c>
      <c r="D16" s="74" t="s">
        <v>40</v>
      </c>
      <c r="E16" s="6">
        <v>8</v>
      </c>
      <c r="F16" s="62">
        <v>10</v>
      </c>
      <c r="G16" s="84"/>
      <c r="H16" s="83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11</v>
      </c>
      <c r="J16" s="62">
        <v>10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20</v>
      </c>
      <c r="AJ16" s="3">
        <f t="shared" si="1"/>
        <v>11</v>
      </c>
      <c r="AK16" s="5">
        <f t="shared" si="2"/>
        <v>2</v>
      </c>
      <c r="AL16" s="41">
        <f t="shared" si="3"/>
        <v>20</v>
      </c>
      <c r="AM16" s="33">
        <f t="shared" si="4"/>
        <v>11</v>
      </c>
      <c r="AO16" s="22">
        <f t="shared" si="5"/>
        <v>10</v>
      </c>
      <c r="AP16">
        <f t="shared" si="6"/>
        <v>0</v>
      </c>
      <c r="AQ16">
        <f t="shared" si="7"/>
        <v>10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10</v>
      </c>
      <c r="BE16" s="22">
        <f t="shared" ref="BE16:BR16" si="32">BD16+LARGE($AO16:$BC16,BE$4)</f>
        <v>20</v>
      </c>
      <c r="BF16" s="22">
        <f t="shared" si="32"/>
        <v>20</v>
      </c>
      <c r="BG16" s="22">
        <f t="shared" si="32"/>
        <v>20</v>
      </c>
      <c r="BH16" s="22">
        <f t="shared" si="32"/>
        <v>20</v>
      </c>
      <c r="BI16" s="22">
        <f t="shared" si="32"/>
        <v>20</v>
      </c>
      <c r="BJ16" s="22">
        <f t="shared" si="32"/>
        <v>20</v>
      </c>
      <c r="BK16" s="22">
        <f t="shared" si="32"/>
        <v>20</v>
      </c>
      <c r="BL16" s="22">
        <f t="shared" si="32"/>
        <v>20</v>
      </c>
      <c r="BM16" s="22">
        <f t="shared" si="32"/>
        <v>20</v>
      </c>
      <c r="BN16" s="22">
        <f t="shared" si="32"/>
        <v>20</v>
      </c>
      <c r="BO16" s="22">
        <f t="shared" si="32"/>
        <v>20</v>
      </c>
      <c r="BP16" s="22">
        <f t="shared" si="32"/>
        <v>20</v>
      </c>
      <c r="BQ16" s="22">
        <f t="shared" si="32"/>
        <v>20</v>
      </c>
      <c r="BR16" s="22">
        <f t="shared" si="32"/>
        <v>20</v>
      </c>
    </row>
    <row r="17" spans="1:70" ht="16.5" x14ac:dyDescent="0.5">
      <c r="A17" s="74" t="s">
        <v>234</v>
      </c>
      <c r="B17" s="74" t="s">
        <v>235</v>
      </c>
      <c r="C17" s="74" t="s">
        <v>236</v>
      </c>
      <c r="D17" s="74" t="s">
        <v>17</v>
      </c>
      <c r="E17" s="6">
        <v>5</v>
      </c>
      <c r="F17" s="62">
        <v>10</v>
      </c>
      <c r="G17" s="84"/>
      <c r="H17" s="83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>
        <v>13</v>
      </c>
      <c r="J17" s="62">
        <v>10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20</v>
      </c>
      <c r="AJ17" s="3">
        <f t="shared" si="1"/>
        <v>11</v>
      </c>
      <c r="AK17" s="5">
        <f t="shared" si="2"/>
        <v>2</v>
      </c>
      <c r="AL17" s="41">
        <f t="shared" si="3"/>
        <v>20</v>
      </c>
      <c r="AM17" s="33">
        <f t="shared" si="4"/>
        <v>11</v>
      </c>
      <c r="AO17" s="22">
        <f t="shared" si="5"/>
        <v>10</v>
      </c>
      <c r="AP17">
        <f t="shared" si="6"/>
        <v>0</v>
      </c>
      <c r="AQ17">
        <f t="shared" si="7"/>
        <v>10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10</v>
      </c>
      <c r="BE17" s="22">
        <f t="shared" ref="BE17:BR17" si="33">BD17+LARGE($AO17:$BC17,BE$4)</f>
        <v>20</v>
      </c>
      <c r="BF17" s="22">
        <f t="shared" si="33"/>
        <v>20</v>
      </c>
      <c r="BG17" s="22">
        <f t="shared" si="33"/>
        <v>20</v>
      </c>
      <c r="BH17" s="22">
        <f t="shared" si="33"/>
        <v>20</v>
      </c>
      <c r="BI17" s="22">
        <f t="shared" si="33"/>
        <v>20</v>
      </c>
      <c r="BJ17" s="22">
        <f t="shared" si="33"/>
        <v>20</v>
      </c>
      <c r="BK17" s="22">
        <f t="shared" si="33"/>
        <v>20</v>
      </c>
      <c r="BL17" s="22">
        <f t="shared" si="33"/>
        <v>20</v>
      </c>
      <c r="BM17" s="22">
        <f t="shared" si="33"/>
        <v>20</v>
      </c>
      <c r="BN17" s="22">
        <f t="shared" si="33"/>
        <v>20</v>
      </c>
      <c r="BO17" s="22">
        <f t="shared" si="33"/>
        <v>20</v>
      </c>
      <c r="BP17" s="22">
        <f t="shared" si="33"/>
        <v>20</v>
      </c>
      <c r="BQ17" s="22">
        <f t="shared" si="33"/>
        <v>20</v>
      </c>
      <c r="BR17" s="22">
        <f t="shared" si="33"/>
        <v>20</v>
      </c>
    </row>
    <row r="18" spans="1:70" ht="16.5" x14ac:dyDescent="0.5">
      <c r="A18" s="74" t="s">
        <v>204</v>
      </c>
      <c r="B18" s="74" t="s">
        <v>205</v>
      </c>
      <c r="C18" s="74" t="s">
        <v>206</v>
      </c>
      <c r="D18" s="74" t="s">
        <v>17</v>
      </c>
      <c r="E18" s="6">
        <v>5</v>
      </c>
      <c r="F18" s="62">
        <v>10</v>
      </c>
      <c r="G18" s="84"/>
      <c r="H18" s="83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>
        <v>16</v>
      </c>
      <c r="J18" s="62">
        <v>10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20</v>
      </c>
      <c r="AJ18" s="3">
        <f t="shared" si="1"/>
        <v>11</v>
      </c>
      <c r="AK18" s="5">
        <f t="shared" si="2"/>
        <v>2</v>
      </c>
      <c r="AL18" s="41">
        <f t="shared" si="3"/>
        <v>20</v>
      </c>
      <c r="AM18" s="33">
        <f t="shared" si="4"/>
        <v>11</v>
      </c>
      <c r="AO18" s="22">
        <f t="shared" si="5"/>
        <v>10</v>
      </c>
      <c r="AP18">
        <f t="shared" si="6"/>
        <v>0</v>
      </c>
      <c r="AQ18">
        <f t="shared" si="7"/>
        <v>10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10</v>
      </c>
      <c r="BE18" s="22">
        <f t="shared" ref="BE18:BR18" si="34">BD18+LARGE($AO18:$BC18,BE$4)</f>
        <v>20</v>
      </c>
      <c r="BF18" s="22">
        <f t="shared" si="34"/>
        <v>20</v>
      </c>
      <c r="BG18" s="22">
        <f t="shared" si="34"/>
        <v>20</v>
      </c>
      <c r="BH18" s="22">
        <f t="shared" si="34"/>
        <v>20</v>
      </c>
      <c r="BI18" s="22">
        <f t="shared" si="34"/>
        <v>20</v>
      </c>
      <c r="BJ18" s="22">
        <f t="shared" si="34"/>
        <v>20</v>
      </c>
      <c r="BK18" s="22">
        <f t="shared" si="34"/>
        <v>20</v>
      </c>
      <c r="BL18" s="22">
        <f t="shared" si="34"/>
        <v>20</v>
      </c>
      <c r="BM18" s="22">
        <f t="shared" si="34"/>
        <v>20</v>
      </c>
      <c r="BN18" s="22">
        <f t="shared" si="34"/>
        <v>20</v>
      </c>
      <c r="BO18" s="22">
        <f t="shared" si="34"/>
        <v>20</v>
      </c>
      <c r="BP18" s="22">
        <f t="shared" si="34"/>
        <v>20</v>
      </c>
      <c r="BQ18" s="22">
        <f t="shared" si="34"/>
        <v>20</v>
      </c>
      <c r="BR18" s="22">
        <f t="shared" si="34"/>
        <v>20</v>
      </c>
    </row>
    <row r="19" spans="1:70" ht="16.5" x14ac:dyDescent="0.5">
      <c r="A19" s="74" t="s">
        <v>231</v>
      </c>
      <c r="B19" s="74" t="s">
        <v>232</v>
      </c>
      <c r="C19" s="74" t="s">
        <v>233</v>
      </c>
      <c r="D19" s="74" t="s">
        <v>43</v>
      </c>
      <c r="E19" s="6">
        <v>7</v>
      </c>
      <c r="F19" s="62">
        <v>10</v>
      </c>
      <c r="G19" s="84"/>
      <c r="H19" s="83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>
        <v>17</v>
      </c>
      <c r="J19" s="62">
        <v>10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20</v>
      </c>
      <c r="AJ19" s="3">
        <f t="shared" si="1"/>
        <v>11</v>
      </c>
      <c r="AK19" s="5">
        <f t="shared" si="2"/>
        <v>2</v>
      </c>
      <c r="AL19" s="41">
        <f t="shared" si="3"/>
        <v>20</v>
      </c>
      <c r="AM19" s="33">
        <f t="shared" si="4"/>
        <v>11</v>
      </c>
      <c r="AO19" s="22">
        <f t="shared" si="5"/>
        <v>10</v>
      </c>
      <c r="AP19">
        <f t="shared" si="6"/>
        <v>0</v>
      </c>
      <c r="AQ19">
        <f t="shared" si="7"/>
        <v>10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10</v>
      </c>
      <c r="BE19" s="22">
        <f t="shared" ref="BE19:BR19" si="35">BD19+LARGE($AO19:$BC19,BE$4)</f>
        <v>20</v>
      </c>
      <c r="BF19" s="22">
        <f t="shared" si="35"/>
        <v>20</v>
      </c>
      <c r="BG19" s="22">
        <f t="shared" si="35"/>
        <v>20</v>
      </c>
      <c r="BH19" s="22">
        <f t="shared" si="35"/>
        <v>20</v>
      </c>
      <c r="BI19" s="22">
        <f t="shared" si="35"/>
        <v>20</v>
      </c>
      <c r="BJ19" s="22">
        <f t="shared" si="35"/>
        <v>20</v>
      </c>
      <c r="BK19" s="22">
        <f t="shared" si="35"/>
        <v>20</v>
      </c>
      <c r="BL19" s="22">
        <f t="shared" si="35"/>
        <v>20</v>
      </c>
      <c r="BM19" s="22">
        <f t="shared" si="35"/>
        <v>20</v>
      </c>
      <c r="BN19" s="22">
        <f t="shared" si="35"/>
        <v>20</v>
      </c>
      <c r="BO19" s="22">
        <f t="shared" si="35"/>
        <v>20</v>
      </c>
      <c r="BP19" s="22">
        <f t="shared" si="35"/>
        <v>20</v>
      </c>
      <c r="BQ19" s="22">
        <f t="shared" si="35"/>
        <v>20</v>
      </c>
      <c r="BR19" s="22">
        <f t="shared" si="35"/>
        <v>20</v>
      </c>
    </row>
    <row r="20" spans="1:70" ht="16.5" x14ac:dyDescent="0.5">
      <c r="A20" s="74" t="s">
        <v>302</v>
      </c>
      <c r="B20" s="74" t="s">
        <v>303</v>
      </c>
      <c r="C20" s="74" t="s">
        <v>301</v>
      </c>
      <c r="D20" s="74" t="s">
        <v>19</v>
      </c>
      <c r="E20" s="6">
        <v>8</v>
      </c>
      <c r="F20" s="62">
        <v>10</v>
      </c>
      <c r="G20" s="84"/>
      <c r="H20" s="83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>
        <v>18</v>
      </c>
      <c r="J20" s="62">
        <v>10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20</v>
      </c>
      <c r="AJ20" s="3">
        <f t="shared" si="1"/>
        <v>11</v>
      </c>
      <c r="AK20" s="5">
        <f t="shared" si="2"/>
        <v>2</v>
      </c>
      <c r="AL20" s="41">
        <f t="shared" si="3"/>
        <v>20</v>
      </c>
      <c r="AM20" s="33">
        <f t="shared" si="4"/>
        <v>11</v>
      </c>
      <c r="AO20" s="22">
        <f t="shared" si="5"/>
        <v>10</v>
      </c>
      <c r="AP20">
        <f t="shared" si="6"/>
        <v>0</v>
      </c>
      <c r="AQ20">
        <f t="shared" si="7"/>
        <v>10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10</v>
      </c>
      <c r="BE20" s="22">
        <f t="shared" ref="BE20:BR20" si="36">BD20+LARGE($AO20:$BC20,BE$4)</f>
        <v>20</v>
      </c>
      <c r="BF20" s="22">
        <f t="shared" si="36"/>
        <v>20</v>
      </c>
      <c r="BG20" s="22">
        <f t="shared" si="36"/>
        <v>20</v>
      </c>
      <c r="BH20" s="22">
        <f t="shared" si="36"/>
        <v>20</v>
      </c>
      <c r="BI20" s="22">
        <f t="shared" si="36"/>
        <v>20</v>
      </c>
      <c r="BJ20" s="22">
        <f t="shared" si="36"/>
        <v>20</v>
      </c>
      <c r="BK20" s="22">
        <f t="shared" si="36"/>
        <v>20</v>
      </c>
      <c r="BL20" s="22">
        <f t="shared" si="36"/>
        <v>20</v>
      </c>
      <c r="BM20" s="22">
        <f t="shared" si="36"/>
        <v>20</v>
      </c>
      <c r="BN20" s="22">
        <f t="shared" si="36"/>
        <v>20</v>
      </c>
      <c r="BO20" s="22">
        <f t="shared" si="36"/>
        <v>20</v>
      </c>
      <c r="BP20" s="22">
        <f t="shared" si="36"/>
        <v>20</v>
      </c>
      <c r="BQ20" s="22">
        <f t="shared" si="36"/>
        <v>20</v>
      </c>
      <c r="BR20" s="22">
        <f t="shared" si="36"/>
        <v>20</v>
      </c>
    </row>
    <row r="21" spans="1:70" ht="16.5" x14ac:dyDescent="0.5">
      <c r="A21" s="74" t="s">
        <v>304</v>
      </c>
      <c r="B21" s="74" t="s">
        <v>305</v>
      </c>
      <c r="C21" s="74" t="s">
        <v>306</v>
      </c>
      <c r="D21" s="74" t="s">
        <v>19</v>
      </c>
      <c r="E21" s="6"/>
      <c r="F21" s="66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84"/>
      <c r="H21" s="83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>
        <v>10</v>
      </c>
      <c r="J21" s="62">
        <v>10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10</v>
      </c>
      <c r="AJ21" s="3">
        <f t="shared" si="1"/>
        <v>17</v>
      </c>
      <c r="AK21" s="5">
        <f t="shared" si="2"/>
        <v>1</v>
      </c>
      <c r="AL21" s="41">
        <f t="shared" si="3"/>
        <v>10</v>
      </c>
      <c r="AM21" s="33">
        <f t="shared" si="4"/>
        <v>17</v>
      </c>
      <c r="AO21" s="22">
        <f t="shared" si="5"/>
        <v>0</v>
      </c>
      <c r="AP21">
        <f t="shared" si="6"/>
        <v>0</v>
      </c>
      <c r="AQ21">
        <f t="shared" si="7"/>
        <v>10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10</v>
      </c>
      <c r="BE21" s="22">
        <f t="shared" ref="BE21:BR21" si="37">BD21+LARGE($AO21:$BC21,BE$4)</f>
        <v>10</v>
      </c>
      <c r="BF21" s="22">
        <f t="shared" si="37"/>
        <v>10</v>
      </c>
      <c r="BG21" s="22">
        <f t="shared" si="37"/>
        <v>10</v>
      </c>
      <c r="BH21" s="22">
        <f t="shared" si="37"/>
        <v>10</v>
      </c>
      <c r="BI21" s="22">
        <f t="shared" si="37"/>
        <v>10</v>
      </c>
      <c r="BJ21" s="22">
        <f t="shared" si="37"/>
        <v>10</v>
      </c>
      <c r="BK21" s="22">
        <f t="shared" si="37"/>
        <v>10</v>
      </c>
      <c r="BL21" s="22">
        <f t="shared" si="37"/>
        <v>10</v>
      </c>
      <c r="BM21" s="22">
        <f t="shared" si="37"/>
        <v>10</v>
      </c>
      <c r="BN21" s="22">
        <f t="shared" si="37"/>
        <v>10</v>
      </c>
      <c r="BO21" s="22">
        <f t="shared" si="37"/>
        <v>10</v>
      </c>
      <c r="BP21" s="22">
        <f t="shared" si="37"/>
        <v>10</v>
      </c>
      <c r="BQ21" s="22">
        <f t="shared" si="37"/>
        <v>10</v>
      </c>
      <c r="BR21" s="22">
        <f t="shared" si="37"/>
        <v>10</v>
      </c>
    </row>
    <row r="22" spans="1:70" ht="16.5" x14ac:dyDescent="0.5">
      <c r="A22" s="74" t="s">
        <v>267</v>
      </c>
      <c r="B22" s="74" t="s">
        <v>268</v>
      </c>
      <c r="C22" s="74" t="s">
        <v>269</v>
      </c>
      <c r="D22" s="74" t="s">
        <v>130</v>
      </c>
      <c r="E22" s="6"/>
      <c r="F22" s="66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84"/>
      <c r="H22" s="83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>
        <v>12</v>
      </c>
      <c r="J22" s="62">
        <v>10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10</v>
      </c>
      <c r="AJ22" s="3">
        <f t="shared" si="1"/>
        <v>17</v>
      </c>
      <c r="AK22" s="5">
        <f t="shared" si="2"/>
        <v>1</v>
      </c>
      <c r="AL22" s="41">
        <f t="shared" si="3"/>
        <v>10</v>
      </c>
      <c r="AM22" s="33">
        <f t="shared" si="4"/>
        <v>17</v>
      </c>
      <c r="AO22" s="22">
        <f t="shared" si="5"/>
        <v>0</v>
      </c>
      <c r="AP22">
        <f t="shared" si="6"/>
        <v>0</v>
      </c>
      <c r="AQ22">
        <f t="shared" si="7"/>
        <v>10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10</v>
      </c>
      <c r="BE22" s="22">
        <f t="shared" ref="BE22:BR22" si="38">BD22+LARGE($AO22:$BC22,BE$4)</f>
        <v>10</v>
      </c>
      <c r="BF22" s="22">
        <f t="shared" si="38"/>
        <v>10</v>
      </c>
      <c r="BG22" s="22">
        <f t="shared" si="38"/>
        <v>10</v>
      </c>
      <c r="BH22" s="22">
        <f t="shared" si="38"/>
        <v>10</v>
      </c>
      <c r="BI22" s="22">
        <f t="shared" si="38"/>
        <v>10</v>
      </c>
      <c r="BJ22" s="22">
        <f t="shared" si="38"/>
        <v>10</v>
      </c>
      <c r="BK22" s="22">
        <f t="shared" si="38"/>
        <v>10</v>
      </c>
      <c r="BL22" s="22">
        <f t="shared" si="38"/>
        <v>10</v>
      </c>
      <c r="BM22" s="22">
        <f t="shared" si="38"/>
        <v>10</v>
      </c>
      <c r="BN22" s="22">
        <f t="shared" si="38"/>
        <v>10</v>
      </c>
      <c r="BO22" s="22">
        <f t="shared" si="38"/>
        <v>10</v>
      </c>
      <c r="BP22" s="22">
        <f t="shared" si="38"/>
        <v>10</v>
      </c>
      <c r="BQ22" s="22">
        <f t="shared" si="38"/>
        <v>10</v>
      </c>
      <c r="BR22" s="22">
        <f t="shared" si="38"/>
        <v>10</v>
      </c>
    </row>
    <row r="23" spans="1:70" ht="16.5" x14ac:dyDescent="0.5">
      <c r="A23" s="74" t="s">
        <v>294</v>
      </c>
      <c r="B23" s="74" t="s">
        <v>295</v>
      </c>
      <c r="C23" s="74" t="s">
        <v>296</v>
      </c>
      <c r="D23" s="74" t="s">
        <v>130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84"/>
      <c r="H23" s="83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>
        <v>14</v>
      </c>
      <c r="J23" s="62">
        <v>10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10</v>
      </c>
      <c r="AJ23" s="3">
        <f t="shared" si="1"/>
        <v>17</v>
      </c>
      <c r="AK23" s="5">
        <f t="shared" si="2"/>
        <v>1</v>
      </c>
      <c r="AL23" s="41">
        <f t="shared" si="3"/>
        <v>10</v>
      </c>
      <c r="AM23" s="33">
        <f t="shared" si="4"/>
        <v>17</v>
      </c>
      <c r="AO23" s="22">
        <f t="shared" si="5"/>
        <v>0</v>
      </c>
      <c r="AP23">
        <f t="shared" si="6"/>
        <v>0</v>
      </c>
      <c r="AQ23">
        <f t="shared" si="7"/>
        <v>10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10</v>
      </c>
      <c r="BE23" s="22">
        <f t="shared" ref="BE23:BR23" si="39">BD23+LARGE($AO23:$BC23,BE$4)</f>
        <v>10</v>
      </c>
      <c r="BF23" s="22">
        <f t="shared" si="39"/>
        <v>10</v>
      </c>
      <c r="BG23" s="22">
        <f t="shared" si="39"/>
        <v>10</v>
      </c>
      <c r="BH23" s="22">
        <f t="shared" si="39"/>
        <v>10</v>
      </c>
      <c r="BI23" s="22">
        <f t="shared" si="39"/>
        <v>10</v>
      </c>
      <c r="BJ23" s="22">
        <f t="shared" si="39"/>
        <v>10</v>
      </c>
      <c r="BK23" s="22">
        <f t="shared" si="39"/>
        <v>10</v>
      </c>
      <c r="BL23" s="22">
        <f t="shared" si="39"/>
        <v>10</v>
      </c>
      <c r="BM23" s="22">
        <f t="shared" si="39"/>
        <v>10</v>
      </c>
      <c r="BN23" s="22">
        <f t="shared" si="39"/>
        <v>10</v>
      </c>
      <c r="BO23" s="22">
        <f t="shared" si="39"/>
        <v>10</v>
      </c>
      <c r="BP23" s="22">
        <f t="shared" si="39"/>
        <v>10</v>
      </c>
      <c r="BQ23" s="22">
        <f t="shared" si="39"/>
        <v>10</v>
      </c>
      <c r="BR23" s="22">
        <f t="shared" si="39"/>
        <v>10</v>
      </c>
    </row>
    <row r="24" spans="1:70" ht="16.5" x14ac:dyDescent="0.5">
      <c r="A24" s="74" t="s">
        <v>192</v>
      </c>
      <c r="B24" s="74" t="s">
        <v>193</v>
      </c>
      <c r="C24" s="74" t="s">
        <v>194</v>
      </c>
      <c r="D24" s="74" t="s">
        <v>43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84"/>
      <c r="H24" s="83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>
        <v>15</v>
      </c>
      <c r="J24" s="77">
        <v>10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10</v>
      </c>
      <c r="AJ24" s="3">
        <f t="shared" si="1"/>
        <v>17</v>
      </c>
      <c r="AK24" s="5">
        <f t="shared" si="2"/>
        <v>1</v>
      </c>
      <c r="AL24" s="41">
        <f t="shared" si="3"/>
        <v>10</v>
      </c>
      <c r="AM24" s="33">
        <f t="shared" si="4"/>
        <v>17</v>
      </c>
      <c r="AO24" s="22">
        <f t="shared" si="5"/>
        <v>0</v>
      </c>
      <c r="AP24">
        <f t="shared" si="6"/>
        <v>0</v>
      </c>
      <c r="AQ24">
        <f t="shared" si="7"/>
        <v>10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10</v>
      </c>
      <c r="BE24" s="22">
        <f t="shared" ref="BE24:BR24" si="40">BD24+LARGE($AO24:$BC24,BE$4)</f>
        <v>10</v>
      </c>
      <c r="BF24" s="22">
        <f t="shared" si="40"/>
        <v>10</v>
      </c>
      <c r="BG24" s="22">
        <f t="shared" si="40"/>
        <v>10</v>
      </c>
      <c r="BH24" s="22">
        <f t="shared" si="40"/>
        <v>10</v>
      </c>
      <c r="BI24" s="22">
        <f t="shared" si="40"/>
        <v>10</v>
      </c>
      <c r="BJ24" s="22">
        <f t="shared" si="40"/>
        <v>10</v>
      </c>
      <c r="BK24" s="22">
        <f t="shared" si="40"/>
        <v>10</v>
      </c>
      <c r="BL24" s="22">
        <f t="shared" si="40"/>
        <v>10</v>
      </c>
      <c r="BM24" s="22">
        <f t="shared" si="40"/>
        <v>10</v>
      </c>
      <c r="BN24" s="22">
        <f t="shared" si="40"/>
        <v>10</v>
      </c>
      <c r="BO24" s="22">
        <f t="shared" si="40"/>
        <v>10</v>
      </c>
      <c r="BP24" s="22">
        <f t="shared" si="40"/>
        <v>10</v>
      </c>
      <c r="BQ24" s="22">
        <f t="shared" si="40"/>
        <v>10</v>
      </c>
      <c r="BR24" s="22">
        <f t="shared" si="40"/>
        <v>10</v>
      </c>
    </row>
    <row r="25" spans="1:70" ht="16.5" x14ac:dyDescent="0.5">
      <c r="A25" s="74" t="s">
        <v>255</v>
      </c>
      <c r="B25" s="74" t="s">
        <v>256</v>
      </c>
      <c r="C25" s="74" t="s">
        <v>257</v>
      </c>
      <c r="D25" s="74" t="s">
        <v>131</v>
      </c>
      <c r="E25" s="6">
        <v>6</v>
      </c>
      <c r="F25" s="77">
        <v>10</v>
      </c>
      <c r="G25" s="84"/>
      <c r="H25" s="83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10</v>
      </c>
      <c r="AJ25" s="3">
        <f t="shared" si="1"/>
        <v>17</v>
      </c>
      <c r="AK25" s="5">
        <f t="shared" si="2"/>
        <v>1</v>
      </c>
      <c r="AL25" s="41">
        <f t="shared" si="3"/>
        <v>10</v>
      </c>
      <c r="AM25" s="33">
        <f t="shared" si="4"/>
        <v>17</v>
      </c>
      <c r="AO25" s="22">
        <f t="shared" si="5"/>
        <v>10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10</v>
      </c>
      <c r="BE25" s="22">
        <f t="shared" ref="BE25:BR25" si="41">BD25+LARGE($AO25:$BC25,BE$4)</f>
        <v>10</v>
      </c>
      <c r="BF25" s="22">
        <f t="shared" si="41"/>
        <v>10</v>
      </c>
      <c r="BG25" s="22">
        <f t="shared" si="41"/>
        <v>10</v>
      </c>
      <c r="BH25" s="22">
        <f t="shared" si="41"/>
        <v>10</v>
      </c>
      <c r="BI25" s="22">
        <f t="shared" si="41"/>
        <v>10</v>
      </c>
      <c r="BJ25" s="22">
        <f t="shared" si="41"/>
        <v>10</v>
      </c>
      <c r="BK25" s="22">
        <f t="shared" si="41"/>
        <v>10</v>
      </c>
      <c r="BL25" s="22">
        <f t="shared" si="41"/>
        <v>10</v>
      </c>
      <c r="BM25" s="22">
        <f t="shared" si="41"/>
        <v>10</v>
      </c>
      <c r="BN25" s="22">
        <f t="shared" si="41"/>
        <v>10</v>
      </c>
      <c r="BO25" s="22">
        <f t="shared" si="41"/>
        <v>10</v>
      </c>
      <c r="BP25" s="22">
        <f t="shared" si="41"/>
        <v>10</v>
      </c>
      <c r="BQ25" s="22">
        <f t="shared" si="41"/>
        <v>10</v>
      </c>
      <c r="BR25" s="22">
        <f t="shared" si="41"/>
        <v>10</v>
      </c>
    </row>
    <row r="26" spans="1:70" ht="16.5" x14ac:dyDescent="0.35">
      <c r="A26" s="74" t="s">
        <v>237</v>
      </c>
      <c r="B26" s="74" t="s">
        <v>238</v>
      </c>
      <c r="C26" s="74" t="s">
        <v>239</v>
      </c>
      <c r="D26" s="74" t="s">
        <v>133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84"/>
      <c r="H26" s="83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>
        <v>16</v>
      </c>
      <c r="J26" s="2">
        <v>10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10</v>
      </c>
      <c r="AJ26" s="3">
        <f t="shared" si="1"/>
        <v>17</v>
      </c>
      <c r="AK26" s="5">
        <f t="shared" si="2"/>
        <v>1</v>
      </c>
      <c r="AL26" s="41">
        <f t="shared" si="3"/>
        <v>10</v>
      </c>
      <c r="AM26" s="33">
        <f t="shared" si="4"/>
        <v>17</v>
      </c>
      <c r="AO26" s="22">
        <f t="shared" si="5"/>
        <v>0</v>
      </c>
      <c r="AP26">
        <f t="shared" si="6"/>
        <v>0</v>
      </c>
      <c r="AQ26">
        <f t="shared" si="7"/>
        <v>10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10</v>
      </c>
      <c r="BE26" s="22">
        <f t="shared" ref="BE26:BR26" si="42">BD26+LARGE($AO26:$BC26,BE$4)</f>
        <v>10</v>
      </c>
      <c r="BF26" s="22">
        <f t="shared" si="42"/>
        <v>10</v>
      </c>
      <c r="BG26" s="22">
        <f t="shared" si="42"/>
        <v>10</v>
      </c>
      <c r="BH26" s="22">
        <f t="shared" si="42"/>
        <v>10</v>
      </c>
      <c r="BI26" s="22">
        <f t="shared" si="42"/>
        <v>10</v>
      </c>
      <c r="BJ26" s="22">
        <f t="shared" si="42"/>
        <v>10</v>
      </c>
      <c r="BK26" s="22">
        <f t="shared" si="42"/>
        <v>10</v>
      </c>
      <c r="BL26" s="22">
        <f t="shared" si="42"/>
        <v>10</v>
      </c>
      <c r="BM26" s="22">
        <f t="shared" si="42"/>
        <v>10</v>
      </c>
      <c r="BN26" s="22">
        <f t="shared" si="42"/>
        <v>10</v>
      </c>
      <c r="BO26" s="22">
        <f t="shared" si="42"/>
        <v>10</v>
      </c>
      <c r="BP26" s="22">
        <f t="shared" si="42"/>
        <v>10</v>
      </c>
      <c r="BQ26" s="22">
        <f t="shared" si="42"/>
        <v>10</v>
      </c>
      <c r="BR26" s="22">
        <f t="shared" si="42"/>
        <v>10</v>
      </c>
    </row>
    <row r="27" spans="1:70" ht="16.5" x14ac:dyDescent="0.5">
      <c r="A27" s="14" t="s">
        <v>7</v>
      </c>
      <c r="B27" s="32" t="s">
        <v>1090</v>
      </c>
      <c r="C27" s="32" t="s">
        <v>1592</v>
      </c>
      <c r="D27" s="32" t="s">
        <v>7</v>
      </c>
      <c r="E27" s="6">
        <v>4</v>
      </c>
      <c r="F27" s="77">
        <v>0</v>
      </c>
      <c r="G27" s="84"/>
      <c r="H27" s="83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0</v>
      </c>
      <c r="AJ27" s="3" t="str">
        <f t="shared" si="1"/>
        <v/>
      </c>
      <c r="AK27" s="5">
        <f t="shared" si="2"/>
        <v>1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 x14ac:dyDescent="0.5">
      <c r="A28" s="14" t="s">
        <v>7</v>
      </c>
      <c r="B28" s="32" t="s">
        <v>944</v>
      </c>
      <c r="C28" s="32" t="s">
        <v>1593</v>
      </c>
      <c r="D28" s="32" t="s">
        <v>7</v>
      </c>
      <c r="E28" s="6">
        <v>4</v>
      </c>
      <c r="F28" s="77">
        <v>0</v>
      </c>
      <c r="G28" s="84"/>
      <c r="H28" s="83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0</v>
      </c>
      <c r="AJ28" s="3" t="str">
        <f t="shared" si="1"/>
        <v/>
      </c>
      <c r="AK28" s="5">
        <f t="shared" si="2"/>
        <v>1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 x14ac:dyDescent="0.35">
      <c r="A29" s="74" t="s">
        <v>198</v>
      </c>
      <c r="B29" s="74" t="s">
        <v>199</v>
      </c>
      <c r="C29" s="74" t="s">
        <v>200</v>
      </c>
      <c r="D29" s="74" t="s">
        <v>20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84"/>
      <c r="H29" s="83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 x14ac:dyDescent="0.35">
      <c r="A30" s="74" t="s">
        <v>201</v>
      </c>
      <c r="B30" s="74" t="s">
        <v>202</v>
      </c>
      <c r="C30" s="74" t="s">
        <v>203</v>
      </c>
      <c r="D30" s="74" t="s">
        <v>131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84"/>
      <c r="H30" s="83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 x14ac:dyDescent="0.35">
      <c r="A31" s="74" t="s">
        <v>207</v>
      </c>
      <c r="B31" s="74" t="s">
        <v>208</v>
      </c>
      <c r="C31" s="74" t="s">
        <v>209</v>
      </c>
      <c r="D31" s="74" t="s">
        <v>20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84"/>
      <c r="H31" s="83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 x14ac:dyDescent="0.35">
      <c r="A32" s="74" t="s">
        <v>210</v>
      </c>
      <c r="B32" s="74" t="s">
        <v>211</v>
      </c>
      <c r="C32" s="74" t="s">
        <v>212</v>
      </c>
      <c r="D32" s="74" t="s">
        <v>131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84"/>
      <c r="H32" s="83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 x14ac:dyDescent="0.35">
      <c r="A33" s="74" t="s">
        <v>216</v>
      </c>
      <c r="B33" s="74" t="s">
        <v>217</v>
      </c>
      <c r="C33" s="74" t="s">
        <v>218</v>
      </c>
      <c r="D33" s="74" t="s">
        <v>44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84"/>
      <c r="H33" s="83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 x14ac:dyDescent="0.35">
      <c r="A34" s="74" t="s">
        <v>219</v>
      </c>
      <c r="B34" s="74" t="s">
        <v>220</v>
      </c>
      <c r="C34" s="74" t="s">
        <v>221</v>
      </c>
      <c r="D34" s="74" t="s">
        <v>131</v>
      </c>
      <c r="E34" s="6"/>
      <c r="F34" s="66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84"/>
      <c r="H34" s="83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 x14ac:dyDescent="0.35">
      <c r="A35" s="74" t="s">
        <v>225</v>
      </c>
      <c r="B35" s="74" t="s">
        <v>226</v>
      </c>
      <c r="C35" s="74" t="s">
        <v>227</v>
      </c>
      <c r="D35" s="74" t="s">
        <v>19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84"/>
      <c r="H35" s="83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 x14ac:dyDescent="0.35">
      <c r="A36" s="74" t="s">
        <v>243</v>
      </c>
      <c r="B36" s="74" t="s">
        <v>244</v>
      </c>
      <c r="C36" s="74" t="s">
        <v>245</v>
      </c>
      <c r="D36" s="74" t="s">
        <v>44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84"/>
      <c r="H36" s="83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 x14ac:dyDescent="0.35">
      <c r="A37" s="74" t="s">
        <v>246</v>
      </c>
      <c r="B37" s="74" t="s">
        <v>247</v>
      </c>
      <c r="C37" s="74" t="s">
        <v>248</v>
      </c>
      <c r="D37" s="74" t="s">
        <v>21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84"/>
      <c r="H37" s="83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 x14ac:dyDescent="0.35">
      <c r="A38" s="74" t="s">
        <v>261</v>
      </c>
      <c r="B38" s="74" t="s">
        <v>262</v>
      </c>
      <c r="C38" s="74" t="s">
        <v>263</v>
      </c>
      <c r="D38" s="74" t="s">
        <v>43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84"/>
      <c r="H38" s="83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 x14ac:dyDescent="0.35">
      <c r="A39" s="74" t="s">
        <v>264</v>
      </c>
      <c r="B39" s="74" t="s">
        <v>265</v>
      </c>
      <c r="C39" s="74" t="s">
        <v>266</v>
      </c>
      <c r="D39" s="74" t="s">
        <v>130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84"/>
      <c r="H39" s="83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 x14ac:dyDescent="0.35">
      <c r="A40" s="74" t="s">
        <v>270</v>
      </c>
      <c r="B40" s="74" t="s">
        <v>271</v>
      </c>
      <c r="C40" s="74" t="s">
        <v>272</v>
      </c>
      <c r="D40" s="74" t="s">
        <v>133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84"/>
      <c r="H40" s="83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 x14ac:dyDescent="0.35">
      <c r="A41" s="74" t="s">
        <v>279</v>
      </c>
      <c r="B41" s="74" t="s">
        <v>280</v>
      </c>
      <c r="C41" s="74" t="s">
        <v>281</v>
      </c>
      <c r="D41" s="74" t="s">
        <v>130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84"/>
      <c r="H41" s="83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 x14ac:dyDescent="0.35">
      <c r="A42" s="74" t="s">
        <v>282</v>
      </c>
      <c r="B42" s="74" t="s">
        <v>283</v>
      </c>
      <c r="C42" s="74" t="s">
        <v>284</v>
      </c>
      <c r="D42" s="74" t="s">
        <v>131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84"/>
      <c r="H42" s="83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 x14ac:dyDescent="0.35">
      <c r="A43" s="74" t="s">
        <v>288</v>
      </c>
      <c r="B43" s="74" t="s">
        <v>289</v>
      </c>
      <c r="C43" s="74" t="s">
        <v>290</v>
      </c>
      <c r="D43" s="74" t="s">
        <v>131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84"/>
      <c r="H43" s="83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 x14ac:dyDescent="0.35">
      <c r="A44" s="74" t="s">
        <v>291</v>
      </c>
      <c r="B44" s="74" t="s">
        <v>292</v>
      </c>
      <c r="C44" s="74" t="s">
        <v>293</v>
      </c>
      <c r="D44" s="74" t="s">
        <v>19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84"/>
      <c r="H44" s="83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 x14ac:dyDescent="0.35">
      <c r="A45" s="74" t="s">
        <v>297</v>
      </c>
      <c r="B45" s="74" t="s">
        <v>298</v>
      </c>
      <c r="C45" s="74" t="s">
        <v>257</v>
      </c>
      <c r="D45" s="74" t="s">
        <v>131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84"/>
      <c r="H45" s="83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 x14ac:dyDescent="0.3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84"/>
      <c r="H46" s="83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 x14ac:dyDescent="0.3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84"/>
      <c r="H47" s="83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 x14ac:dyDescent="0.3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84"/>
      <c r="H48" s="83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 x14ac:dyDescent="0.3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84"/>
      <c r="H49" s="83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 x14ac:dyDescent="0.3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84"/>
      <c r="H50" s="83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 x14ac:dyDescent="0.3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84"/>
      <c r="H51" s="83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 x14ac:dyDescent="0.3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84"/>
      <c r="H52" s="83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 x14ac:dyDescent="0.3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84"/>
      <c r="H53" s="83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 x14ac:dyDescent="0.3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84"/>
      <c r="H54" s="83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 x14ac:dyDescent="0.3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84"/>
      <c r="H55" s="83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 x14ac:dyDescent="0.3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84"/>
      <c r="H56" s="83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 x14ac:dyDescent="0.3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84"/>
      <c r="H57" s="83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 x14ac:dyDescent="0.3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84"/>
      <c r="H58" s="83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 x14ac:dyDescent="0.3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84"/>
      <c r="H59" s="83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 x14ac:dyDescent="0.3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84"/>
      <c r="H60" s="83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 x14ac:dyDescent="0.3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84"/>
      <c r="H61" s="83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 x14ac:dyDescent="0.3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84"/>
      <c r="H62" s="83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 x14ac:dyDescent="0.3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84"/>
      <c r="H63" s="83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 x14ac:dyDescent="0.3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84"/>
      <c r="H64" s="83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 x14ac:dyDescent="0.3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84"/>
      <c r="H65" s="83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 x14ac:dyDescent="0.3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84"/>
      <c r="H66" s="83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 x14ac:dyDescent="0.3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84"/>
      <c r="H67" s="83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 x14ac:dyDescent="0.3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84"/>
      <c r="H68" s="83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 x14ac:dyDescent="0.3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84"/>
      <c r="H69" s="83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 x14ac:dyDescent="0.3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84"/>
      <c r="H70" s="83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 x14ac:dyDescent="0.3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84"/>
      <c r="H71" s="83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 x14ac:dyDescent="0.3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84"/>
      <c r="H72" s="83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I24:AI72"/>
  </sortState>
  <mergeCells count="52">
    <mergeCell ref="AI1:AM1"/>
    <mergeCell ref="O1:P1"/>
    <mergeCell ref="Q1:R1"/>
    <mergeCell ref="S1:T1"/>
    <mergeCell ref="U1:V1"/>
    <mergeCell ref="W1:X1"/>
    <mergeCell ref="Y1:Z1"/>
    <mergeCell ref="AA1:AB1"/>
    <mergeCell ref="AC1:AD1"/>
    <mergeCell ref="AE1:AF1"/>
    <mergeCell ref="AA3:AB3"/>
    <mergeCell ref="AG1:AH1"/>
    <mergeCell ref="A1:A3"/>
    <mergeCell ref="B1:C3"/>
    <mergeCell ref="D1:D3"/>
    <mergeCell ref="E3:F3"/>
    <mergeCell ref="G3:H3"/>
    <mergeCell ref="I3:J3"/>
    <mergeCell ref="K3:L3"/>
    <mergeCell ref="M3:N3"/>
    <mergeCell ref="O3:P3"/>
    <mergeCell ref="E1:F1"/>
    <mergeCell ref="G1:H1"/>
    <mergeCell ref="I1:J1"/>
    <mergeCell ref="K1:L1"/>
    <mergeCell ref="M1:N1"/>
    <mergeCell ref="AC2:AD2"/>
    <mergeCell ref="AC3:AD3"/>
    <mergeCell ref="AE3:AF3"/>
    <mergeCell ref="AG3:AH3"/>
    <mergeCell ref="E2:F2"/>
    <mergeCell ref="G2:H2"/>
    <mergeCell ref="I2:J2"/>
    <mergeCell ref="K2:L2"/>
    <mergeCell ref="M2:N2"/>
    <mergeCell ref="O2:P2"/>
    <mergeCell ref="Q2:R2"/>
    <mergeCell ref="Q3:R3"/>
    <mergeCell ref="S3:T3"/>
    <mergeCell ref="U3:V3"/>
    <mergeCell ref="W3:X3"/>
    <mergeCell ref="Y3:Z3"/>
    <mergeCell ref="S2:T2"/>
    <mergeCell ref="U2:V2"/>
    <mergeCell ref="W2:X2"/>
    <mergeCell ref="Y2:Z2"/>
    <mergeCell ref="AA2:AB2"/>
    <mergeCell ref="AE2:AF2"/>
    <mergeCell ref="AG2:AH2"/>
    <mergeCell ref="AI2:AK3"/>
    <mergeCell ref="AL2:AM3"/>
    <mergeCell ref="BD3:BR3"/>
  </mergeCells>
  <dataValidations count="2">
    <dataValidation type="list" allowBlank="1" showInputMessage="1" showErrorMessage="1" sqref="D44:D72" xr:uid="{00000000-0002-0000-0200-000000000000}">
      <formula1>liste_clubs</formula1>
    </dataValidation>
    <dataValidation type="list" allowBlank="1" showInputMessage="1" sqref="A44:A72" xr:uid="{00000000-0002-0000-0200-000001000000}">
      <formula1>IF(A44&lt;&gt;"",OFFSET(F_licences,MATCH(A44&amp;"*",F_licences,0)-1,,COUNTIF(F_licences,A44&amp;"*"),1),F_licences)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Feuil38"/>
  <dimension ref="A1:BR72"/>
  <sheetViews>
    <sheetView topLeftCell="A15" workbookViewId="0">
      <selection activeCell="O8" sqref="O8"/>
    </sheetView>
  </sheetViews>
  <sheetFormatPr baseColWidth="10" defaultColWidth="11" defaultRowHeight="12.5" x14ac:dyDescent="0.25"/>
  <cols>
    <col min="1" max="1" width="23.36328125" bestFit="1" customWidth="1"/>
    <col min="2" max="2" width="20.6328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style="85" customWidth="1"/>
    <col min="8" max="8" width="7.36328125" style="8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6.36328125" bestFit="1" customWidth="1"/>
    <col min="15" max="15" width="3.6328125" bestFit="1" customWidth="1"/>
    <col min="16" max="16" width="6.36328125" bestFit="1" customWidth="1"/>
    <col min="17" max="17" width="3.6328125" bestFit="1" customWidth="1"/>
    <col min="18" max="18" width="6.36328125" bestFit="1" customWidth="1"/>
    <col min="19" max="19" width="3.6328125" bestFit="1" customWidth="1"/>
    <col min="20" max="20" width="6.36328125" bestFit="1" customWidth="1"/>
    <col min="21" max="21" width="3.6328125" bestFit="1" customWidth="1"/>
    <col min="22" max="22" width="6.36328125" bestFit="1" customWidth="1"/>
    <col min="23" max="23" width="3.6328125" bestFit="1" customWidth="1"/>
    <col min="24" max="24" width="6.36328125" bestFit="1" customWidth="1"/>
    <col min="2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 x14ac:dyDescent="0.25">
      <c r="A1" s="97"/>
      <c r="B1" s="100" t="s">
        <v>60</v>
      </c>
      <c r="C1" s="100"/>
      <c r="D1" s="103"/>
      <c r="E1" s="96">
        <f>IF(Paramètres!K3&lt;&gt;"",Paramètres!K3,"")</f>
        <v>45675</v>
      </c>
      <c r="F1" s="96"/>
      <c r="G1" s="106">
        <f>IF(Paramètres!K4&lt;&gt;"",Paramètres!K4,"")</f>
        <v>45690</v>
      </c>
      <c r="H1" s="106"/>
      <c r="I1" s="96">
        <f>IF(Paramètres!K5&lt;&gt;"",Paramètres!K5,"")</f>
        <v>45718</v>
      </c>
      <c r="J1" s="96"/>
      <c r="K1" s="96">
        <f>IF(Paramètres!K6&lt;&gt;"",Paramètres!K6,"")</f>
        <v>45753</v>
      </c>
      <c r="L1" s="96"/>
      <c r="M1" s="96">
        <f>IF(Paramètres!K7&lt;&gt;"",Paramètres!K7,"")</f>
        <v>45780</v>
      </c>
      <c r="N1" s="96"/>
      <c r="O1" s="96" t="str">
        <f>IF(Paramètres!K8&lt;&gt;"",Paramètres!K8,"")</f>
        <v>24&amp;25/05/2025</v>
      </c>
      <c r="P1" s="96"/>
      <c r="Q1" s="96">
        <f>IF(Paramètres!K9&lt;&gt;"",Paramètres!K9,"")</f>
        <v>45876</v>
      </c>
      <c r="R1" s="96"/>
      <c r="S1" s="96">
        <f>IF(Paramètres!K10&lt;&gt;"",Paramètres!K10,"")</f>
        <v>45844</v>
      </c>
      <c r="T1" s="96"/>
      <c r="U1" s="96">
        <f>IF(Paramètres!K11&lt;&gt;"",Paramètres!K11,"")</f>
        <v>45907</v>
      </c>
      <c r="V1" s="96"/>
      <c r="W1" s="96">
        <f>IF(Paramètres!K12&lt;&gt;"",Paramètres!K12,"")</f>
        <v>45928</v>
      </c>
      <c r="X1" s="96"/>
      <c r="Y1" s="96" t="str">
        <f>IF(Paramètres!K13&lt;&gt;"",Paramètres!K13,"")</f>
        <v/>
      </c>
      <c r="Z1" s="96"/>
      <c r="AA1" s="96" t="str">
        <f>IF(Paramètres!K14&lt;&gt;"",Paramètres!K14,"")</f>
        <v/>
      </c>
      <c r="AB1" s="96"/>
      <c r="AC1" s="96" t="str">
        <f>IF(Paramètres!K15&lt;&gt;"",Paramètres!K15,"")</f>
        <v/>
      </c>
      <c r="AD1" s="96"/>
      <c r="AE1" s="96" t="str">
        <f>IF(Paramètres!K16&lt;&gt;"",Paramètres!K16,"")</f>
        <v/>
      </c>
      <c r="AF1" s="96"/>
      <c r="AG1" s="96" t="str">
        <f>IF(Paramètres!K17&lt;&gt;"",Paramètres!K17,"")</f>
        <v/>
      </c>
      <c r="AH1" s="88"/>
      <c r="AI1" s="95" t="s">
        <v>0</v>
      </c>
      <c r="AJ1" s="95"/>
      <c r="AK1" s="95"/>
      <c r="AL1" s="95"/>
      <c r="AM1" s="95"/>
    </row>
    <row r="2" spans="1:70" ht="32.25" customHeight="1" x14ac:dyDescent="0.25">
      <c r="A2" s="98"/>
      <c r="B2" s="101"/>
      <c r="C2" s="101"/>
      <c r="D2" s="104"/>
      <c r="E2" s="88" t="str">
        <f>IF(E1&lt;&gt;"",Paramètres!L3,"")</f>
        <v>Bike &amp; Run</v>
      </c>
      <c r="F2" s="89"/>
      <c r="G2" s="93" t="str">
        <f>IF(G1&lt;&gt;"",Paramètres!L4,"")</f>
        <v>Class Triathlon</v>
      </c>
      <c r="H2" s="94"/>
      <c r="I2" s="88" t="str">
        <f>IF(I1&lt;&gt;"",Paramètres!L5,"")</f>
        <v>Duathlon</v>
      </c>
      <c r="J2" s="89"/>
      <c r="K2" s="88" t="str">
        <f>IF(K1&lt;&gt;"",Paramètres!L6,"")</f>
        <v>Cross Duathlon</v>
      </c>
      <c r="L2" s="89"/>
      <c r="M2" s="88" t="str">
        <f>IF(M1&lt;&gt;"",Paramètres!L7,"")</f>
        <v>Triathlon</v>
      </c>
      <c r="N2" s="89"/>
      <c r="O2" s="88" t="str">
        <f>IF(O1&lt;&gt;"",Paramètres!L8,"")</f>
        <v>Triathlon</v>
      </c>
      <c r="P2" s="89"/>
      <c r="Q2" s="88" t="str">
        <f>IF(Q1&lt;&gt;"",Paramètres!L9,"")</f>
        <v>Aquathlon</v>
      </c>
      <c r="R2" s="89"/>
      <c r="S2" s="88" t="str">
        <f>IF(S1&lt;&gt;"",Paramètres!L10,"")</f>
        <v>Triathlon</v>
      </c>
      <c r="T2" s="89"/>
      <c r="U2" s="88" t="str">
        <f>IF(U1&lt;&gt;"",Paramètres!L11,"")</f>
        <v>Triathlon</v>
      </c>
      <c r="V2" s="89"/>
      <c r="W2" s="88" t="str">
        <f>IF(W1&lt;&gt;"",Paramètres!L12,"")</f>
        <v>Triathlon</v>
      </c>
      <c r="X2" s="89"/>
      <c r="Y2" s="88" t="str">
        <f>IF(Y1&lt;&gt;"",Paramètres!L13,"")</f>
        <v/>
      </c>
      <c r="Z2" s="89"/>
      <c r="AA2" s="88" t="str">
        <f>IF(AA1&lt;&gt;"",Paramètres!L14,"")</f>
        <v/>
      </c>
      <c r="AB2" s="89"/>
      <c r="AC2" s="88" t="str">
        <f>IF(AC1&lt;&gt;"",Paramètres!L15,"")</f>
        <v/>
      </c>
      <c r="AD2" s="89"/>
      <c r="AE2" s="88" t="str">
        <f>IF(AE1&lt;&gt;"",Paramètres!L16,"")</f>
        <v/>
      </c>
      <c r="AF2" s="89"/>
      <c r="AG2" s="88" t="str">
        <f>IF(AG1&lt;&gt;"",Paramètres!L17,"")</f>
        <v/>
      </c>
      <c r="AH2" s="92"/>
      <c r="AI2" s="90" t="s">
        <v>86</v>
      </c>
      <c r="AJ2" s="90"/>
      <c r="AK2" s="90"/>
      <c r="AL2" s="91">
        <f>Paramètres!T6</f>
        <v>6</v>
      </c>
      <c r="AM2" s="91"/>
    </row>
    <row r="3" spans="1:70" ht="44.25" customHeight="1" x14ac:dyDescent="0.4">
      <c r="A3" s="99"/>
      <c r="B3" s="102"/>
      <c r="C3" s="102"/>
      <c r="D3" s="105"/>
      <c r="E3" s="88" t="str">
        <f>IF(E1&lt;&gt;"",Paramètres!M3,"")</f>
        <v>Saint Avertin</v>
      </c>
      <c r="F3" s="89"/>
      <c r="G3" s="93" t="str">
        <f>IF(G1&lt;&gt;"",Paramètres!M4,"")</f>
        <v>Châteauroux</v>
      </c>
      <c r="H3" s="94"/>
      <c r="I3" s="88" t="str">
        <f>IF(I1&lt;&gt;"",Paramètres!M5,"")</f>
        <v>Saint Cyr-sur-Loire</v>
      </c>
      <c r="J3" s="89"/>
      <c r="K3" s="88" t="str">
        <f>IF(K1&lt;&gt;"",Paramètres!M6,"")</f>
        <v>Château-Renault</v>
      </c>
      <c r="L3" s="89"/>
      <c r="M3" s="88" t="str">
        <f>IF(M1&lt;&gt;"",Paramètres!M7,"")</f>
        <v>Suèvres</v>
      </c>
      <c r="N3" s="89"/>
      <c r="O3" s="88" t="str">
        <f>IF(O1&lt;&gt;"",Paramètres!M8,"")</f>
        <v>Villiers-sur-Loir</v>
      </c>
      <c r="P3" s="89"/>
      <c r="Q3" s="88" t="str">
        <f>IF(Q1&lt;&gt;"",Paramètres!M9,"")</f>
        <v>Saint Laurent-Nouan</v>
      </c>
      <c r="R3" s="89"/>
      <c r="S3" s="88" t="str">
        <f>IF(S1&lt;&gt;"",Paramètres!M10,"")</f>
        <v>Saint George-sur-Eure</v>
      </c>
      <c r="T3" s="89"/>
      <c r="U3" s="88" t="str">
        <f>IF(U1&lt;&gt;"",Paramètres!M11,"")</f>
        <v>Joué-les-Tours</v>
      </c>
      <c r="V3" s="89"/>
      <c r="W3" s="88" t="str">
        <f>IF(W1&lt;&gt;"",Paramètres!M12,"")</f>
        <v>La Chapelle d'Angillon</v>
      </c>
      <c r="X3" s="89"/>
      <c r="Y3" s="88" t="str">
        <f>IF(Y1&lt;&gt;"",Paramètres!M13,"")</f>
        <v/>
      </c>
      <c r="Z3" s="89"/>
      <c r="AA3" s="88" t="str">
        <f>IF(AA1&lt;&gt;"",Paramètres!M14,"")</f>
        <v/>
      </c>
      <c r="AB3" s="89"/>
      <c r="AC3" s="88" t="str">
        <f>IF(AC1&lt;&gt;"",Paramètres!M15,"")</f>
        <v/>
      </c>
      <c r="AD3" s="89"/>
      <c r="AE3" s="88" t="str">
        <f>IF(AE1&lt;&gt;"",Paramètres!M16,"")</f>
        <v/>
      </c>
      <c r="AF3" s="89"/>
      <c r="AG3" s="88" t="str">
        <f>IF(AG1&lt;&gt;"",Paramètres!M17,"")</f>
        <v/>
      </c>
      <c r="AH3" s="89"/>
      <c r="AI3" s="90"/>
      <c r="AJ3" s="90"/>
      <c r="AK3" s="90"/>
      <c r="AL3" s="91"/>
      <c r="AM3" s="91"/>
      <c r="BD3" s="87" t="s">
        <v>102</v>
      </c>
      <c r="BE3" s="87"/>
      <c r="BF3" s="87"/>
      <c r="BG3" s="87"/>
      <c r="BH3" s="87"/>
      <c r="BI3" s="87"/>
      <c r="BJ3" s="87"/>
      <c r="BK3" s="87"/>
      <c r="BL3" s="87"/>
      <c r="BM3" s="87"/>
      <c r="BN3" s="87"/>
      <c r="BO3" s="87"/>
      <c r="BP3" s="87"/>
      <c r="BQ3" s="87"/>
      <c r="BR3" s="87"/>
    </row>
    <row r="4" spans="1:70" ht="38.25" customHeight="1" x14ac:dyDescent="0.25">
      <c r="A4" s="31" t="s">
        <v>49</v>
      </c>
      <c r="B4" s="31" t="s">
        <v>48</v>
      </c>
      <c r="C4" s="31" t="s">
        <v>1</v>
      </c>
      <c r="D4" s="31" t="s">
        <v>2</v>
      </c>
      <c r="E4" s="1" t="s">
        <v>3</v>
      </c>
      <c r="F4" s="2" t="s">
        <v>4</v>
      </c>
      <c r="G4" s="82" t="s">
        <v>3</v>
      </c>
      <c r="H4" s="83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101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29</v>
      </c>
      <c r="AP4" s="7" t="s">
        <v>30</v>
      </c>
      <c r="AQ4" s="7" t="s">
        <v>31</v>
      </c>
      <c r="AR4" s="7" t="s">
        <v>32</v>
      </c>
      <c r="AS4" s="7" t="s">
        <v>33</v>
      </c>
      <c r="AT4" s="7" t="s">
        <v>76</v>
      </c>
      <c r="AU4" s="7" t="s">
        <v>77</v>
      </c>
      <c r="AV4" s="7" t="s">
        <v>78</v>
      </c>
      <c r="AW4" s="7" t="s">
        <v>79</v>
      </c>
      <c r="AX4" s="7" t="s">
        <v>80</v>
      </c>
      <c r="AY4" s="7" t="s">
        <v>81</v>
      </c>
      <c r="AZ4" s="7" t="s">
        <v>82</v>
      </c>
      <c r="BA4" s="7" t="s">
        <v>83</v>
      </c>
      <c r="BB4" s="7" t="s">
        <v>84</v>
      </c>
      <c r="BC4" s="7" t="s">
        <v>85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 x14ac:dyDescent="0.5">
      <c r="A5" s="14" t="s">
        <v>7</v>
      </c>
      <c r="B5" s="32" t="s">
        <v>1619</v>
      </c>
      <c r="C5" s="32" t="s">
        <v>953</v>
      </c>
      <c r="D5" s="32" t="s">
        <v>7</v>
      </c>
      <c r="E5" s="6"/>
      <c r="F5" s="66">
        <f>IF(E$2="Bike &amp; Run",IF(ISNA(VLOOKUP(E5,Paramètres!$B$3:$C$56,2,FALSE)),0,VLOOKUP(E5,Paramètres!$B$3:$C$56,2,FALSE)*Paramètres!$N$3),IF(OR(E5="",OR($D5="",$D5="NL",$D5="HORS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LIGUE",E$5:E$72,"&lt;"&amp;E5)+1),Paramètres!$B$3:$C$56,2,FALSE)*Paramètres!$N$3))</f>
        <v>0</v>
      </c>
      <c r="G5" s="84"/>
      <c r="H5" s="83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1</v>
      </c>
      <c r="J5" s="62">
        <v>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/>
      <c r="P5" s="2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/>
      <c r="R5" s="2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LIGUE",Q$5:Q$72,"&lt;"&amp;Q5)+1),Paramètres!$B$3:$C$56,2,FALSE)*Paramètres!$N$9))</f>
        <v>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1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 x14ac:dyDescent="0.5">
      <c r="A6" s="74" t="s">
        <v>1514</v>
      </c>
      <c r="B6" s="74" t="s">
        <v>179</v>
      </c>
      <c r="C6" s="74" t="s">
        <v>849</v>
      </c>
      <c r="D6" s="74" t="s">
        <v>43</v>
      </c>
      <c r="E6" s="6"/>
      <c r="F6" s="66">
        <f>IF(E$2="Bike &amp; Run",IF(ISNA(VLOOKUP(E6,Paramètres!$B$3:$C$56,2,FALSE)),0,VLOOKUP(E6,Paramètres!$B$3:$C$56,2,FALSE)*Paramètres!$N$3),IF(OR(E6="",OR($D6="",$D6="NL",$D6="HORS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LIGUE",E$5:E$72,"&lt;"&amp;E6)+1),Paramètres!$B$3:$C$56,2,FALSE)*Paramètres!$N$3))</f>
        <v>0</v>
      </c>
      <c r="G6" s="84"/>
      <c r="H6" s="83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2</v>
      </c>
      <c r="J6" s="62">
        <v>85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LIGUE",K$5:K$72,"&lt;"&amp;K6)+1),Paramètres!$B$3:$C$56,2,FALSE)*Paramètres!$N$6))</f>
        <v>0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46"/>
      <c r="P6" s="2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/>
      <c r="R6" s="2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85</v>
      </c>
      <c r="AJ6" s="3">
        <f t="shared" si="1"/>
        <v>3</v>
      </c>
      <c r="AK6" s="5">
        <f t="shared" si="2"/>
        <v>1</v>
      </c>
      <c r="AL6" s="41">
        <f t="shared" si="3"/>
        <v>85</v>
      </c>
      <c r="AM6" s="33">
        <f t="shared" si="4"/>
        <v>3</v>
      </c>
      <c r="AO6" s="22">
        <f t="shared" si="5"/>
        <v>0</v>
      </c>
      <c r="AP6">
        <f t="shared" si="6"/>
        <v>0</v>
      </c>
      <c r="AQ6">
        <f t="shared" si="7"/>
        <v>85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85</v>
      </c>
      <c r="BE6" s="22">
        <f t="shared" ref="BE6:BR6" si="22">BD6+LARGE($AO6:$BC6,BE$4)</f>
        <v>85</v>
      </c>
      <c r="BF6" s="22">
        <f t="shared" si="22"/>
        <v>85</v>
      </c>
      <c r="BG6" s="22">
        <f t="shared" si="22"/>
        <v>85</v>
      </c>
      <c r="BH6" s="22">
        <f t="shared" si="22"/>
        <v>85</v>
      </c>
      <c r="BI6" s="22">
        <f t="shared" si="22"/>
        <v>85</v>
      </c>
      <c r="BJ6" s="22">
        <f t="shared" si="22"/>
        <v>85</v>
      </c>
      <c r="BK6" s="22">
        <f t="shared" si="22"/>
        <v>85</v>
      </c>
      <c r="BL6" s="22">
        <f t="shared" si="22"/>
        <v>85</v>
      </c>
      <c r="BM6" s="22">
        <f t="shared" si="22"/>
        <v>85</v>
      </c>
      <c r="BN6" s="22">
        <f t="shared" si="22"/>
        <v>85</v>
      </c>
      <c r="BO6" s="22">
        <f t="shared" si="22"/>
        <v>85</v>
      </c>
      <c r="BP6" s="22">
        <f t="shared" si="22"/>
        <v>85</v>
      </c>
      <c r="BQ6" s="22">
        <f t="shared" si="22"/>
        <v>85</v>
      </c>
      <c r="BR6" s="22">
        <f t="shared" si="22"/>
        <v>85</v>
      </c>
    </row>
    <row r="7" spans="1:70" ht="16.5" x14ac:dyDescent="0.5">
      <c r="A7" s="74" t="s">
        <v>1526</v>
      </c>
      <c r="B7" s="74" t="s">
        <v>1344</v>
      </c>
      <c r="C7" s="74" t="s">
        <v>1527</v>
      </c>
      <c r="D7" s="74" t="s">
        <v>40</v>
      </c>
      <c r="E7" s="6"/>
      <c r="F7" s="66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84"/>
      <c r="H7" s="83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3</v>
      </c>
      <c r="J7" s="62">
        <v>65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/>
      <c r="P7" s="2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2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65</v>
      </c>
      <c r="AJ7" s="3">
        <f t="shared" si="1"/>
        <v>6</v>
      </c>
      <c r="AK7" s="5">
        <f t="shared" si="2"/>
        <v>1</v>
      </c>
      <c r="AL7" s="41">
        <f t="shared" si="3"/>
        <v>65</v>
      </c>
      <c r="AM7" s="33">
        <f t="shared" si="4"/>
        <v>6</v>
      </c>
      <c r="AO7" s="22">
        <f t="shared" si="5"/>
        <v>0</v>
      </c>
      <c r="AP7">
        <f t="shared" si="6"/>
        <v>0</v>
      </c>
      <c r="AQ7">
        <f t="shared" si="7"/>
        <v>65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65</v>
      </c>
      <c r="BE7" s="22">
        <f t="shared" ref="BE7:BR7" si="23">BD7+LARGE($AO7:$BC7,BE$4)</f>
        <v>65</v>
      </c>
      <c r="BF7" s="22">
        <f t="shared" si="23"/>
        <v>65</v>
      </c>
      <c r="BG7" s="22">
        <f t="shared" si="23"/>
        <v>65</v>
      </c>
      <c r="BH7" s="22">
        <f t="shared" si="23"/>
        <v>65</v>
      </c>
      <c r="BI7" s="22">
        <f t="shared" si="23"/>
        <v>65</v>
      </c>
      <c r="BJ7" s="22">
        <f t="shared" si="23"/>
        <v>65</v>
      </c>
      <c r="BK7" s="22">
        <f t="shared" si="23"/>
        <v>65</v>
      </c>
      <c r="BL7" s="22">
        <f t="shared" si="23"/>
        <v>65</v>
      </c>
      <c r="BM7" s="22">
        <f t="shared" si="23"/>
        <v>65</v>
      </c>
      <c r="BN7" s="22">
        <f t="shared" si="23"/>
        <v>65</v>
      </c>
      <c r="BO7" s="22">
        <f t="shared" si="23"/>
        <v>65</v>
      </c>
      <c r="BP7" s="22">
        <f t="shared" si="23"/>
        <v>65</v>
      </c>
      <c r="BQ7" s="22">
        <f t="shared" si="23"/>
        <v>65</v>
      </c>
      <c r="BR7" s="22">
        <f t="shared" si="23"/>
        <v>65</v>
      </c>
    </row>
    <row r="8" spans="1:70" ht="16.5" x14ac:dyDescent="0.5">
      <c r="A8" s="74" t="s">
        <v>1478</v>
      </c>
      <c r="B8" s="74" t="s">
        <v>155</v>
      </c>
      <c r="C8" s="74" t="s">
        <v>1479</v>
      </c>
      <c r="D8" s="74" t="s">
        <v>43</v>
      </c>
      <c r="E8" s="6"/>
      <c r="F8" s="66">
        <f>IF(E$2="Bike &amp; Run",IF(ISNA(VLOOKUP(E8,Paramètres!$B$3:$C$56,2,FALSE)),0,VLOOKUP(E8,Paramètres!$B$3:$C$56,2,FALSE)*Paramètres!$N$3),IF(OR(E8="",OR($D8="",$D8="NL",$D8="HORS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LIGUE",E$5:E$72,"&lt;"&amp;E8)+1),Paramètres!$B$3:$C$56,2,FALSE)*Paramètres!$N$3))</f>
        <v>0</v>
      </c>
      <c r="G8" s="84"/>
      <c r="H8" s="83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4</v>
      </c>
      <c r="J8" s="62">
        <v>50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/>
      <c r="P8" s="2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2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50</v>
      </c>
      <c r="AJ8" s="3">
        <f t="shared" si="1"/>
        <v>9</v>
      </c>
      <c r="AK8" s="5">
        <f t="shared" si="2"/>
        <v>1</v>
      </c>
      <c r="AL8" s="41">
        <f t="shared" si="3"/>
        <v>50</v>
      </c>
      <c r="AM8" s="33">
        <f t="shared" si="4"/>
        <v>9</v>
      </c>
      <c r="AO8" s="22">
        <f t="shared" si="5"/>
        <v>0</v>
      </c>
      <c r="AP8">
        <f t="shared" si="6"/>
        <v>0</v>
      </c>
      <c r="AQ8">
        <f t="shared" si="7"/>
        <v>50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50</v>
      </c>
      <c r="BE8" s="22">
        <f t="shared" ref="BE8:BR8" si="24">BD8+LARGE($AO8:$BC8,BE$4)</f>
        <v>50</v>
      </c>
      <c r="BF8" s="22">
        <f t="shared" si="24"/>
        <v>50</v>
      </c>
      <c r="BG8" s="22">
        <f t="shared" si="24"/>
        <v>50</v>
      </c>
      <c r="BH8" s="22">
        <f t="shared" si="24"/>
        <v>50</v>
      </c>
      <c r="BI8" s="22">
        <f t="shared" si="24"/>
        <v>50</v>
      </c>
      <c r="BJ8" s="22">
        <f t="shared" si="24"/>
        <v>50</v>
      </c>
      <c r="BK8" s="22">
        <f t="shared" si="24"/>
        <v>50</v>
      </c>
      <c r="BL8" s="22">
        <f t="shared" si="24"/>
        <v>50</v>
      </c>
      <c r="BM8" s="22">
        <f t="shared" si="24"/>
        <v>50</v>
      </c>
      <c r="BN8" s="22">
        <f t="shared" si="24"/>
        <v>50</v>
      </c>
      <c r="BO8" s="22">
        <f t="shared" si="24"/>
        <v>50</v>
      </c>
      <c r="BP8" s="22">
        <f t="shared" si="24"/>
        <v>50</v>
      </c>
      <c r="BQ8" s="22">
        <f t="shared" si="24"/>
        <v>50</v>
      </c>
      <c r="BR8" s="22">
        <f t="shared" si="24"/>
        <v>50</v>
      </c>
    </row>
    <row r="9" spans="1:70" ht="16.5" x14ac:dyDescent="0.5">
      <c r="A9" s="74" t="s">
        <v>1513</v>
      </c>
      <c r="B9" s="74" t="s">
        <v>1433</v>
      </c>
      <c r="C9" s="74" t="s">
        <v>1493</v>
      </c>
      <c r="D9" s="74" t="s">
        <v>17</v>
      </c>
      <c r="E9" s="6">
        <v>1</v>
      </c>
      <c r="F9" s="62">
        <v>70</v>
      </c>
      <c r="G9" s="84"/>
      <c r="H9" s="83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5</v>
      </c>
      <c r="J9" s="62">
        <v>40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/>
      <c r="P9" s="2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110</v>
      </c>
      <c r="AJ9" s="3">
        <f t="shared" si="1"/>
        <v>1</v>
      </c>
      <c r="AK9" s="5">
        <f t="shared" si="2"/>
        <v>2</v>
      </c>
      <c r="AL9" s="41">
        <f t="shared" si="3"/>
        <v>110</v>
      </c>
      <c r="AM9" s="33">
        <f t="shared" si="4"/>
        <v>1</v>
      </c>
      <c r="AO9" s="22">
        <f t="shared" si="5"/>
        <v>70</v>
      </c>
      <c r="AP9">
        <f t="shared" si="6"/>
        <v>0</v>
      </c>
      <c r="AQ9">
        <f t="shared" si="7"/>
        <v>40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70</v>
      </c>
      <c r="BE9" s="22">
        <f t="shared" ref="BE9:BR9" si="25">BD9+LARGE($AO9:$BC9,BE$4)</f>
        <v>110</v>
      </c>
      <c r="BF9" s="22">
        <f t="shared" si="25"/>
        <v>110</v>
      </c>
      <c r="BG9" s="22">
        <f t="shared" si="25"/>
        <v>110</v>
      </c>
      <c r="BH9" s="22">
        <f t="shared" si="25"/>
        <v>110</v>
      </c>
      <c r="BI9" s="22">
        <f t="shared" si="25"/>
        <v>110</v>
      </c>
      <c r="BJ9" s="22">
        <f t="shared" si="25"/>
        <v>110</v>
      </c>
      <c r="BK9" s="22">
        <f t="shared" si="25"/>
        <v>110</v>
      </c>
      <c r="BL9" s="22">
        <f t="shared" si="25"/>
        <v>110</v>
      </c>
      <c r="BM9" s="22">
        <f t="shared" si="25"/>
        <v>110</v>
      </c>
      <c r="BN9" s="22">
        <f t="shared" si="25"/>
        <v>110</v>
      </c>
      <c r="BO9" s="22">
        <f t="shared" si="25"/>
        <v>110</v>
      </c>
      <c r="BP9" s="22">
        <f t="shared" si="25"/>
        <v>110</v>
      </c>
      <c r="BQ9" s="22">
        <f t="shared" si="25"/>
        <v>110</v>
      </c>
      <c r="BR9" s="22">
        <f t="shared" si="25"/>
        <v>110</v>
      </c>
    </row>
    <row r="10" spans="1:70" ht="16.5" x14ac:dyDescent="0.5">
      <c r="A10" s="74" t="s">
        <v>1537</v>
      </c>
      <c r="B10" s="74" t="s">
        <v>1538</v>
      </c>
      <c r="C10" s="74" t="s">
        <v>1539</v>
      </c>
      <c r="D10" s="74" t="s">
        <v>131</v>
      </c>
      <c r="E10" s="6"/>
      <c r="F10" s="66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84"/>
      <c r="H10" s="83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>
        <v>6</v>
      </c>
      <c r="J10" s="62">
        <v>35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2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35</v>
      </c>
      <c r="AJ10" s="3">
        <f t="shared" si="1"/>
        <v>12</v>
      </c>
      <c r="AK10" s="5">
        <f t="shared" si="2"/>
        <v>1</v>
      </c>
      <c r="AL10" s="41">
        <f t="shared" si="3"/>
        <v>35</v>
      </c>
      <c r="AM10" s="33">
        <f t="shared" si="4"/>
        <v>12</v>
      </c>
      <c r="AO10" s="22">
        <f t="shared" si="5"/>
        <v>0</v>
      </c>
      <c r="AP10">
        <f t="shared" si="6"/>
        <v>0</v>
      </c>
      <c r="AQ10">
        <f t="shared" si="7"/>
        <v>35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35</v>
      </c>
      <c r="BE10" s="22">
        <f t="shared" ref="BE10:BR10" si="26">BD10+LARGE($AO10:$BC10,BE$4)</f>
        <v>35</v>
      </c>
      <c r="BF10" s="22">
        <f t="shared" si="26"/>
        <v>35</v>
      </c>
      <c r="BG10" s="22">
        <f t="shared" si="26"/>
        <v>35</v>
      </c>
      <c r="BH10" s="22">
        <f t="shared" si="26"/>
        <v>35</v>
      </c>
      <c r="BI10" s="22">
        <f t="shared" si="26"/>
        <v>35</v>
      </c>
      <c r="BJ10" s="22">
        <f t="shared" si="26"/>
        <v>35</v>
      </c>
      <c r="BK10" s="22">
        <f t="shared" si="26"/>
        <v>35</v>
      </c>
      <c r="BL10" s="22">
        <f t="shared" si="26"/>
        <v>35</v>
      </c>
      <c r="BM10" s="22">
        <f t="shared" si="26"/>
        <v>35</v>
      </c>
      <c r="BN10" s="22">
        <f t="shared" si="26"/>
        <v>35</v>
      </c>
      <c r="BO10" s="22">
        <f t="shared" si="26"/>
        <v>35</v>
      </c>
      <c r="BP10" s="22">
        <f t="shared" si="26"/>
        <v>35</v>
      </c>
      <c r="BQ10" s="22">
        <f t="shared" si="26"/>
        <v>35</v>
      </c>
      <c r="BR10" s="22">
        <f t="shared" si="26"/>
        <v>35</v>
      </c>
    </row>
    <row r="11" spans="1:70" ht="16.5" x14ac:dyDescent="0.5">
      <c r="A11" s="74" t="s">
        <v>1494</v>
      </c>
      <c r="B11" s="74" t="s">
        <v>969</v>
      </c>
      <c r="C11" s="74" t="s">
        <v>1350</v>
      </c>
      <c r="D11" s="74" t="s">
        <v>17</v>
      </c>
      <c r="E11" s="6">
        <v>2</v>
      </c>
      <c r="F11" s="62">
        <v>50</v>
      </c>
      <c r="G11" s="84"/>
      <c r="H11" s="83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>
        <v>7</v>
      </c>
      <c r="J11" s="62">
        <v>31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2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81</v>
      </c>
      <c r="AJ11" s="3">
        <f t="shared" si="1"/>
        <v>4</v>
      </c>
      <c r="AK11" s="5">
        <f t="shared" si="2"/>
        <v>2</v>
      </c>
      <c r="AL11" s="41">
        <f t="shared" si="3"/>
        <v>81</v>
      </c>
      <c r="AM11" s="33">
        <f t="shared" si="4"/>
        <v>4</v>
      </c>
      <c r="AO11" s="22">
        <f t="shared" si="5"/>
        <v>50</v>
      </c>
      <c r="AP11">
        <f t="shared" si="6"/>
        <v>0</v>
      </c>
      <c r="AQ11">
        <f t="shared" si="7"/>
        <v>31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50</v>
      </c>
      <c r="BE11" s="22">
        <f t="shared" ref="BE11:BR11" si="27">BD11+LARGE($AO11:$BC11,BE$4)</f>
        <v>81</v>
      </c>
      <c r="BF11" s="22">
        <f t="shared" si="27"/>
        <v>81</v>
      </c>
      <c r="BG11" s="22">
        <f t="shared" si="27"/>
        <v>81</v>
      </c>
      <c r="BH11" s="22">
        <f t="shared" si="27"/>
        <v>81</v>
      </c>
      <c r="BI11" s="22">
        <f t="shared" si="27"/>
        <v>81</v>
      </c>
      <c r="BJ11" s="22">
        <f t="shared" si="27"/>
        <v>81</v>
      </c>
      <c r="BK11" s="22">
        <f t="shared" si="27"/>
        <v>81</v>
      </c>
      <c r="BL11" s="22">
        <f t="shared" si="27"/>
        <v>81</v>
      </c>
      <c r="BM11" s="22">
        <f t="shared" si="27"/>
        <v>81</v>
      </c>
      <c r="BN11" s="22">
        <f t="shared" si="27"/>
        <v>81</v>
      </c>
      <c r="BO11" s="22">
        <f t="shared" si="27"/>
        <v>81</v>
      </c>
      <c r="BP11" s="22">
        <f t="shared" si="27"/>
        <v>81</v>
      </c>
      <c r="BQ11" s="22">
        <f t="shared" si="27"/>
        <v>81</v>
      </c>
      <c r="BR11" s="22">
        <f t="shared" si="27"/>
        <v>81</v>
      </c>
    </row>
    <row r="12" spans="1:70" ht="16.5" x14ac:dyDescent="0.5">
      <c r="A12" s="74" t="s">
        <v>1523</v>
      </c>
      <c r="B12" s="74" t="s">
        <v>398</v>
      </c>
      <c r="C12" s="74" t="s">
        <v>1210</v>
      </c>
      <c r="D12" s="74" t="s">
        <v>133</v>
      </c>
      <c r="E12" s="6">
        <v>3</v>
      </c>
      <c r="F12" s="62">
        <v>35</v>
      </c>
      <c r="G12" s="84"/>
      <c r="H12" s="83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>
        <v>8</v>
      </c>
      <c r="J12" s="62">
        <v>29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64</v>
      </c>
      <c r="AJ12" s="3">
        <f t="shared" si="1"/>
        <v>7</v>
      </c>
      <c r="AK12" s="5">
        <f t="shared" si="2"/>
        <v>2</v>
      </c>
      <c r="AL12" s="41">
        <f t="shared" si="3"/>
        <v>64</v>
      </c>
      <c r="AM12" s="33">
        <f t="shared" si="4"/>
        <v>7</v>
      </c>
      <c r="AO12" s="22">
        <f t="shared" si="5"/>
        <v>35</v>
      </c>
      <c r="AP12">
        <f t="shared" si="6"/>
        <v>0</v>
      </c>
      <c r="AQ12">
        <f t="shared" si="7"/>
        <v>29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35</v>
      </c>
      <c r="BE12" s="22">
        <f t="shared" ref="BE12:BR12" si="28">BD12+LARGE($AO12:$BC12,BE$4)</f>
        <v>64</v>
      </c>
      <c r="BF12" s="22">
        <f t="shared" si="28"/>
        <v>64</v>
      </c>
      <c r="BG12" s="22">
        <f t="shared" si="28"/>
        <v>64</v>
      </c>
      <c r="BH12" s="22">
        <f t="shared" si="28"/>
        <v>64</v>
      </c>
      <c r="BI12" s="22">
        <f t="shared" si="28"/>
        <v>64</v>
      </c>
      <c r="BJ12" s="22">
        <f t="shared" si="28"/>
        <v>64</v>
      </c>
      <c r="BK12" s="22">
        <f t="shared" si="28"/>
        <v>64</v>
      </c>
      <c r="BL12" s="22">
        <f t="shared" si="28"/>
        <v>64</v>
      </c>
      <c r="BM12" s="22">
        <f t="shared" si="28"/>
        <v>64</v>
      </c>
      <c r="BN12" s="22">
        <f t="shared" si="28"/>
        <v>64</v>
      </c>
      <c r="BO12" s="22">
        <f t="shared" si="28"/>
        <v>64</v>
      </c>
      <c r="BP12" s="22">
        <f t="shared" si="28"/>
        <v>64</v>
      </c>
      <c r="BQ12" s="22">
        <f t="shared" si="28"/>
        <v>64</v>
      </c>
      <c r="BR12" s="22">
        <f t="shared" si="28"/>
        <v>64</v>
      </c>
    </row>
    <row r="13" spans="1:70" ht="16.5" x14ac:dyDescent="0.5">
      <c r="A13" s="74" t="s">
        <v>1532</v>
      </c>
      <c r="B13" s="74" t="s">
        <v>1533</v>
      </c>
      <c r="C13" s="74" t="s">
        <v>1534</v>
      </c>
      <c r="D13" s="74" t="s">
        <v>17</v>
      </c>
      <c r="E13" s="6">
        <v>2</v>
      </c>
      <c r="F13" s="62">
        <v>50</v>
      </c>
      <c r="G13" s="84"/>
      <c r="H13" s="83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>
        <v>9</v>
      </c>
      <c r="J13" s="62">
        <v>27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77</v>
      </c>
      <c r="AJ13" s="3">
        <f t="shared" si="1"/>
        <v>5</v>
      </c>
      <c r="AK13" s="5">
        <f t="shared" si="2"/>
        <v>2</v>
      </c>
      <c r="AL13" s="41">
        <f t="shared" si="3"/>
        <v>77</v>
      </c>
      <c r="AM13" s="33">
        <f t="shared" si="4"/>
        <v>5</v>
      </c>
      <c r="AO13" s="22">
        <f t="shared" si="5"/>
        <v>50</v>
      </c>
      <c r="AP13">
        <f t="shared" si="6"/>
        <v>0</v>
      </c>
      <c r="AQ13">
        <f t="shared" si="7"/>
        <v>27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50</v>
      </c>
      <c r="BE13" s="22">
        <f t="shared" ref="BE13:BR13" si="29">BD13+LARGE($AO13:$BC13,BE$4)</f>
        <v>77</v>
      </c>
      <c r="BF13" s="22">
        <f t="shared" si="29"/>
        <v>77</v>
      </c>
      <c r="BG13" s="22">
        <f t="shared" si="29"/>
        <v>77</v>
      </c>
      <c r="BH13" s="22">
        <f t="shared" si="29"/>
        <v>77</v>
      </c>
      <c r="BI13" s="22">
        <f t="shared" si="29"/>
        <v>77</v>
      </c>
      <c r="BJ13" s="22">
        <f t="shared" si="29"/>
        <v>77</v>
      </c>
      <c r="BK13" s="22">
        <f t="shared" si="29"/>
        <v>77</v>
      </c>
      <c r="BL13" s="22">
        <f t="shared" si="29"/>
        <v>77</v>
      </c>
      <c r="BM13" s="22">
        <f t="shared" si="29"/>
        <v>77</v>
      </c>
      <c r="BN13" s="22">
        <f t="shared" si="29"/>
        <v>77</v>
      </c>
      <c r="BO13" s="22">
        <f t="shared" si="29"/>
        <v>77</v>
      </c>
      <c r="BP13" s="22">
        <f t="shared" si="29"/>
        <v>77</v>
      </c>
      <c r="BQ13" s="22">
        <f t="shared" si="29"/>
        <v>77</v>
      </c>
      <c r="BR13" s="22">
        <f t="shared" si="29"/>
        <v>77</v>
      </c>
    </row>
    <row r="14" spans="1:70" ht="16.5" x14ac:dyDescent="0.5">
      <c r="A14" s="74" t="s">
        <v>1492</v>
      </c>
      <c r="B14" s="74" t="s">
        <v>573</v>
      </c>
      <c r="C14" s="74" t="s">
        <v>1493</v>
      </c>
      <c r="D14" s="74" t="s">
        <v>130</v>
      </c>
      <c r="E14" s="6"/>
      <c r="F14" s="66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84"/>
      <c r="H14" s="83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>
        <v>10</v>
      </c>
      <c r="J14" s="62">
        <v>25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2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25</v>
      </c>
      <c r="AJ14" s="3">
        <f t="shared" si="1"/>
        <v>16</v>
      </c>
      <c r="AK14" s="5">
        <f t="shared" si="2"/>
        <v>1</v>
      </c>
      <c r="AL14" s="41">
        <f t="shared" si="3"/>
        <v>25</v>
      </c>
      <c r="AM14" s="33">
        <f t="shared" si="4"/>
        <v>16</v>
      </c>
      <c r="AO14" s="22">
        <f t="shared" si="5"/>
        <v>0</v>
      </c>
      <c r="AP14">
        <f t="shared" si="6"/>
        <v>0</v>
      </c>
      <c r="AQ14">
        <f t="shared" si="7"/>
        <v>25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25</v>
      </c>
      <c r="BE14" s="22">
        <f t="shared" ref="BE14:BR14" si="30">BD14+LARGE($AO14:$BC14,BE$4)</f>
        <v>25</v>
      </c>
      <c r="BF14" s="22">
        <f t="shared" si="30"/>
        <v>25</v>
      </c>
      <c r="BG14" s="22">
        <f t="shared" si="30"/>
        <v>25</v>
      </c>
      <c r="BH14" s="22">
        <f t="shared" si="30"/>
        <v>25</v>
      </c>
      <c r="BI14" s="22">
        <f t="shared" si="30"/>
        <v>25</v>
      </c>
      <c r="BJ14" s="22">
        <f t="shared" si="30"/>
        <v>25</v>
      </c>
      <c r="BK14" s="22">
        <f t="shared" si="30"/>
        <v>25</v>
      </c>
      <c r="BL14" s="22">
        <f t="shared" si="30"/>
        <v>25</v>
      </c>
      <c r="BM14" s="22">
        <f t="shared" si="30"/>
        <v>25</v>
      </c>
      <c r="BN14" s="22">
        <f t="shared" si="30"/>
        <v>25</v>
      </c>
      <c r="BO14" s="22">
        <f t="shared" si="30"/>
        <v>25</v>
      </c>
      <c r="BP14" s="22">
        <f t="shared" si="30"/>
        <v>25</v>
      </c>
      <c r="BQ14" s="22">
        <f t="shared" si="30"/>
        <v>25</v>
      </c>
      <c r="BR14" s="22">
        <f t="shared" si="30"/>
        <v>25</v>
      </c>
    </row>
    <row r="15" spans="1:70" ht="16.5" x14ac:dyDescent="0.5">
      <c r="A15" s="74" t="s">
        <v>1477</v>
      </c>
      <c r="B15" s="74" t="s">
        <v>1381</v>
      </c>
      <c r="C15" s="74" t="s">
        <v>1139</v>
      </c>
      <c r="D15" s="74" t="s">
        <v>17</v>
      </c>
      <c r="E15" s="6">
        <v>1</v>
      </c>
      <c r="F15" s="62">
        <v>70</v>
      </c>
      <c r="G15" s="84"/>
      <c r="H15" s="83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11</v>
      </c>
      <c r="J15" s="62">
        <v>23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2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93</v>
      </c>
      <c r="AJ15" s="3">
        <f t="shared" si="1"/>
        <v>2</v>
      </c>
      <c r="AK15" s="5">
        <f t="shared" si="2"/>
        <v>2</v>
      </c>
      <c r="AL15" s="41">
        <f t="shared" si="3"/>
        <v>93</v>
      </c>
      <c r="AM15" s="33">
        <f t="shared" si="4"/>
        <v>2</v>
      </c>
      <c r="AO15" s="22">
        <f t="shared" si="5"/>
        <v>70</v>
      </c>
      <c r="AP15">
        <f t="shared" si="6"/>
        <v>0</v>
      </c>
      <c r="AQ15">
        <f t="shared" si="7"/>
        <v>23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70</v>
      </c>
      <c r="BE15" s="22">
        <f t="shared" ref="BE15:BR15" si="31">BD15+LARGE($AO15:$BC15,BE$4)</f>
        <v>93</v>
      </c>
      <c r="BF15" s="22">
        <f t="shared" si="31"/>
        <v>93</v>
      </c>
      <c r="BG15" s="22">
        <f t="shared" si="31"/>
        <v>93</v>
      </c>
      <c r="BH15" s="22">
        <f t="shared" si="31"/>
        <v>93</v>
      </c>
      <c r="BI15" s="22">
        <f t="shared" si="31"/>
        <v>93</v>
      </c>
      <c r="BJ15" s="22">
        <f t="shared" si="31"/>
        <v>93</v>
      </c>
      <c r="BK15" s="22">
        <f t="shared" si="31"/>
        <v>93</v>
      </c>
      <c r="BL15" s="22">
        <f t="shared" si="31"/>
        <v>93</v>
      </c>
      <c r="BM15" s="22">
        <f t="shared" si="31"/>
        <v>93</v>
      </c>
      <c r="BN15" s="22">
        <f t="shared" si="31"/>
        <v>93</v>
      </c>
      <c r="BO15" s="22">
        <f t="shared" si="31"/>
        <v>93</v>
      </c>
      <c r="BP15" s="22">
        <f t="shared" si="31"/>
        <v>93</v>
      </c>
      <c r="BQ15" s="22">
        <f t="shared" si="31"/>
        <v>93</v>
      </c>
      <c r="BR15" s="22">
        <f t="shared" si="31"/>
        <v>93</v>
      </c>
    </row>
    <row r="16" spans="1:70" ht="16.5" x14ac:dyDescent="0.5">
      <c r="A16" s="14" t="s">
        <v>7</v>
      </c>
      <c r="B16" s="32" t="s">
        <v>1620</v>
      </c>
      <c r="C16" s="32" t="s">
        <v>1621</v>
      </c>
      <c r="D16" s="32" t="s">
        <v>7</v>
      </c>
      <c r="E16" s="6"/>
      <c r="F16" s="66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84"/>
      <c r="H16" s="83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12</v>
      </c>
      <c r="J16" s="62"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0</v>
      </c>
      <c r="AJ16" s="3" t="str">
        <f t="shared" si="1"/>
        <v/>
      </c>
      <c r="AK16" s="5">
        <f t="shared" si="2"/>
        <v>1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 x14ac:dyDescent="0.5">
      <c r="A17" s="74" t="s">
        <v>1481</v>
      </c>
      <c r="B17" s="74" t="s">
        <v>1482</v>
      </c>
      <c r="C17" s="74" t="s">
        <v>1093</v>
      </c>
      <c r="D17" s="74" t="s">
        <v>130</v>
      </c>
      <c r="E17" s="6"/>
      <c r="F17" s="66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84"/>
      <c r="H17" s="83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>
        <v>13</v>
      </c>
      <c r="J17" s="62">
        <v>21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21</v>
      </c>
      <c r="AJ17" s="3">
        <f t="shared" si="1"/>
        <v>21</v>
      </c>
      <c r="AK17" s="5">
        <f t="shared" si="2"/>
        <v>1</v>
      </c>
      <c r="AL17" s="41">
        <f t="shared" si="3"/>
        <v>21</v>
      </c>
      <c r="AM17" s="33">
        <f t="shared" si="4"/>
        <v>21</v>
      </c>
      <c r="AO17" s="22">
        <f t="shared" si="5"/>
        <v>0</v>
      </c>
      <c r="AP17">
        <f t="shared" si="6"/>
        <v>0</v>
      </c>
      <c r="AQ17">
        <f t="shared" si="7"/>
        <v>21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21</v>
      </c>
      <c r="BE17" s="22">
        <f t="shared" ref="BE17:BR17" si="33">BD17+LARGE($AO17:$BC17,BE$4)</f>
        <v>21</v>
      </c>
      <c r="BF17" s="22">
        <f t="shared" si="33"/>
        <v>21</v>
      </c>
      <c r="BG17" s="22">
        <f t="shared" si="33"/>
        <v>21</v>
      </c>
      <c r="BH17" s="22">
        <f t="shared" si="33"/>
        <v>21</v>
      </c>
      <c r="BI17" s="22">
        <f t="shared" si="33"/>
        <v>21</v>
      </c>
      <c r="BJ17" s="22">
        <f t="shared" si="33"/>
        <v>21</v>
      </c>
      <c r="BK17" s="22">
        <f t="shared" si="33"/>
        <v>21</v>
      </c>
      <c r="BL17" s="22">
        <f t="shared" si="33"/>
        <v>21</v>
      </c>
      <c r="BM17" s="22">
        <f t="shared" si="33"/>
        <v>21</v>
      </c>
      <c r="BN17" s="22">
        <f t="shared" si="33"/>
        <v>21</v>
      </c>
      <c r="BO17" s="22">
        <f t="shared" si="33"/>
        <v>21</v>
      </c>
      <c r="BP17" s="22">
        <f t="shared" si="33"/>
        <v>21</v>
      </c>
      <c r="BQ17" s="22">
        <f t="shared" si="33"/>
        <v>21</v>
      </c>
      <c r="BR17" s="22">
        <f t="shared" si="33"/>
        <v>21</v>
      </c>
    </row>
    <row r="18" spans="1:70" ht="16.5" x14ac:dyDescent="0.5">
      <c r="A18" s="74" t="s">
        <v>1504</v>
      </c>
      <c r="B18" s="74" t="s">
        <v>1505</v>
      </c>
      <c r="C18" s="74" t="s">
        <v>884</v>
      </c>
      <c r="D18" s="74" t="s">
        <v>42</v>
      </c>
      <c r="E18" s="6">
        <v>5</v>
      </c>
      <c r="F18" s="62">
        <v>20</v>
      </c>
      <c r="G18" s="84"/>
      <c r="H18" s="83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>
        <v>14</v>
      </c>
      <c r="J18" s="62">
        <v>19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39</v>
      </c>
      <c r="AJ18" s="3">
        <f t="shared" si="1"/>
        <v>11</v>
      </c>
      <c r="AK18" s="5">
        <f t="shared" si="2"/>
        <v>2</v>
      </c>
      <c r="AL18" s="41">
        <f t="shared" si="3"/>
        <v>39</v>
      </c>
      <c r="AM18" s="33">
        <f t="shared" si="4"/>
        <v>11</v>
      </c>
      <c r="AO18" s="22">
        <f t="shared" si="5"/>
        <v>20</v>
      </c>
      <c r="AP18">
        <f t="shared" si="6"/>
        <v>0</v>
      </c>
      <c r="AQ18">
        <f t="shared" si="7"/>
        <v>19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20</v>
      </c>
      <c r="BE18" s="22">
        <f t="shared" ref="BE18:BR18" si="34">BD18+LARGE($AO18:$BC18,BE$4)</f>
        <v>39</v>
      </c>
      <c r="BF18" s="22">
        <f t="shared" si="34"/>
        <v>39</v>
      </c>
      <c r="BG18" s="22">
        <f t="shared" si="34"/>
        <v>39</v>
      </c>
      <c r="BH18" s="22">
        <f t="shared" si="34"/>
        <v>39</v>
      </c>
      <c r="BI18" s="22">
        <f t="shared" si="34"/>
        <v>39</v>
      </c>
      <c r="BJ18" s="22">
        <f t="shared" si="34"/>
        <v>39</v>
      </c>
      <c r="BK18" s="22">
        <f t="shared" si="34"/>
        <v>39</v>
      </c>
      <c r="BL18" s="22">
        <f t="shared" si="34"/>
        <v>39</v>
      </c>
      <c r="BM18" s="22">
        <f t="shared" si="34"/>
        <v>39</v>
      </c>
      <c r="BN18" s="22">
        <f t="shared" si="34"/>
        <v>39</v>
      </c>
      <c r="BO18" s="22">
        <f t="shared" si="34"/>
        <v>39</v>
      </c>
      <c r="BP18" s="22">
        <f t="shared" si="34"/>
        <v>39</v>
      </c>
      <c r="BQ18" s="22">
        <f t="shared" si="34"/>
        <v>39</v>
      </c>
      <c r="BR18" s="22">
        <f t="shared" si="34"/>
        <v>39</v>
      </c>
    </row>
    <row r="19" spans="1:70" ht="16.5" x14ac:dyDescent="0.5">
      <c r="A19" s="74" t="s">
        <v>1524</v>
      </c>
      <c r="B19" s="74" t="s">
        <v>403</v>
      </c>
      <c r="C19" s="74" t="s">
        <v>1525</v>
      </c>
      <c r="D19" s="74" t="s">
        <v>130</v>
      </c>
      <c r="E19" s="6"/>
      <c r="F19" s="66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84"/>
      <c r="H19" s="83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>
        <v>15</v>
      </c>
      <c r="J19" s="62">
        <v>17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17</v>
      </c>
      <c r="AJ19" s="3">
        <f t="shared" si="1"/>
        <v>23</v>
      </c>
      <c r="AK19" s="5">
        <f t="shared" si="2"/>
        <v>1</v>
      </c>
      <c r="AL19" s="41">
        <f t="shared" si="3"/>
        <v>17</v>
      </c>
      <c r="AM19" s="33">
        <f t="shared" si="4"/>
        <v>23</v>
      </c>
      <c r="AO19" s="22">
        <f t="shared" si="5"/>
        <v>0</v>
      </c>
      <c r="AP19">
        <f t="shared" si="6"/>
        <v>0</v>
      </c>
      <c r="AQ19">
        <f t="shared" si="7"/>
        <v>17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17</v>
      </c>
      <c r="BE19" s="22">
        <f t="shared" ref="BE19:BR19" si="35">BD19+LARGE($AO19:$BC19,BE$4)</f>
        <v>17</v>
      </c>
      <c r="BF19" s="22">
        <f t="shared" si="35"/>
        <v>17</v>
      </c>
      <c r="BG19" s="22">
        <f t="shared" si="35"/>
        <v>17</v>
      </c>
      <c r="BH19" s="22">
        <f t="shared" si="35"/>
        <v>17</v>
      </c>
      <c r="BI19" s="22">
        <f t="shared" si="35"/>
        <v>17</v>
      </c>
      <c r="BJ19" s="22">
        <f t="shared" si="35"/>
        <v>17</v>
      </c>
      <c r="BK19" s="22">
        <f t="shared" si="35"/>
        <v>17</v>
      </c>
      <c r="BL19" s="22">
        <f t="shared" si="35"/>
        <v>17</v>
      </c>
      <c r="BM19" s="22">
        <f t="shared" si="35"/>
        <v>17</v>
      </c>
      <c r="BN19" s="22">
        <f t="shared" si="35"/>
        <v>17</v>
      </c>
      <c r="BO19" s="22">
        <f t="shared" si="35"/>
        <v>17</v>
      </c>
      <c r="BP19" s="22">
        <f t="shared" si="35"/>
        <v>17</v>
      </c>
      <c r="BQ19" s="22">
        <f t="shared" si="35"/>
        <v>17</v>
      </c>
      <c r="BR19" s="22">
        <f t="shared" si="35"/>
        <v>17</v>
      </c>
    </row>
    <row r="20" spans="1:70" ht="16.5" x14ac:dyDescent="0.5">
      <c r="A20" s="74" t="s">
        <v>1506</v>
      </c>
      <c r="B20" s="74" t="s">
        <v>173</v>
      </c>
      <c r="C20" s="74" t="s">
        <v>1507</v>
      </c>
      <c r="D20" s="74" t="s">
        <v>43</v>
      </c>
      <c r="E20" s="6">
        <v>9</v>
      </c>
      <c r="F20" s="62">
        <v>10</v>
      </c>
      <c r="G20" s="84"/>
      <c r="H20" s="83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>
        <v>16</v>
      </c>
      <c r="J20" s="62">
        <v>15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25</v>
      </c>
      <c r="AJ20" s="3">
        <f t="shared" si="1"/>
        <v>16</v>
      </c>
      <c r="AK20" s="5">
        <f t="shared" si="2"/>
        <v>2</v>
      </c>
      <c r="AL20" s="41">
        <f t="shared" si="3"/>
        <v>25</v>
      </c>
      <c r="AM20" s="33">
        <f t="shared" si="4"/>
        <v>16</v>
      </c>
      <c r="AO20" s="22">
        <f t="shared" si="5"/>
        <v>10</v>
      </c>
      <c r="AP20">
        <f t="shared" si="6"/>
        <v>0</v>
      </c>
      <c r="AQ20">
        <f t="shared" si="7"/>
        <v>15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15</v>
      </c>
      <c r="BE20" s="22">
        <f t="shared" ref="BE20:BR20" si="36">BD20+LARGE($AO20:$BC20,BE$4)</f>
        <v>25</v>
      </c>
      <c r="BF20" s="22">
        <f t="shared" si="36"/>
        <v>25</v>
      </c>
      <c r="BG20" s="22">
        <f t="shared" si="36"/>
        <v>25</v>
      </c>
      <c r="BH20" s="22">
        <f t="shared" si="36"/>
        <v>25</v>
      </c>
      <c r="BI20" s="22">
        <f t="shared" si="36"/>
        <v>25</v>
      </c>
      <c r="BJ20" s="22">
        <f t="shared" si="36"/>
        <v>25</v>
      </c>
      <c r="BK20" s="22">
        <f t="shared" si="36"/>
        <v>25</v>
      </c>
      <c r="BL20" s="22">
        <f t="shared" si="36"/>
        <v>25</v>
      </c>
      <c r="BM20" s="22">
        <f t="shared" si="36"/>
        <v>25</v>
      </c>
      <c r="BN20" s="22">
        <f t="shared" si="36"/>
        <v>25</v>
      </c>
      <c r="BO20" s="22">
        <f t="shared" si="36"/>
        <v>25</v>
      </c>
      <c r="BP20" s="22">
        <f t="shared" si="36"/>
        <v>25</v>
      </c>
      <c r="BQ20" s="22">
        <f t="shared" si="36"/>
        <v>25</v>
      </c>
      <c r="BR20" s="22">
        <f t="shared" si="36"/>
        <v>25</v>
      </c>
    </row>
    <row r="21" spans="1:70" ht="16.5" x14ac:dyDescent="0.5">
      <c r="A21" s="74" t="s">
        <v>1517</v>
      </c>
      <c r="B21" s="74" t="s">
        <v>1518</v>
      </c>
      <c r="C21" s="74" t="s">
        <v>1519</v>
      </c>
      <c r="D21" s="74" t="s">
        <v>130</v>
      </c>
      <c r="E21" s="6"/>
      <c r="F21" s="66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84"/>
      <c r="H21" s="83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>
        <v>17</v>
      </c>
      <c r="J21" s="62">
        <v>14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14</v>
      </c>
      <c r="AJ21" s="3">
        <f t="shared" si="1"/>
        <v>24</v>
      </c>
      <c r="AK21" s="5">
        <f t="shared" si="2"/>
        <v>1</v>
      </c>
      <c r="AL21" s="41">
        <f t="shared" si="3"/>
        <v>14</v>
      </c>
      <c r="AM21" s="33">
        <f t="shared" si="4"/>
        <v>24</v>
      </c>
      <c r="AO21" s="22">
        <f t="shared" si="5"/>
        <v>0</v>
      </c>
      <c r="AP21">
        <f t="shared" si="6"/>
        <v>0</v>
      </c>
      <c r="AQ21">
        <f t="shared" si="7"/>
        <v>14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14</v>
      </c>
      <c r="BE21" s="22">
        <f t="shared" ref="BE21:BR21" si="37">BD21+LARGE($AO21:$BC21,BE$4)</f>
        <v>14</v>
      </c>
      <c r="BF21" s="22">
        <f t="shared" si="37"/>
        <v>14</v>
      </c>
      <c r="BG21" s="22">
        <f t="shared" si="37"/>
        <v>14</v>
      </c>
      <c r="BH21" s="22">
        <f t="shared" si="37"/>
        <v>14</v>
      </c>
      <c r="BI21" s="22">
        <f t="shared" si="37"/>
        <v>14</v>
      </c>
      <c r="BJ21" s="22">
        <f t="shared" si="37"/>
        <v>14</v>
      </c>
      <c r="BK21" s="22">
        <f t="shared" si="37"/>
        <v>14</v>
      </c>
      <c r="BL21" s="22">
        <f t="shared" si="37"/>
        <v>14</v>
      </c>
      <c r="BM21" s="22">
        <f t="shared" si="37"/>
        <v>14</v>
      </c>
      <c r="BN21" s="22">
        <f t="shared" si="37"/>
        <v>14</v>
      </c>
      <c r="BO21" s="22">
        <f t="shared" si="37"/>
        <v>14</v>
      </c>
      <c r="BP21" s="22">
        <f t="shared" si="37"/>
        <v>14</v>
      </c>
      <c r="BQ21" s="22">
        <f t="shared" si="37"/>
        <v>14</v>
      </c>
      <c r="BR21" s="22">
        <f t="shared" si="37"/>
        <v>14</v>
      </c>
    </row>
    <row r="22" spans="1:70" ht="16.5" x14ac:dyDescent="0.5">
      <c r="A22" s="74" t="s">
        <v>1520</v>
      </c>
      <c r="B22" s="74" t="s">
        <v>615</v>
      </c>
      <c r="C22" s="74" t="s">
        <v>1485</v>
      </c>
      <c r="D22" s="74" t="s">
        <v>17</v>
      </c>
      <c r="E22" s="6">
        <v>3</v>
      </c>
      <c r="F22" s="62">
        <v>35</v>
      </c>
      <c r="G22" s="84"/>
      <c r="H22" s="83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>
        <v>18</v>
      </c>
      <c r="J22" s="62">
        <v>13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48</v>
      </c>
      <c r="AJ22" s="3">
        <f t="shared" si="1"/>
        <v>10</v>
      </c>
      <c r="AK22" s="5">
        <f t="shared" si="2"/>
        <v>2</v>
      </c>
      <c r="AL22" s="41">
        <f t="shared" si="3"/>
        <v>48</v>
      </c>
      <c r="AM22" s="33">
        <f t="shared" si="4"/>
        <v>10</v>
      </c>
      <c r="AO22" s="22">
        <f t="shared" si="5"/>
        <v>35</v>
      </c>
      <c r="AP22">
        <f t="shared" si="6"/>
        <v>0</v>
      </c>
      <c r="AQ22">
        <f t="shared" si="7"/>
        <v>13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35</v>
      </c>
      <c r="BE22" s="22">
        <f t="shared" ref="BE22:BR22" si="38">BD22+LARGE($AO22:$BC22,BE$4)</f>
        <v>48</v>
      </c>
      <c r="BF22" s="22">
        <f t="shared" si="38"/>
        <v>48</v>
      </c>
      <c r="BG22" s="22">
        <f t="shared" si="38"/>
        <v>48</v>
      </c>
      <c r="BH22" s="22">
        <f t="shared" si="38"/>
        <v>48</v>
      </c>
      <c r="BI22" s="22">
        <f t="shared" si="38"/>
        <v>48</v>
      </c>
      <c r="BJ22" s="22">
        <f t="shared" si="38"/>
        <v>48</v>
      </c>
      <c r="BK22" s="22">
        <f t="shared" si="38"/>
        <v>48</v>
      </c>
      <c r="BL22" s="22">
        <f t="shared" si="38"/>
        <v>48</v>
      </c>
      <c r="BM22" s="22">
        <f t="shared" si="38"/>
        <v>48</v>
      </c>
      <c r="BN22" s="22">
        <f t="shared" si="38"/>
        <v>48</v>
      </c>
      <c r="BO22" s="22">
        <f t="shared" si="38"/>
        <v>48</v>
      </c>
      <c r="BP22" s="22">
        <f t="shared" si="38"/>
        <v>48</v>
      </c>
      <c r="BQ22" s="22">
        <f t="shared" si="38"/>
        <v>48</v>
      </c>
      <c r="BR22" s="22">
        <f t="shared" si="38"/>
        <v>48</v>
      </c>
    </row>
    <row r="23" spans="1:70" ht="16.5" x14ac:dyDescent="0.5">
      <c r="A23" s="74" t="s">
        <v>1535</v>
      </c>
      <c r="B23" s="74" t="s">
        <v>414</v>
      </c>
      <c r="C23" s="74" t="s">
        <v>1245</v>
      </c>
      <c r="D23" s="74" t="s">
        <v>43</v>
      </c>
      <c r="E23" s="6">
        <v>6</v>
      </c>
      <c r="F23" s="62">
        <v>16</v>
      </c>
      <c r="G23" s="84"/>
      <c r="H23" s="83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>
        <v>19</v>
      </c>
      <c r="J23" s="62">
        <v>12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28</v>
      </c>
      <c r="AJ23" s="3">
        <f t="shared" si="1"/>
        <v>14</v>
      </c>
      <c r="AK23" s="5">
        <f t="shared" si="2"/>
        <v>2</v>
      </c>
      <c r="AL23" s="41">
        <f t="shared" si="3"/>
        <v>28</v>
      </c>
      <c r="AM23" s="33">
        <f t="shared" si="4"/>
        <v>14</v>
      </c>
      <c r="AO23" s="22">
        <f t="shared" si="5"/>
        <v>16</v>
      </c>
      <c r="AP23">
        <f t="shared" si="6"/>
        <v>0</v>
      </c>
      <c r="AQ23">
        <f t="shared" si="7"/>
        <v>12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16</v>
      </c>
      <c r="BE23" s="22">
        <f t="shared" ref="BE23:BR23" si="39">BD23+LARGE($AO23:$BC23,BE$4)</f>
        <v>28</v>
      </c>
      <c r="BF23" s="22">
        <f t="shared" si="39"/>
        <v>28</v>
      </c>
      <c r="BG23" s="22">
        <f t="shared" si="39"/>
        <v>28</v>
      </c>
      <c r="BH23" s="22">
        <f t="shared" si="39"/>
        <v>28</v>
      </c>
      <c r="BI23" s="22">
        <f t="shared" si="39"/>
        <v>28</v>
      </c>
      <c r="BJ23" s="22">
        <f t="shared" si="39"/>
        <v>28</v>
      </c>
      <c r="BK23" s="22">
        <f t="shared" si="39"/>
        <v>28</v>
      </c>
      <c r="BL23" s="22">
        <f t="shared" si="39"/>
        <v>28</v>
      </c>
      <c r="BM23" s="22">
        <f t="shared" si="39"/>
        <v>28</v>
      </c>
      <c r="BN23" s="22">
        <f t="shared" si="39"/>
        <v>28</v>
      </c>
      <c r="BO23" s="22">
        <f t="shared" si="39"/>
        <v>28</v>
      </c>
      <c r="BP23" s="22">
        <f t="shared" si="39"/>
        <v>28</v>
      </c>
      <c r="BQ23" s="22">
        <f t="shared" si="39"/>
        <v>28</v>
      </c>
      <c r="BR23" s="22">
        <f t="shared" si="39"/>
        <v>28</v>
      </c>
    </row>
    <row r="24" spans="1:70" ht="16.5" x14ac:dyDescent="0.5">
      <c r="A24" s="74" t="s">
        <v>1536</v>
      </c>
      <c r="B24" s="74" t="s">
        <v>512</v>
      </c>
      <c r="C24" s="74" t="s">
        <v>976</v>
      </c>
      <c r="D24" s="74" t="s">
        <v>43</v>
      </c>
      <c r="E24" s="6">
        <v>6</v>
      </c>
      <c r="F24" s="62">
        <v>16</v>
      </c>
      <c r="G24" s="84"/>
      <c r="H24" s="83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>
        <v>20</v>
      </c>
      <c r="J24" s="62">
        <v>11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27</v>
      </c>
      <c r="AJ24" s="3">
        <f t="shared" si="1"/>
        <v>15</v>
      </c>
      <c r="AK24" s="5">
        <f t="shared" si="2"/>
        <v>2</v>
      </c>
      <c r="AL24" s="41">
        <f t="shared" si="3"/>
        <v>27</v>
      </c>
      <c r="AM24" s="33">
        <f t="shared" si="4"/>
        <v>15</v>
      </c>
      <c r="AO24" s="22">
        <f t="shared" si="5"/>
        <v>16</v>
      </c>
      <c r="AP24">
        <f t="shared" si="6"/>
        <v>0</v>
      </c>
      <c r="AQ24">
        <f t="shared" si="7"/>
        <v>11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16</v>
      </c>
      <c r="BE24" s="22">
        <f t="shared" ref="BE24:BR24" si="40">BD24+LARGE($AO24:$BC24,BE$4)</f>
        <v>27</v>
      </c>
      <c r="BF24" s="22">
        <f t="shared" si="40"/>
        <v>27</v>
      </c>
      <c r="BG24" s="22">
        <f t="shared" si="40"/>
        <v>27</v>
      </c>
      <c r="BH24" s="22">
        <f t="shared" si="40"/>
        <v>27</v>
      </c>
      <c r="BI24" s="22">
        <f t="shared" si="40"/>
        <v>27</v>
      </c>
      <c r="BJ24" s="22">
        <f t="shared" si="40"/>
        <v>27</v>
      </c>
      <c r="BK24" s="22">
        <f t="shared" si="40"/>
        <v>27</v>
      </c>
      <c r="BL24" s="22">
        <f t="shared" si="40"/>
        <v>27</v>
      </c>
      <c r="BM24" s="22">
        <f t="shared" si="40"/>
        <v>27</v>
      </c>
      <c r="BN24" s="22">
        <f t="shared" si="40"/>
        <v>27</v>
      </c>
      <c r="BO24" s="22">
        <f t="shared" si="40"/>
        <v>27</v>
      </c>
      <c r="BP24" s="22">
        <f t="shared" si="40"/>
        <v>27</v>
      </c>
      <c r="BQ24" s="22">
        <f t="shared" si="40"/>
        <v>27</v>
      </c>
      <c r="BR24" s="22">
        <f t="shared" si="40"/>
        <v>27</v>
      </c>
    </row>
    <row r="25" spans="1:70" ht="16.5" x14ac:dyDescent="0.5">
      <c r="A25" s="74" t="s">
        <v>1515</v>
      </c>
      <c r="B25" s="74" t="s">
        <v>1516</v>
      </c>
      <c r="C25" s="74" t="s">
        <v>867</v>
      </c>
      <c r="D25" s="74" t="s">
        <v>20</v>
      </c>
      <c r="E25" s="6"/>
      <c r="F25" s="66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84"/>
      <c r="H25" s="83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>
        <v>21</v>
      </c>
      <c r="J25" s="62">
        <v>10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10</v>
      </c>
      <c r="AJ25" s="3">
        <f t="shared" si="1"/>
        <v>26</v>
      </c>
      <c r="AK25" s="5">
        <f t="shared" si="2"/>
        <v>1</v>
      </c>
      <c r="AL25" s="41">
        <f t="shared" si="3"/>
        <v>10</v>
      </c>
      <c r="AM25" s="33">
        <f t="shared" si="4"/>
        <v>26</v>
      </c>
      <c r="AO25" s="22">
        <f t="shared" si="5"/>
        <v>0</v>
      </c>
      <c r="AP25">
        <f t="shared" si="6"/>
        <v>0</v>
      </c>
      <c r="AQ25">
        <f t="shared" si="7"/>
        <v>10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10</v>
      </c>
      <c r="BE25" s="22">
        <f t="shared" ref="BE25:BR25" si="41">BD25+LARGE($AO25:$BC25,BE$4)</f>
        <v>10</v>
      </c>
      <c r="BF25" s="22">
        <f t="shared" si="41"/>
        <v>10</v>
      </c>
      <c r="BG25" s="22">
        <f t="shared" si="41"/>
        <v>10</v>
      </c>
      <c r="BH25" s="22">
        <f t="shared" si="41"/>
        <v>10</v>
      </c>
      <c r="BI25" s="22">
        <f t="shared" si="41"/>
        <v>10</v>
      </c>
      <c r="BJ25" s="22">
        <f t="shared" si="41"/>
        <v>10</v>
      </c>
      <c r="BK25" s="22">
        <f t="shared" si="41"/>
        <v>10</v>
      </c>
      <c r="BL25" s="22">
        <f t="shared" si="41"/>
        <v>10</v>
      </c>
      <c r="BM25" s="22">
        <f t="shared" si="41"/>
        <v>10</v>
      </c>
      <c r="BN25" s="22">
        <f t="shared" si="41"/>
        <v>10</v>
      </c>
      <c r="BO25" s="22">
        <f t="shared" si="41"/>
        <v>10</v>
      </c>
      <c r="BP25" s="22">
        <f t="shared" si="41"/>
        <v>10</v>
      </c>
      <c r="BQ25" s="22">
        <f t="shared" si="41"/>
        <v>10</v>
      </c>
      <c r="BR25" s="22">
        <f t="shared" si="41"/>
        <v>10</v>
      </c>
    </row>
    <row r="26" spans="1:70" ht="16.5" x14ac:dyDescent="0.5">
      <c r="A26" s="74" t="s">
        <v>1500</v>
      </c>
      <c r="B26" s="74" t="s">
        <v>1501</v>
      </c>
      <c r="C26" s="74" t="s">
        <v>1502</v>
      </c>
      <c r="D26" s="74" t="s">
        <v>20</v>
      </c>
      <c r="E26" s="75">
        <v>3</v>
      </c>
      <c r="F26" s="77">
        <v>20</v>
      </c>
      <c r="G26" s="84"/>
      <c r="H26" s="83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>
        <v>22</v>
      </c>
      <c r="J26" s="62">
        <v>10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30</v>
      </c>
      <c r="AJ26" s="3">
        <f t="shared" si="1"/>
        <v>13</v>
      </c>
      <c r="AK26" s="5">
        <f t="shared" si="2"/>
        <v>2</v>
      </c>
      <c r="AL26" s="41">
        <f t="shared" si="3"/>
        <v>30</v>
      </c>
      <c r="AM26" s="33">
        <f t="shared" si="4"/>
        <v>13</v>
      </c>
      <c r="AO26" s="22">
        <f t="shared" si="5"/>
        <v>20</v>
      </c>
      <c r="AP26">
        <f t="shared" si="6"/>
        <v>0</v>
      </c>
      <c r="AQ26">
        <f t="shared" si="7"/>
        <v>10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20</v>
      </c>
      <c r="BE26" s="22">
        <f t="shared" ref="BE26:BR26" si="42">BD26+LARGE($AO26:$BC26,BE$4)</f>
        <v>30</v>
      </c>
      <c r="BF26" s="22">
        <f t="shared" si="42"/>
        <v>30</v>
      </c>
      <c r="BG26" s="22">
        <f t="shared" si="42"/>
        <v>30</v>
      </c>
      <c r="BH26" s="22">
        <f t="shared" si="42"/>
        <v>30</v>
      </c>
      <c r="BI26" s="22">
        <f t="shared" si="42"/>
        <v>30</v>
      </c>
      <c r="BJ26" s="22">
        <f t="shared" si="42"/>
        <v>30</v>
      </c>
      <c r="BK26" s="22">
        <f t="shared" si="42"/>
        <v>30</v>
      </c>
      <c r="BL26" s="22">
        <f t="shared" si="42"/>
        <v>30</v>
      </c>
      <c r="BM26" s="22">
        <f t="shared" si="42"/>
        <v>30</v>
      </c>
      <c r="BN26" s="22">
        <f t="shared" si="42"/>
        <v>30</v>
      </c>
      <c r="BO26" s="22">
        <f t="shared" si="42"/>
        <v>30</v>
      </c>
      <c r="BP26" s="22">
        <f t="shared" si="42"/>
        <v>30</v>
      </c>
      <c r="BQ26" s="22">
        <f t="shared" si="42"/>
        <v>30</v>
      </c>
      <c r="BR26" s="22">
        <f t="shared" si="42"/>
        <v>30</v>
      </c>
    </row>
    <row r="27" spans="1:70" ht="16.5" x14ac:dyDescent="0.5">
      <c r="A27" s="74" t="s">
        <v>1521</v>
      </c>
      <c r="B27" s="74" t="s">
        <v>1522</v>
      </c>
      <c r="C27" s="74" t="s">
        <v>870</v>
      </c>
      <c r="D27" s="74" t="s">
        <v>130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84"/>
      <c r="H27" s="83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>
        <v>23</v>
      </c>
      <c r="J27" s="62">
        <v>10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10</v>
      </c>
      <c r="AJ27" s="3">
        <f t="shared" si="1"/>
        <v>26</v>
      </c>
      <c r="AK27" s="5">
        <f t="shared" si="2"/>
        <v>1</v>
      </c>
      <c r="AL27" s="41">
        <f t="shared" si="3"/>
        <v>10</v>
      </c>
      <c r="AM27" s="33">
        <f t="shared" si="4"/>
        <v>26</v>
      </c>
      <c r="AO27" s="22">
        <f t="shared" si="5"/>
        <v>0</v>
      </c>
      <c r="AP27">
        <f t="shared" si="6"/>
        <v>0</v>
      </c>
      <c r="AQ27">
        <f t="shared" si="7"/>
        <v>10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10</v>
      </c>
      <c r="BE27" s="22">
        <f t="shared" ref="BE27:BR27" si="43">BD27+LARGE($AO27:$BC27,BE$4)</f>
        <v>10</v>
      </c>
      <c r="BF27" s="22">
        <f t="shared" si="43"/>
        <v>10</v>
      </c>
      <c r="BG27" s="22">
        <f t="shared" si="43"/>
        <v>10</v>
      </c>
      <c r="BH27" s="22">
        <f t="shared" si="43"/>
        <v>10</v>
      </c>
      <c r="BI27" s="22">
        <f t="shared" si="43"/>
        <v>10</v>
      </c>
      <c r="BJ27" s="22">
        <f t="shared" si="43"/>
        <v>10</v>
      </c>
      <c r="BK27" s="22">
        <f t="shared" si="43"/>
        <v>10</v>
      </c>
      <c r="BL27" s="22">
        <f t="shared" si="43"/>
        <v>10</v>
      </c>
      <c r="BM27" s="22">
        <f t="shared" si="43"/>
        <v>10</v>
      </c>
      <c r="BN27" s="22">
        <f t="shared" si="43"/>
        <v>10</v>
      </c>
      <c r="BO27" s="22">
        <f t="shared" si="43"/>
        <v>10</v>
      </c>
      <c r="BP27" s="22">
        <f t="shared" si="43"/>
        <v>10</v>
      </c>
      <c r="BQ27" s="22">
        <f t="shared" si="43"/>
        <v>10</v>
      </c>
      <c r="BR27" s="22">
        <f t="shared" si="43"/>
        <v>10</v>
      </c>
    </row>
    <row r="28" spans="1:70" ht="16.5" x14ac:dyDescent="0.5">
      <c r="A28" s="74" t="s">
        <v>1480</v>
      </c>
      <c r="B28" s="74" t="s">
        <v>1399</v>
      </c>
      <c r="C28" s="74" t="s">
        <v>819</v>
      </c>
      <c r="D28" s="74" t="s">
        <v>43</v>
      </c>
      <c r="E28" s="6">
        <v>9</v>
      </c>
      <c r="F28" s="77">
        <v>10</v>
      </c>
      <c r="G28" s="84"/>
      <c r="H28" s="83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>
        <v>24</v>
      </c>
      <c r="J28" s="62">
        <v>10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20</v>
      </c>
      <c r="AJ28" s="3">
        <f t="shared" si="1"/>
        <v>22</v>
      </c>
      <c r="AK28" s="5">
        <f t="shared" si="2"/>
        <v>2</v>
      </c>
      <c r="AL28" s="41">
        <f t="shared" si="3"/>
        <v>20</v>
      </c>
      <c r="AM28" s="33">
        <f t="shared" si="4"/>
        <v>22</v>
      </c>
      <c r="AO28" s="22">
        <f t="shared" si="5"/>
        <v>10</v>
      </c>
      <c r="AP28">
        <f t="shared" si="6"/>
        <v>0</v>
      </c>
      <c r="AQ28">
        <f t="shared" si="7"/>
        <v>10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10</v>
      </c>
      <c r="BE28" s="22">
        <f t="shared" ref="BE28:BR28" si="44">BD28+LARGE($AO28:$BC28,BE$4)</f>
        <v>20</v>
      </c>
      <c r="BF28" s="22">
        <f t="shared" si="44"/>
        <v>20</v>
      </c>
      <c r="BG28" s="22">
        <f t="shared" si="44"/>
        <v>20</v>
      </c>
      <c r="BH28" s="22">
        <f t="shared" si="44"/>
        <v>20</v>
      </c>
      <c r="BI28" s="22">
        <f t="shared" si="44"/>
        <v>20</v>
      </c>
      <c r="BJ28" s="22">
        <f t="shared" si="44"/>
        <v>20</v>
      </c>
      <c r="BK28" s="22">
        <f t="shared" si="44"/>
        <v>20</v>
      </c>
      <c r="BL28" s="22">
        <f t="shared" si="44"/>
        <v>20</v>
      </c>
      <c r="BM28" s="22">
        <f t="shared" si="44"/>
        <v>20</v>
      </c>
      <c r="BN28" s="22">
        <f t="shared" si="44"/>
        <v>20</v>
      </c>
      <c r="BO28" s="22">
        <f t="shared" si="44"/>
        <v>20</v>
      </c>
      <c r="BP28" s="22">
        <f t="shared" si="44"/>
        <v>20</v>
      </c>
      <c r="BQ28" s="22">
        <f t="shared" si="44"/>
        <v>20</v>
      </c>
      <c r="BR28" s="22">
        <f t="shared" si="44"/>
        <v>20</v>
      </c>
    </row>
    <row r="29" spans="1:70" ht="16.5" x14ac:dyDescent="0.5">
      <c r="A29" s="74" t="s">
        <v>1498</v>
      </c>
      <c r="B29" s="74" t="s">
        <v>1499</v>
      </c>
      <c r="C29" s="74" t="s">
        <v>841</v>
      </c>
      <c r="D29" s="74" t="s">
        <v>43</v>
      </c>
      <c r="E29" s="6">
        <v>8</v>
      </c>
      <c r="F29" s="77">
        <v>12</v>
      </c>
      <c r="G29" s="84"/>
      <c r="H29" s="83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>
        <v>25</v>
      </c>
      <c r="J29" s="62">
        <v>10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22</v>
      </c>
      <c r="AJ29" s="3">
        <f t="shared" si="1"/>
        <v>20</v>
      </c>
      <c r="AK29" s="5">
        <f t="shared" si="2"/>
        <v>2</v>
      </c>
      <c r="AL29" s="41">
        <f t="shared" si="3"/>
        <v>22</v>
      </c>
      <c r="AM29" s="33">
        <f t="shared" si="4"/>
        <v>20</v>
      </c>
      <c r="AO29" s="22">
        <f t="shared" si="5"/>
        <v>12</v>
      </c>
      <c r="AP29">
        <f t="shared" si="6"/>
        <v>0</v>
      </c>
      <c r="AQ29">
        <f t="shared" si="7"/>
        <v>10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12</v>
      </c>
      <c r="BE29" s="22">
        <f t="shared" ref="BE29:BR29" si="45">BD29+LARGE($AO29:$BC29,BE$4)</f>
        <v>22</v>
      </c>
      <c r="BF29" s="22">
        <f t="shared" si="45"/>
        <v>22</v>
      </c>
      <c r="BG29" s="22">
        <f t="shared" si="45"/>
        <v>22</v>
      </c>
      <c r="BH29" s="22">
        <f t="shared" si="45"/>
        <v>22</v>
      </c>
      <c r="BI29" s="22">
        <f t="shared" si="45"/>
        <v>22</v>
      </c>
      <c r="BJ29" s="22">
        <f t="shared" si="45"/>
        <v>22</v>
      </c>
      <c r="BK29" s="22">
        <f t="shared" si="45"/>
        <v>22</v>
      </c>
      <c r="BL29" s="22">
        <f t="shared" si="45"/>
        <v>22</v>
      </c>
      <c r="BM29" s="22">
        <f t="shared" si="45"/>
        <v>22</v>
      </c>
      <c r="BN29" s="22">
        <f t="shared" si="45"/>
        <v>22</v>
      </c>
      <c r="BO29" s="22">
        <f t="shared" si="45"/>
        <v>22</v>
      </c>
      <c r="BP29" s="22">
        <f t="shared" si="45"/>
        <v>22</v>
      </c>
      <c r="BQ29" s="22">
        <f t="shared" si="45"/>
        <v>22</v>
      </c>
      <c r="BR29" s="22">
        <f t="shared" si="45"/>
        <v>22</v>
      </c>
    </row>
    <row r="30" spans="1:70" ht="16.5" x14ac:dyDescent="0.5">
      <c r="A30" s="74" t="s">
        <v>1511</v>
      </c>
      <c r="B30" s="74" t="s">
        <v>1429</v>
      </c>
      <c r="C30" s="74" t="s">
        <v>1512</v>
      </c>
      <c r="D30" s="74" t="s">
        <v>130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84"/>
      <c r="H30" s="83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>
        <v>26</v>
      </c>
      <c r="J30" s="62">
        <v>10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10</v>
      </c>
      <c r="AJ30" s="3">
        <f t="shared" si="1"/>
        <v>26</v>
      </c>
      <c r="AK30" s="5">
        <f t="shared" si="2"/>
        <v>1</v>
      </c>
      <c r="AL30" s="41">
        <f t="shared" si="3"/>
        <v>10</v>
      </c>
      <c r="AM30" s="33">
        <f t="shared" si="4"/>
        <v>26</v>
      </c>
      <c r="AO30" s="22">
        <f t="shared" si="5"/>
        <v>0</v>
      </c>
      <c r="AP30">
        <f t="shared" si="6"/>
        <v>0</v>
      </c>
      <c r="AQ30">
        <f t="shared" si="7"/>
        <v>10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10</v>
      </c>
      <c r="BE30" s="22">
        <f t="shared" ref="BE30:BR30" si="46">BD30+LARGE($AO30:$BC30,BE$4)</f>
        <v>10</v>
      </c>
      <c r="BF30" s="22">
        <f t="shared" si="46"/>
        <v>10</v>
      </c>
      <c r="BG30" s="22">
        <f t="shared" si="46"/>
        <v>10</v>
      </c>
      <c r="BH30" s="22">
        <f t="shared" si="46"/>
        <v>10</v>
      </c>
      <c r="BI30" s="22">
        <f t="shared" si="46"/>
        <v>10</v>
      </c>
      <c r="BJ30" s="22">
        <f t="shared" si="46"/>
        <v>10</v>
      </c>
      <c r="BK30" s="22">
        <f t="shared" si="46"/>
        <v>10</v>
      </c>
      <c r="BL30" s="22">
        <f t="shared" si="46"/>
        <v>10</v>
      </c>
      <c r="BM30" s="22">
        <f t="shared" si="46"/>
        <v>10</v>
      </c>
      <c r="BN30" s="22">
        <f t="shared" si="46"/>
        <v>10</v>
      </c>
      <c r="BO30" s="22">
        <f t="shared" si="46"/>
        <v>10</v>
      </c>
      <c r="BP30" s="22">
        <f t="shared" si="46"/>
        <v>10</v>
      </c>
      <c r="BQ30" s="22">
        <f t="shared" si="46"/>
        <v>10</v>
      </c>
      <c r="BR30" s="22">
        <f t="shared" si="46"/>
        <v>10</v>
      </c>
    </row>
    <row r="31" spans="1:70" ht="16.5" x14ac:dyDescent="0.5">
      <c r="A31" s="74" t="s">
        <v>1529</v>
      </c>
      <c r="B31" s="74" t="s">
        <v>1530</v>
      </c>
      <c r="C31" s="74" t="s">
        <v>1531</v>
      </c>
      <c r="D31" s="74" t="s">
        <v>39</v>
      </c>
      <c r="E31" s="75">
        <v>1</v>
      </c>
      <c r="F31" s="77">
        <v>55</v>
      </c>
      <c r="G31" s="84"/>
      <c r="H31" s="83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55</v>
      </c>
      <c r="AJ31" s="3">
        <f t="shared" si="1"/>
        <v>8</v>
      </c>
      <c r="AK31" s="5">
        <f t="shared" si="2"/>
        <v>1</v>
      </c>
      <c r="AL31" s="41">
        <f t="shared" si="3"/>
        <v>55</v>
      </c>
      <c r="AM31" s="33">
        <f t="shared" si="4"/>
        <v>8</v>
      </c>
      <c r="AO31" s="22">
        <f t="shared" si="5"/>
        <v>55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55</v>
      </c>
      <c r="BE31" s="22">
        <f t="shared" ref="BE31:BR31" si="47">BD31+LARGE($AO31:$BC31,BE$4)</f>
        <v>55</v>
      </c>
      <c r="BF31" s="22">
        <f t="shared" si="47"/>
        <v>55</v>
      </c>
      <c r="BG31" s="22">
        <f t="shared" si="47"/>
        <v>55</v>
      </c>
      <c r="BH31" s="22">
        <f t="shared" si="47"/>
        <v>55</v>
      </c>
      <c r="BI31" s="22">
        <f t="shared" si="47"/>
        <v>55</v>
      </c>
      <c r="BJ31" s="22">
        <f t="shared" si="47"/>
        <v>55</v>
      </c>
      <c r="BK31" s="22">
        <f t="shared" si="47"/>
        <v>55</v>
      </c>
      <c r="BL31" s="22">
        <f t="shared" si="47"/>
        <v>55</v>
      </c>
      <c r="BM31" s="22">
        <f t="shared" si="47"/>
        <v>55</v>
      </c>
      <c r="BN31" s="22">
        <f t="shared" si="47"/>
        <v>55</v>
      </c>
      <c r="BO31" s="22">
        <f t="shared" si="47"/>
        <v>55</v>
      </c>
      <c r="BP31" s="22">
        <f t="shared" si="47"/>
        <v>55</v>
      </c>
      <c r="BQ31" s="22">
        <f t="shared" si="47"/>
        <v>55</v>
      </c>
      <c r="BR31" s="22">
        <f t="shared" si="47"/>
        <v>55</v>
      </c>
    </row>
    <row r="32" spans="1:70" ht="16.5" x14ac:dyDescent="0.5">
      <c r="A32" s="74" t="s">
        <v>1486</v>
      </c>
      <c r="B32" s="74" t="s">
        <v>1487</v>
      </c>
      <c r="C32" s="74" t="s">
        <v>1488</v>
      </c>
      <c r="D32" s="74" t="s">
        <v>42</v>
      </c>
      <c r="E32" s="6">
        <v>4</v>
      </c>
      <c r="F32" s="77">
        <v>25</v>
      </c>
      <c r="G32" s="84"/>
      <c r="H32" s="83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25</v>
      </c>
      <c r="AJ32" s="3">
        <f t="shared" si="1"/>
        <v>16</v>
      </c>
      <c r="AK32" s="5">
        <f t="shared" si="2"/>
        <v>1</v>
      </c>
      <c r="AL32" s="41">
        <f t="shared" si="3"/>
        <v>25</v>
      </c>
      <c r="AM32" s="33">
        <f t="shared" si="4"/>
        <v>16</v>
      </c>
      <c r="AO32" s="22">
        <f t="shared" si="5"/>
        <v>25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25</v>
      </c>
      <c r="BE32" s="22">
        <f t="shared" ref="BE32:BR32" si="48">BD32+LARGE($AO32:$BC32,BE$4)</f>
        <v>25</v>
      </c>
      <c r="BF32" s="22">
        <f t="shared" si="48"/>
        <v>25</v>
      </c>
      <c r="BG32" s="22">
        <f t="shared" si="48"/>
        <v>25</v>
      </c>
      <c r="BH32" s="22">
        <f t="shared" si="48"/>
        <v>25</v>
      </c>
      <c r="BI32" s="22">
        <f t="shared" si="48"/>
        <v>25</v>
      </c>
      <c r="BJ32" s="22">
        <f t="shared" si="48"/>
        <v>25</v>
      </c>
      <c r="BK32" s="22">
        <f t="shared" si="48"/>
        <v>25</v>
      </c>
      <c r="BL32" s="22">
        <f t="shared" si="48"/>
        <v>25</v>
      </c>
      <c r="BM32" s="22">
        <f t="shared" si="48"/>
        <v>25</v>
      </c>
      <c r="BN32" s="22">
        <f t="shared" si="48"/>
        <v>25</v>
      </c>
      <c r="BO32" s="22">
        <f t="shared" si="48"/>
        <v>25</v>
      </c>
      <c r="BP32" s="22">
        <f t="shared" si="48"/>
        <v>25</v>
      </c>
      <c r="BQ32" s="22">
        <f t="shared" si="48"/>
        <v>25</v>
      </c>
      <c r="BR32" s="22">
        <f t="shared" si="48"/>
        <v>25</v>
      </c>
    </row>
    <row r="33" spans="1:70" ht="16.5" x14ac:dyDescent="0.5">
      <c r="A33" s="74" t="s">
        <v>1528</v>
      </c>
      <c r="B33" s="74" t="s">
        <v>1038</v>
      </c>
      <c r="C33" s="74" t="s">
        <v>816</v>
      </c>
      <c r="D33" s="74" t="s">
        <v>42</v>
      </c>
      <c r="E33" s="6">
        <v>4</v>
      </c>
      <c r="F33" s="77">
        <v>25</v>
      </c>
      <c r="G33" s="84"/>
      <c r="H33" s="83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25</v>
      </c>
      <c r="AJ33" s="3">
        <f t="shared" si="1"/>
        <v>16</v>
      </c>
      <c r="AK33" s="5">
        <f t="shared" si="2"/>
        <v>1</v>
      </c>
      <c r="AL33" s="41">
        <f t="shared" si="3"/>
        <v>25</v>
      </c>
      <c r="AM33" s="33">
        <f t="shared" si="4"/>
        <v>16</v>
      </c>
      <c r="AO33" s="22">
        <f t="shared" si="5"/>
        <v>25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25</v>
      </c>
      <c r="BE33" s="22">
        <f t="shared" ref="BE33:BR33" si="49">BD33+LARGE($AO33:$BC33,BE$4)</f>
        <v>25</v>
      </c>
      <c r="BF33" s="22">
        <f t="shared" si="49"/>
        <v>25</v>
      </c>
      <c r="BG33" s="22">
        <f t="shared" si="49"/>
        <v>25</v>
      </c>
      <c r="BH33" s="22">
        <f t="shared" si="49"/>
        <v>25</v>
      </c>
      <c r="BI33" s="22">
        <f t="shared" si="49"/>
        <v>25</v>
      </c>
      <c r="BJ33" s="22">
        <f t="shared" si="49"/>
        <v>25</v>
      </c>
      <c r="BK33" s="22">
        <f t="shared" si="49"/>
        <v>25</v>
      </c>
      <c r="BL33" s="22">
        <f t="shared" si="49"/>
        <v>25</v>
      </c>
      <c r="BM33" s="22">
        <f t="shared" si="49"/>
        <v>25</v>
      </c>
      <c r="BN33" s="22">
        <f t="shared" si="49"/>
        <v>25</v>
      </c>
      <c r="BO33" s="22">
        <f t="shared" si="49"/>
        <v>25</v>
      </c>
      <c r="BP33" s="22">
        <f t="shared" si="49"/>
        <v>25</v>
      </c>
      <c r="BQ33" s="22">
        <f t="shared" si="49"/>
        <v>25</v>
      </c>
      <c r="BR33" s="22">
        <f t="shared" si="49"/>
        <v>25</v>
      </c>
    </row>
    <row r="34" spans="1:70" ht="16.5" x14ac:dyDescent="0.5">
      <c r="A34" s="74" t="s">
        <v>1495</v>
      </c>
      <c r="B34" s="74" t="s">
        <v>161</v>
      </c>
      <c r="C34" s="74" t="s">
        <v>1055</v>
      </c>
      <c r="D34" s="74" t="s">
        <v>125</v>
      </c>
      <c r="E34" s="6">
        <v>7</v>
      </c>
      <c r="F34" s="77">
        <v>14</v>
      </c>
      <c r="G34" s="84"/>
      <c r="H34" s="83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14</v>
      </c>
      <c r="AJ34" s="3">
        <f t="shared" si="1"/>
        <v>24</v>
      </c>
      <c r="AK34" s="5">
        <f t="shared" si="2"/>
        <v>1</v>
      </c>
      <c r="AL34" s="41">
        <f t="shared" si="3"/>
        <v>14</v>
      </c>
      <c r="AM34" s="33">
        <f t="shared" si="4"/>
        <v>24</v>
      </c>
      <c r="AO34" s="22">
        <f t="shared" si="5"/>
        <v>14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14</v>
      </c>
      <c r="BE34" s="22">
        <f t="shared" ref="BE34:BR34" si="50">BD34+LARGE($AO34:$BC34,BE$4)</f>
        <v>14</v>
      </c>
      <c r="BF34" s="22">
        <f t="shared" si="50"/>
        <v>14</v>
      </c>
      <c r="BG34" s="22">
        <f t="shared" si="50"/>
        <v>14</v>
      </c>
      <c r="BH34" s="22">
        <f t="shared" si="50"/>
        <v>14</v>
      </c>
      <c r="BI34" s="22">
        <f t="shared" si="50"/>
        <v>14</v>
      </c>
      <c r="BJ34" s="22">
        <f t="shared" si="50"/>
        <v>14</v>
      </c>
      <c r="BK34" s="22">
        <f t="shared" si="50"/>
        <v>14</v>
      </c>
      <c r="BL34" s="22">
        <f t="shared" si="50"/>
        <v>14</v>
      </c>
      <c r="BM34" s="22">
        <f t="shared" si="50"/>
        <v>14</v>
      </c>
      <c r="BN34" s="22">
        <f t="shared" si="50"/>
        <v>14</v>
      </c>
      <c r="BO34" s="22">
        <f t="shared" si="50"/>
        <v>14</v>
      </c>
      <c r="BP34" s="22">
        <f t="shared" si="50"/>
        <v>14</v>
      </c>
      <c r="BQ34" s="22">
        <f t="shared" si="50"/>
        <v>14</v>
      </c>
      <c r="BR34" s="22">
        <f t="shared" si="50"/>
        <v>14</v>
      </c>
    </row>
    <row r="35" spans="1:70" ht="16.5" x14ac:dyDescent="0.5">
      <c r="A35" s="14" t="s">
        <v>7</v>
      </c>
      <c r="B35" s="32" t="s">
        <v>1594</v>
      </c>
      <c r="C35" s="32" t="s">
        <v>1595</v>
      </c>
      <c r="D35" s="32" t="s">
        <v>7</v>
      </c>
      <c r="E35" s="75">
        <v>2</v>
      </c>
      <c r="F35" s="77">
        <v>0</v>
      </c>
      <c r="G35" s="84"/>
      <c r="H35" s="83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1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 x14ac:dyDescent="0.5">
      <c r="A36" s="14" t="s">
        <v>7</v>
      </c>
      <c r="B36" s="32" t="s">
        <v>1596</v>
      </c>
      <c r="C36" s="32" t="s">
        <v>1597</v>
      </c>
      <c r="D36" s="32" t="s">
        <v>7</v>
      </c>
      <c r="E36" s="75">
        <v>4</v>
      </c>
      <c r="F36" s="77">
        <v>0</v>
      </c>
      <c r="G36" s="84"/>
      <c r="H36" s="83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1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 x14ac:dyDescent="0.5">
      <c r="A37" s="14" t="s">
        <v>7</v>
      </c>
      <c r="B37" s="32" t="s">
        <v>978</v>
      </c>
      <c r="C37" s="32" t="s">
        <v>1590</v>
      </c>
      <c r="D37" s="32" t="s">
        <v>7</v>
      </c>
      <c r="E37" s="6">
        <v>5</v>
      </c>
      <c r="F37" s="77">
        <v>0</v>
      </c>
      <c r="G37" s="84"/>
      <c r="H37" s="83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1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 x14ac:dyDescent="0.5">
      <c r="A38" s="14" t="s">
        <v>7</v>
      </c>
      <c r="B38" s="32" t="s">
        <v>1591</v>
      </c>
      <c r="C38" s="32" t="s">
        <v>882</v>
      </c>
      <c r="D38" s="32" t="s">
        <v>7</v>
      </c>
      <c r="E38" s="6">
        <v>10</v>
      </c>
      <c r="F38" s="77">
        <v>0</v>
      </c>
      <c r="G38" s="84"/>
      <c r="H38" s="83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1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 x14ac:dyDescent="0.35">
      <c r="A39" s="74" t="s">
        <v>1475</v>
      </c>
      <c r="B39" s="74" t="s">
        <v>1476</v>
      </c>
      <c r="C39" s="74" t="s">
        <v>864</v>
      </c>
      <c r="D39" s="74" t="s">
        <v>131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84"/>
      <c r="H39" s="83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 x14ac:dyDescent="0.35">
      <c r="A40" s="74" t="s">
        <v>1483</v>
      </c>
      <c r="B40" s="74" t="s">
        <v>1484</v>
      </c>
      <c r="C40" s="74" t="s">
        <v>1485</v>
      </c>
      <c r="D40" s="74" t="s">
        <v>55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84"/>
      <c r="H40" s="83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 x14ac:dyDescent="0.35">
      <c r="A41" s="74" t="s">
        <v>1489</v>
      </c>
      <c r="B41" s="74" t="s">
        <v>1490</v>
      </c>
      <c r="C41" s="74" t="s">
        <v>1491</v>
      </c>
      <c r="D41" s="74" t="s">
        <v>43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84"/>
      <c r="H41" s="83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 x14ac:dyDescent="0.35">
      <c r="A42" s="74" t="s">
        <v>1496</v>
      </c>
      <c r="B42" s="74" t="s">
        <v>1408</v>
      </c>
      <c r="C42" s="74" t="s">
        <v>1497</v>
      </c>
      <c r="D42" s="74" t="s">
        <v>19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84"/>
      <c r="H42" s="83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 x14ac:dyDescent="0.35">
      <c r="A43" s="74" t="s">
        <v>1503</v>
      </c>
      <c r="B43" s="74" t="s">
        <v>1269</v>
      </c>
      <c r="C43" s="74" t="s">
        <v>976</v>
      </c>
      <c r="D43" s="74" t="s">
        <v>44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84"/>
      <c r="H43" s="83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 x14ac:dyDescent="0.35">
      <c r="A44" s="74" t="s">
        <v>1508</v>
      </c>
      <c r="B44" s="74" t="s">
        <v>1509</v>
      </c>
      <c r="C44" s="74" t="s">
        <v>1510</v>
      </c>
      <c r="D44" s="74" t="s">
        <v>130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84"/>
      <c r="H44" s="83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 x14ac:dyDescent="0.35"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84"/>
      <c r="H45" s="83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 x14ac:dyDescent="0.3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84"/>
      <c r="H46" s="83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 x14ac:dyDescent="0.3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84"/>
      <c r="H47" s="83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 x14ac:dyDescent="0.3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84"/>
      <c r="H48" s="83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 x14ac:dyDescent="0.3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84"/>
      <c r="H49" s="83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 x14ac:dyDescent="0.3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84"/>
      <c r="H50" s="83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 x14ac:dyDescent="0.3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84"/>
      <c r="H51" s="83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 x14ac:dyDescent="0.3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84"/>
      <c r="H52" s="83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 x14ac:dyDescent="0.3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84"/>
      <c r="H53" s="83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 x14ac:dyDescent="0.3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84"/>
      <c r="H54" s="83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 x14ac:dyDescent="0.3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84"/>
      <c r="H55" s="83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 x14ac:dyDescent="0.3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84"/>
      <c r="H56" s="83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 x14ac:dyDescent="0.3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84"/>
      <c r="H57" s="83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 x14ac:dyDescent="0.3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84"/>
      <c r="H58" s="83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 x14ac:dyDescent="0.3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84"/>
      <c r="H59" s="83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 x14ac:dyDescent="0.3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84"/>
      <c r="H60" s="83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 x14ac:dyDescent="0.3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84"/>
      <c r="H61" s="83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 x14ac:dyDescent="0.3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84"/>
      <c r="H62" s="83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 x14ac:dyDescent="0.3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84"/>
      <c r="H63" s="83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 x14ac:dyDescent="0.3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84"/>
      <c r="H64" s="83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 x14ac:dyDescent="0.3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84"/>
      <c r="H65" s="83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 x14ac:dyDescent="0.3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84"/>
      <c r="H66" s="83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 x14ac:dyDescent="0.3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84"/>
      <c r="H67" s="83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 x14ac:dyDescent="0.3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84"/>
      <c r="H68" s="83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 x14ac:dyDescent="0.3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84"/>
      <c r="H69" s="83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 x14ac:dyDescent="0.3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84"/>
      <c r="H70" s="83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 x14ac:dyDescent="0.3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84"/>
      <c r="H71" s="83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 x14ac:dyDescent="0.3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84"/>
      <c r="H72" s="83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4">
    <sortCondition ref="I25:I74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46:A72 A39:A44" xr:uid="{00000000-0002-0000-0300-000000000000}">
      <formula1>IF(A39&lt;&gt;"",OFFSET(F_licences,MATCH(A39&amp;"*",F_licences,0)-1,,COUNTIF(F_licences,A39&amp;"*"),1),F_licences)</formula1>
    </dataValidation>
    <dataValidation type="list" allowBlank="1" showInputMessage="1" showErrorMessage="1" sqref="D39:D72" xr:uid="{00000000-0002-0000-03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Feuil39"/>
  <dimension ref="A1:BR72"/>
  <sheetViews>
    <sheetView topLeftCell="A20" workbookViewId="0">
      <selection activeCell="L29" sqref="L29"/>
    </sheetView>
  </sheetViews>
  <sheetFormatPr baseColWidth="10" defaultColWidth="11" defaultRowHeight="12.5" x14ac:dyDescent="0.25"/>
  <cols>
    <col min="1" max="1" width="23.36328125" bestFit="1" customWidth="1"/>
    <col min="2" max="2" width="21.816406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style="85" customWidth="1"/>
    <col min="8" max="8" width="7.36328125" style="8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6.36328125" bestFit="1" customWidth="1"/>
    <col min="17" max="17" width="3.6328125" bestFit="1" customWidth="1"/>
    <col min="18" max="18" width="6.36328125" bestFit="1" customWidth="1"/>
    <col min="19" max="19" width="3.6328125" bestFit="1" customWidth="1"/>
    <col min="20" max="20" width="6.36328125" bestFit="1" customWidth="1"/>
    <col min="21" max="21" width="3.6328125" bestFit="1" customWidth="1"/>
    <col min="22" max="22" width="6.36328125" bestFit="1" customWidth="1"/>
    <col min="23" max="23" width="3.6328125" bestFit="1" customWidth="1"/>
    <col min="24" max="24" width="6.36328125" bestFit="1" customWidth="1"/>
    <col min="2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 x14ac:dyDescent="0.25">
      <c r="A1" s="97"/>
      <c r="B1" s="100" t="s">
        <v>61</v>
      </c>
      <c r="C1" s="100"/>
      <c r="D1" s="103"/>
      <c r="E1" s="96">
        <f>IF(Paramètres!K3&lt;&gt;"",Paramètres!K3,"")</f>
        <v>45675</v>
      </c>
      <c r="F1" s="96"/>
      <c r="G1" s="106">
        <f>IF(Paramètres!K4&lt;&gt;"",Paramètres!K4,"")</f>
        <v>45690</v>
      </c>
      <c r="H1" s="106"/>
      <c r="I1" s="96">
        <f>IF(Paramètres!K5&lt;&gt;"",Paramètres!K5,"")</f>
        <v>45718</v>
      </c>
      <c r="J1" s="96"/>
      <c r="K1" s="96">
        <f>IF(Paramètres!K6&lt;&gt;"",Paramètres!K6,"")</f>
        <v>45753</v>
      </c>
      <c r="L1" s="96"/>
      <c r="M1" s="96">
        <f>IF(Paramètres!K7&lt;&gt;"",Paramètres!K7,"")</f>
        <v>45780</v>
      </c>
      <c r="N1" s="96"/>
      <c r="O1" s="96" t="str">
        <f>IF(Paramètres!K8&lt;&gt;"",Paramètres!K8,"")</f>
        <v>24&amp;25/05/2025</v>
      </c>
      <c r="P1" s="96"/>
      <c r="Q1" s="96">
        <f>IF(Paramètres!K9&lt;&gt;"",Paramètres!K9,"")</f>
        <v>45876</v>
      </c>
      <c r="R1" s="96"/>
      <c r="S1" s="96">
        <f>IF(Paramètres!K10&lt;&gt;"",Paramètres!K10,"")</f>
        <v>45844</v>
      </c>
      <c r="T1" s="96"/>
      <c r="U1" s="96">
        <f>IF(Paramètres!K11&lt;&gt;"",Paramètres!K11,"")</f>
        <v>45907</v>
      </c>
      <c r="V1" s="96"/>
      <c r="W1" s="96">
        <f>IF(Paramètres!K12&lt;&gt;"",Paramètres!K12,"")</f>
        <v>45928</v>
      </c>
      <c r="X1" s="96"/>
      <c r="Y1" s="96" t="str">
        <f>IF(Paramètres!K13&lt;&gt;"",Paramètres!K13,"")</f>
        <v/>
      </c>
      <c r="Z1" s="96"/>
      <c r="AA1" s="96" t="str">
        <f>IF(Paramètres!K14&lt;&gt;"",Paramètres!K14,"")</f>
        <v/>
      </c>
      <c r="AB1" s="96"/>
      <c r="AC1" s="96" t="str">
        <f>IF(Paramètres!K15&lt;&gt;"",Paramètres!K15,"")</f>
        <v/>
      </c>
      <c r="AD1" s="96"/>
      <c r="AE1" s="96" t="str">
        <f>IF(Paramètres!K16&lt;&gt;"",Paramètres!K16,"")</f>
        <v/>
      </c>
      <c r="AF1" s="96"/>
      <c r="AG1" s="96" t="str">
        <f>IF(Paramètres!K17&lt;&gt;"",Paramètres!K17,"")</f>
        <v/>
      </c>
      <c r="AH1" s="88"/>
      <c r="AI1" s="95" t="s">
        <v>0</v>
      </c>
      <c r="AJ1" s="95"/>
      <c r="AK1" s="95"/>
      <c r="AL1" s="95"/>
      <c r="AM1" s="95"/>
    </row>
    <row r="2" spans="1:70" ht="32.25" customHeight="1" x14ac:dyDescent="0.25">
      <c r="A2" s="98"/>
      <c r="B2" s="101"/>
      <c r="C2" s="101"/>
      <c r="D2" s="104"/>
      <c r="E2" s="88" t="str">
        <f>IF(E1&lt;&gt;"",Paramètres!L3,"")</f>
        <v>Bike &amp; Run</v>
      </c>
      <c r="F2" s="89"/>
      <c r="G2" s="93" t="str">
        <f>IF(G1&lt;&gt;"",Paramètres!L4,"")</f>
        <v>Class Triathlon</v>
      </c>
      <c r="H2" s="94"/>
      <c r="I2" s="88" t="str">
        <f>IF(I1&lt;&gt;"",Paramètres!L5,"")</f>
        <v>Duathlon</v>
      </c>
      <c r="J2" s="89"/>
      <c r="K2" s="88" t="str">
        <f>IF(K1&lt;&gt;"",Paramètres!L6,"")</f>
        <v>Cross Duathlon</v>
      </c>
      <c r="L2" s="89"/>
      <c r="M2" s="88" t="str">
        <f>IF(M1&lt;&gt;"",Paramètres!L7,"")</f>
        <v>Triathlon</v>
      </c>
      <c r="N2" s="89"/>
      <c r="O2" s="88" t="str">
        <f>IF(O1&lt;&gt;"",Paramètres!L8,"")</f>
        <v>Triathlon</v>
      </c>
      <c r="P2" s="89"/>
      <c r="Q2" s="88" t="str">
        <f>IF(Q1&lt;&gt;"",Paramètres!L9,"")</f>
        <v>Aquathlon</v>
      </c>
      <c r="R2" s="89"/>
      <c r="S2" s="88" t="str">
        <f>IF(S1&lt;&gt;"",Paramètres!L10,"")</f>
        <v>Triathlon</v>
      </c>
      <c r="T2" s="89"/>
      <c r="U2" s="88" t="str">
        <f>IF(U1&lt;&gt;"",Paramètres!L11,"")</f>
        <v>Triathlon</v>
      </c>
      <c r="V2" s="89"/>
      <c r="W2" s="88" t="str">
        <f>IF(W1&lt;&gt;"",Paramètres!L12,"")</f>
        <v>Triathlon</v>
      </c>
      <c r="X2" s="89"/>
      <c r="Y2" s="88" t="str">
        <f>IF(Y1&lt;&gt;"",Paramètres!L13,"")</f>
        <v/>
      </c>
      <c r="Z2" s="89"/>
      <c r="AA2" s="88" t="str">
        <f>IF(AA1&lt;&gt;"",Paramètres!L14,"")</f>
        <v/>
      </c>
      <c r="AB2" s="89"/>
      <c r="AC2" s="88" t="str">
        <f>IF(AC1&lt;&gt;"",Paramètres!L15,"")</f>
        <v/>
      </c>
      <c r="AD2" s="89"/>
      <c r="AE2" s="88" t="str">
        <f>IF(AE1&lt;&gt;"",Paramètres!L16,"")</f>
        <v/>
      </c>
      <c r="AF2" s="89"/>
      <c r="AG2" s="88" t="str">
        <f>IF(AG1&lt;&gt;"",Paramètres!L17,"")</f>
        <v/>
      </c>
      <c r="AH2" s="92"/>
      <c r="AI2" s="90" t="s">
        <v>86</v>
      </c>
      <c r="AJ2" s="90"/>
      <c r="AK2" s="90"/>
      <c r="AL2" s="91">
        <f>Paramètres!T7</f>
        <v>6</v>
      </c>
      <c r="AM2" s="91"/>
    </row>
    <row r="3" spans="1:70" ht="44.25" customHeight="1" x14ac:dyDescent="0.4">
      <c r="A3" s="99"/>
      <c r="B3" s="102"/>
      <c r="C3" s="102"/>
      <c r="D3" s="105"/>
      <c r="E3" s="88" t="str">
        <f>IF(E1&lt;&gt;"",Paramètres!M3,"")</f>
        <v>Saint Avertin</v>
      </c>
      <c r="F3" s="89"/>
      <c r="G3" s="93" t="str">
        <f>IF(G1&lt;&gt;"",Paramètres!M4,"")</f>
        <v>Châteauroux</v>
      </c>
      <c r="H3" s="94"/>
      <c r="I3" s="88" t="str">
        <f>IF(I1&lt;&gt;"",Paramètres!M5,"")</f>
        <v>Saint Cyr-sur-Loire</v>
      </c>
      <c r="J3" s="89"/>
      <c r="K3" s="88" t="str">
        <f>IF(K1&lt;&gt;"",Paramètres!M6,"")</f>
        <v>Château-Renault</v>
      </c>
      <c r="L3" s="89"/>
      <c r="M3" s="88" t="str">
        <f>IF(M1&lt;&gt;"",Paramètres!M7,"")</f>
        <v>Suèvres</v>
      </c>
      <c r="N3" s="89"/>
      <c r="O3" s="88" t="str">
        <f>IF(O1&lt;&gt;"",Paramètres!M8,"")</f>
        <v>Villiers-sur-Loir</v>
      </c>
      <c r="P3" s="89"/>
      <c r="Q3" s="88" t="str">
        <f>IF(Q1&lt;&gt;"",Paramètres!M9,"")</f>
        <v>Saint Laurent-Nouan</v>
      </c>
      <c r="R3" s="89"/>
      <c r="S3" s="88" t="str">
        <f>IF(S1&lt;&gt;"",Paramètres!M10,"")</f>
        <v>Saint George-sur-Eure</v>
      </c>
      <c r="T3" s="89"/>
      <c r="U3" s="88" t="str">
        <f>IF(U1&lt;&gt;"",Paramètres!M11,"")</f>
        <v>Joué-les-Tours</v>
      </c>
      <c r="V3" s="89"/>
      <c r="W3" s="88" t="str">
        <f>IF(W1&lt;&gt;"",Paramètres!M12,"")</f>
        <v>La Chapelle d'Angillon</v>
      </c>
      <c r="X3" s="89"/>
      <c r="Y3" s="88" t="str">
        <f>IF(Y1&lt;&gt;"",Paramètres!M13,"")</f>
        <v/>
      </c>
      <c r="Z3" s="89"/>
      <c r="AA3" s="88" t="str">
        <f>IF(AA1&lt;&gt;"",Paramètres!M14,"")</f>
        <v/>
      </c>
      <c r="AB3" s="89"/>
      <c r="AC3" s="88" t="str">
        <f>IF(AC1&lt;&gt;"",Paramètres!M15,"")</f>
        <v/>
      </c>
      <c r="AD3" s="89"/>
      <c r="AE3" s="88" t="str">
        <f>IF(AE1&lt;&gt;"",Paramètres!M16,"")</f>
        <v/>
      </c>
      <c r="AF3" s="89"/>
      <c r="AG3" s="88" t="str">
        <f>IF(AG1&lt;&gt;"",Paramètres!M17,"")</f>
        <v/>
      </c>
      <c r="AH3" s="89"/>
      <c r="AI3" s="90"/>
      <c r="AJ3" s="90"/>
      <c r="AK3" s="90"/>
      <c r="AL3" s="91"/>
      <c r="AM3" s="91"/>
      <c r="BD3" s="87" t="s">
        <v>102</v>
      </c>
      <c r="BE3" s="87"/>
      <c r="BF3" s="87"/>
      <c r="BG3" s="87"/>
      <c r="BH3" s="87"/>
      <c r="BI3" s="87"/>
      <c r="BJ3" s="87"/>
      <c r="BK3" s="87"/>
      <c r="BL3" s="87"/>
      <c r="BM3" s="87"/>
      <c r="BN3" s="87"/>
      <c r="BO3" s="87"/>
      <c r="BP3" s="87"/>
      <c r="BQ3" s="87"/>
      <c r="BR3" s="87"/>
    </row>
    <row r="4" spans="1:70" ht="38.25" customHeight="1" x14ac:dyDescent="0.25">
      <c r="A4" s="31" t="s">
        <v>49</v>
      </c>
      <c r="B4" s="31" t="s">
        <v>48</v>
      </c>
      <c r="C4" s="31" t="s">
        <v>1</v>
      </c>
      <c r="D4" s="31" t="s">
        <v>2</v>
      </c>
      <c r="E4" s="1" t="s">
        <v>3</v>
      </c>
      <c r="F4" s="2" t="s">
        <v>4</v>
      </c>
      <c r="G4" s="82" t="s">
        <v>3</v>
      </c>
      <c r="H4" s="83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101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29</v>
      </c>
      <c r="AP4" s="7" t="s">
        <v>30</v>
      </c>
      <c r="AQ4" s="7" t="s">
        <v>31</v>
      </c>
      <c r="AR4" s="7" t="s">
        <v>32</v>
      </c>
      <c r="AS4" s="7" t="s">
        <v>33</v>
      </c>
      <c r="AT4" s="7" t="s">
        <v>76</v>
      </c>
      <c r="AU4" s="7" t="s">
        <v>77</v>
      </c>
      <c r="AV4" s="7" t="s">
        <v>78</v>
      </c>
      <c r="AW4" s="7" t="s">
        <v>79</v>
      </c>
      <c r="AX4" s="7" t="s">
        <v>80</v>
      </c>
      <c r="AY4" s="7" t="s">
        <v>81</v>
      </c>
      <c r="AZ4" s="7" t="s">
        <v>82</v>
      </c>
      <c r="BA4" s="7" t="s">
        <v>83</v>
      </c>
      <c r="BB4" s="7" t="s">
        <v>84</v>
      </c>
      <c r="BC4" s="7" t="s">
        <v>85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 x14ac:dyDescent="0.5">
      <c r="A5" s="74" t="s">
        <v>322</v>
      </c>
      <c r="B5" s="74" t="s">
        <v>323</v>
      </c>
      <c r="C5" s="74" t="s">
        <v>324</v>
      </c>
      <c r="D5" s="74" t="s">
        <v>42</v>
      </c>
      <c r="E5" s="6">
        <v>1</v>
      </c>
      <c r="F5" s="62">
        <v>55</v>
      </c>
      <c r="G5" s="84"/>
      <c r="H5" s="83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1</v>
      </c>
      <c r="J5" s="62">
        <v>85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/>
      <c r="P5" s="2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/>
      <c r="R5" s="2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LIGUE",Q$5:Q$72,"&lt;"&amp;Q5)+1),Paramètres!$B$3:$C$56,2,FALSE)*Paramètres!$N$9))</f>
        <v>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140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2</v>
      </c>
      <c r="AL5" s="41">
        <f t="shared" ref="AL5:AL36" si="3">HLOOKUP($AL$2,$BD$4:$BR$72,ROW(A5)-3,FALSE)</f>
        <v>140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0</v>
      </c>
      <c r="AQ5">
        <f t="shared" ref="AQ5:AQ36" si="7">J5</f>
        <v>85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85</v>
      </c>
      <c r="BE5" s="22">
        <f t="shared" ref="BE5:BR5" si="21">BD5+LARGE($AO5:$BC5,BE$4)</f>
        <v>140</v>
      </c>
      <c r="BF5" s="22">
        <f t="shared" si="21"/>
        <v>140</v>
      </c>
      <c r="BG5" s="22">
        <f t="shared" si="21"/>
        <v>140</v>
      </c>
      <c r="BH5" s="22">
        <f t="shared" si="21"/>
        <v>140</v>
      </c>
      <c r="BI5" s="22">
        <f t="shared" si="21"/>
        <v>140</v>
      </c>
      <c r="BJ5" s="22">
        <f t="shared" si="21"/>
        <v>140</v>
      </c>
      <c r="BK5" s="22">
        <f t="shared" si="21"/>
        <v>140</v>
      </c>
      <c r="BL5" s="22">
        <f t="shared" si="21"/>
        <v>140</v>
      </c>
      <c r="BM5" s="22">
        <f t="shared" si="21"/>
        <v>140</v>
      </c>
      <c r="BN5" s="22">
        <f t="shared" si="21"/>
        <v>140</v>
      </c>
      <c r="BO5" s="22">
        <f t="shared" si="21"/>
        <v>140</v>
      </c>
      <c r="BP5" s="22">
        <f t="shared" si="21"/>
        <v>140</v>
      </c>
      <c r="BQ5" s="22">
        <f t="shared" si="21"/>
        <v>140</v>
      </c>
      <c r="BR5" s="22">
        <f t="shared" si="21"/>
        <v>140</v>
      </c>
    </row>
    <row r="6" spans="1:70" ht="16.5" x14ac:dyDescent="0.5">
      <c r="A6" s="74" t="s">
        <v>313</v>
      </c>
      <c r="B6" s="74" t="s">
        <v>314</v>
      </c>
      <c r="C6" s="74" t="s">
        <v>315</v>
      </c>
      <c r="D6" s="74" t="s">
        <v>42</v>
      </c>
      <c r="E6" s="6">
        <v>1</v>
      </c>
      <c r="F6" s="62">
        <v>55</v>
      </c>
      <c r="G6" s="84"/>
      <c r="H6" s="83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3</v>
      </c>
      <c r="J6" s="62">
        <v>50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LIGUE",K$5:K$72,"&lt;"&amp;K6)+1),Paramètres!$B$3:$C$56,2,FALSE)*Paramètres!$N$6))</f>
        <v>0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46"/>
      <c r="P6" s="2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/>
      <c r="R6" s="2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105</v>
      </c>
      <c r="AJ6" s="3">
        <f t="shared" si="1"/>
        <v>2</v>
      </c>
      <c r="AK6" s="5">
        <f t="shared" si="2"/>
        <v>2</v>
      </c>
      <c r="AL6" s="41">
        <f t="shared" si="3"/>
        <v>105</v>
      </c>
      <c r="AM6" s="33">
        <f t="shared" si="4"/>
        <v>2</v>
      </c>
      <c r="AO6" s="22">
        <f t="shared" si="5"/>
        <v>55</v>
      </c>
      <c r="AP6">
        <f t="shared" si="6"/>
        <v>0</v>
      </c>
      <c r="AQ6">
        <f t="shared" si="7"/>
        <v>50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105</v>
      </c>
      <c r="BF6" s="22">
        <f t="shared" si="22"/>
        <v>105</v>
      </c>
      <c r="BG6" s="22">
        <f t="shared" si="22"/>
        <v>105</v>
      </c>
      <c r="BH6" s="22">
        <f t="shared" si="22"/>
        <v>105</v>
      </c>
      <c r="BI6" s="22">
        <f t="shared" si="22"/>
        <v>105</v>
      </c>
      <c r="BJ6" s="22">
        <f t="shared" si="22"/>
        <v>105</v>
      </c>
      <c r="BK6" s="22">
        <f t="shared" si="22"/>
        <v>105</v>
      </c>
      <c r="BL6" s="22">
        <f t="shared" si="22"/>
        <v>105</v>
      </c>
      <c r="BM6" s="22">
        <f t="shared" si="22"/>
        <v>105</v>
      </c>
      <c r="BN6" s="22">
        <f t="shared" si="22"/>
        <v>105</v>
      </c>
      <c r="BO6" s="22">
        <f t="shared" si="22"/>
        <v>105</v>
      </c>
      <c r="BP6" s="22">
        <f t="shared" si="22"/>
        <v>105</v>
      </c>
      <c r="BQ6" s="22">
        <f t="shared" si="22"/>
        <v>105</v>
      </c>
      <c r="BR6" s="22">
        <f t="shared" si="22"/>
        <v>105</v>
      </c>
    </row>
    <row r="7" spans="1:70" ht="16.5" x14ac:dyDescent="0.5">
      <c r="A7" s="74" t="s">
        <v>400</v>
      </c>
      <c r="B7" s="74" t="s">
        <v>401</v>
      </c>
      <c r="C7" s="74" t="s">
        <v>187</v>
      </c>
      <c r="D7" s="74" t="s">
        <v>39</v>
      </c>
      <c r="E7" s="75">
        <v>1</v>
      </c>
      <c r="F7" s="62">
        <v>55</v>
      </c>
      <c r="G7" s="84"/>
      <c r="H7" s="83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4</v>
      </c>
      <c r="J7" s="62">
        <v>40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/>
      <c r="P7" s="2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2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95</v>
      </c>
      <c r="AJ7" s="3">
        <f t="shared" si="1"/>
        <v>3</v>
      </c>
      <c r="AK7" s="5">
        <f t="shared" si="2"/>
        <v>2</v>
      </c>
      <c r="AL7" s="41">
        <f t="shared" si="3"/>
        <v>95</v>
      </c>
      <c r="AM7" s="33">
        <f t="shared" si="4"/>
        <v>3</v>
      </c>
      <c r="AO7" s="22">
        <f t="shared" si="5"/>
        <v>55</v>
      </c>
      <c r="AP7">
        <f t="shared" si="6"/>
        <v>0</v>
      </c>
      <c r="AQ7">
        <f t="shared" si="7"/>
        <v>40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95</v>
      </c>
      <c r="BF7" s="22">
        <f t="shared" si="23"/>
        <v>95</v>
      </c>
      <c r="BG7" s="22">
        <f t="shared" si="23"/>
        <v>95</v>
      </c>
      <c r="BH7" s="22">
        <f t="shared" si="23"/>
        <v>95</v>
      </c>
      <c r="BI7" s="22">
        <f t="shared" si="23"/>
        <v>95</v>
      </c>
      <c r="BJ7" s="22">
        <f t="shared" si="23"/>
        <v>95</v>
      </c>
      <c r="BK7" s="22">
        <f t="shared" si="23"/>
        <v>95</v>
      </c>
      <c r="BL7" s="22">
        <f t="shared" si="23"/>
        <v>95</v>
      </c>
      <c r="BM7" s="22">
        <f t="shared" si="23"/>
        <v>95</v>
      </c>
      <c r="BN7" s="22">
        <f t="shared" si="23"/>
        <v>95</v>
      </c>
      <c r="BO7" s="22">
        <f t="shared" si="23"/>
        <v>95</v>
      </c>
      <c r="BP7" s="22">
        <f t="shared" si="23"/>
        <v>95</v>
      </c>
      <c r="BQ7" s="22">
        <f t="shared" si="23"/>
        <v>95</v>
      </c>
      <c r="BR7" s="22">
        <f t="shared" si="23"/>
        <v>95</v>
      </c>
    </row>
    <row r="8" spans="1:70" ht="16.5" x14ac:dyDescent="0.5">
      <c r="A8" s="74" t="s">
        <v>375</v>
      </c>
      <c r="B8" s="74" t="s">
        <v>376</v>
      </c>
      <c r="C8" s="74" t="s">
        <v>333</v>
      </c>
      <c r="D8" s="74" t="s">
        <v>42</v>
      </c>
      <c r="E8" s="75">
        <v>1</v>
      </c>
      <c r="F8" s="62">
        <v>55</v>
      </c>
      <c r="G8" s="84"/>
      <c r="H8" s="83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8</v>
      </c>
      <c r="J8" s="62">
        <v>27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/>
      <c r="P8" s="2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2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82</v>
      </c>
      <c r="AJ8" s="3">
        <f t="shared" si="1"/>
        <v>4</v>
      </c>
      <c r="AK8" s="5">
        <f t="shared" si="2"/>
        <v>2</v>
      </c>
      <c r="AL8" s="41">
        <f t="shared" si="3"/>
        <v>82</v>
      </c>
      <c r="AM8" s="33">
        <f t="shared" si="4"/>
        <v>4</v>
      </c>
      <c r="AO8" s="22">
        <f t="shared" si="5"/>
        <v>55</v>
      </c>
      <c r="AP8">
        <f t="shared" si="6"/>
        <v>0</v>
      </c>
      <c r="AQ8">
        <f t="shared" si="7"/>
        <v>27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82</v>
      </c>
      <c r="BF8" s="22">
        <f t="shared" si="24"/>
        <v>82</v>
      </c>
      <c r="BG8" s="22">
        <f t="shared" si="24"/>
        <v>82</v>
      </c>
      <c r="BH8" s="22">
        <f t="shared" si="24"/>
        <v>82</v>
      </c>
      <c r="BI8" s="22">
        <f t="shared" si="24"/>
        <v>82</v>
      </c>
      <c r="BJ8" s="22">
        <f t="shared" si="24"/>
        <v>82</v>
      </c>
      <c r="BK8" s="22">
        <f t="shared" si="24"/>
        <v>82</v>
      </c>
      <c r="BL8" s="22">
        <f t="shared" si="24"/>
        <v>82</v>
      </c>
      <c r="BM8" s="22">
        <f t="shared" si="24"/>
        <v>82</v>
      </c>
      <c r="BN8" s="22">
        <f t="shared" si="24"/>
        <v>82</v>
      </c>
      <c r="BO8" s="22">
        <f t="shared" si="24"/>
        <v>82</v>
      </c>
      <c r="BP8" s="22">
        <f t="shared" si="24"/>
        <v>82</v>
      </c>
      <c r="BQ8" s="22">
        <f t="shared" si="24"/>
        <v>82</v>
      </c>
      <c r="BR8" s="22">
        <f t="shared" si="24"/>
        <v>82</v>
      </c>
    </row>
    <row r="9" spans="1:70" ht="16.5" x14ac:dyDescent="0.5">
      <c r="A9" s="74" t="s">
        <v>397</v>
      </c>
      <c r="B9" s="74" t="s">
        <v>398</v>
      </c>
      <c r="C9" s="74" t="s">
        <v>399</v>
      </c>
      <c r="D9" s="74" t="s">
        <v>17</v>
      </c>
      <c r="E9" s="6">
        <v>2</v>
      </c>
      <c r="F9" s="62">
        <v>35</v>
      </c>
      <c r="G9" s="84"/>
      <c r="H9" s="83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5</v>
      </c>
      <c r="J9" s="62">
        <v>35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/>
      <c r="P9" s="2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70</v>
      </c>
      <c r="AJ9" s="3">
        <f t="shared" si="1"/>
        <v>5</v>
      </c>
      <c r="AK9" s="5">
        <f t="shared" si="2"/>
        <v>2</v>
      </c>
      <c r="AL9" s="41">
        <f t="shared" si="3"/>
        <v>70</v>
      </c>
      <c r="AM9" s="33">
        <f t="shared" si="4"/>
        <v>5</v>
      </c>
      <c r="AO9" s="22">
        <f t="shared" si="5"/>
        <v>35</v>
      </c>
      <c r="AP9">
        <f t="shared" si="6"/>
        <v>0</v>
      </c>
      <c r="AQ9">
        <f t="shared" si="7"/>
        <v>35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35</v>
      </c>
      <c r="BE9" s="22">
        <f t="shared" ref="BE9:BR9" si="25">BD9+LARGE($AO9:$BC9,BE$4)</f>
        <v>70</v>
      </c>
      <c r="BF9" s="22">
        <f t="shared" si="25"/>
        <v>70</v>
      </c>
      <c r="BG9" s="22">
        <f t="shared" si="25"/>
        <v>70</v>
      </c>
      <c r="BH9" s="22">
        <f t="shared" si="25"/>
        <v>70</v>
      </c>
      <c r="BI9" s="22">
        <f t="shared" si="25"/>
        <v>70</v>
      </c>
      <c r="BJ9" s="22">
        <f t="shared" si="25"/>
        <v>70</v>
      </c>
      <c r="BK9" s="22">
        <f t="shared" si="25"/>
        <v>70</v>
      </c>
      <c r="BL9" s="22">
        <f t="shared" si="25"/>
        <v>70</v>
      </c>
      <c r="BM9" s="22">
        <f t="shared" si="25"/>
        <v>70</v>
      </c>
      <c r="BN9" s="22">
        <f t="shared" si="25"/>
        <v>70</v>
      </c>
      <c r="BO9" s="22">
        <f t="shared" si="25"/>
        <v>70</v>
      </c>
      <c r="BP9" s="22">
        <f t="shared" si="25"/>
        <v>70</v>
      </c>
      <c r="BQ9" s="22">
        <f t="shared" si="25"/>
        <v>70</v>
      </c>
      <c r="BR9" s="22">
        <f t="shared" si="25"/>
        <v>70</v>
      </c>
    </row>
    <row r="10" spans="1:70" ht="16.5" x14ac:dyDescent="0.5">
      <c r="A10" s="74" t="s">
        <v>372</v>
      </c>
      <c r="B10" s="74" t="s">
        <v>373</v>
      </c>
      <c r="C10" s="74" t="s">
        <v>374</v>
      </c>
      <c r="D10" s="74" t="s">
        <v>17</v>
      </c>
      <c r="E10" s="6">
        <v>2</v>
      </c>
      <c r="F10" s="62">
        <v>35</v>
      </c>
      <c r="G10" s="84"/>
      <c r="H10" s="83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>
        <v>6</v>
      </c>
      <c r="J10" s="62">
        <v>31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2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66</v>
      </c>
      <c r="AJ10" s="3">
        <f t="shared" si="1"/>
        <v>6</v>
      </c>
      <c r="AK10" s="5">
        <f t="shared" si="2"/>
        <v>2</v>
      </c>
      <c r="AL10" s="41">
        <f t="shared" si="3"/>
        <v>66</v>
      </c>
      <c r="AM10" s="33">
        <f t="shared" si="4"/>
        <v>6</v>
      </c>
      <c r="AO10" s="22">
        <f t="shared" si="5"/>
        <v>35</v>
      </c>
      <c r="AP10">
        <f t="shared" si="6"/>
        <v>0</v>
      </c>
      <c r="AQ10">
        <f t="shared" si="7"/>
        <v>31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35</v>
      </c>
      <c r="BE10" s="22">
        <f t="shared" ref="BE10:BR10" si="26">BD10+LARGE($AO10:$BC10,BE$4)</f>
        <v>66</v>
      </c>
      <c r="BF10" s="22">
        <f t="shared" si="26"/>
        <v>66</v>
      </c>
      <c r="BG10" s="22">
        <f t="shared" si="26"/>
        <v>66</v>
      </c>
      <c r="BH10" s="22">
        <f t="shared" si="26"/>
        <v>66</v>
      </c>
      <c r="BI10" s="22">
        <f t="shared" si="26"/>
        <v>66</v>
      </c>
      <c r="BJ10" s="22">
        <f t="shared" si="26"/>
        <v>66</v>
      </c>
      <c r="BK10" s="22">
        <f t="shared" si="26"/>
        <v>66</v>
      </c>
      <c r="BL10" s="22">
        <f t="shared" si="26"/>
        <v>66</v>
      </c>
      <c r="BM10" s="22">
        <f t="shared" si="26"/>
        <v>66</v>
      </c>
      <c r="BN10" s="22">
        <f t="shared" si="26"/>
        <v>66</v>
      </c>
      <c r="BO10" s="22">
        <f t="shared" si="26"/>
        <v>66</v>
      </c>
      <c r="BP10" s="22">
        <f t="shared" si="26"/>
        <v>66</v>
      </c>
      <c r="BQ10" s="22">
        <f t="shared" si="26"/>
        <v>66</v>
      </c>
      <c r="BR10" s="22">
        <f t="shared" si="26"/>
        <v>66</v>
      </c>
    </row>
    <row r="11" spans="1:70" ht="16.5" x14ac:dyDescent="0.5">
      <c r="A11" s="74" t="s">
        <v>379</v>
      </c>
      <c r="B11" s="74" t="s">
        <v>380</v>
      </c>
      <c r="C11" s="74" t="s">
        <v>381</v>
      </c>
      <c r="D11" s="74" t="s">
        <v>40</v>
      </c>
      <c r="E11" s="6"/>
      <c r="F11" s="66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84"/>
      <c r="H11" s="83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>
        <v>2</v>
      </c>
      <c r="J11" s="62">
        <v>65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2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65</v>
      </c>
      <c r="AJ11" s="3">
        <f t="shared" si="1"/>
        <v>7</v>
      </c>
      <c r="AK11" s="5">
        <f t="shared" si="2"/>
        <v>1</v>
      </c>
      <c r="AL11" s="41">
        <f t="shared" si="3"/>
        <v>65</v>
      </c>
      <c r="AM11" s="33">
        <f t="shared" si="4"/>
        <v>7</v>
      </c>
      <c r="AO11" s="22">
        <f t="shared" si="5"/>
        <v>0</v>
      </c>
      <c r="AP11">
        <f t="shared" si="6"/>
        <v>0</v>
      </c>
      <c r="AQ11">
        <f t="shared" si="7"/>
        <v>65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65</v>
      </c>
      <c r="BE11" s="22">
        <f t="shared" ref="BE11:BR11" si="27">BD11+LARGE($AO11:$BC11,BE$4)</f>
        <v>65</v>
      </c>
      <c r="BF11" s="22">
        <f t="shared" si="27"/>
        <v>65</v>
      </c>
      <c r="BG11" s="22">
        <f t="shared" si="27"/>
        <v>65</v>
      </c>
      <c r="BH11" s="22">
        <f t="shared" si="27"/>
        <v>65</v>
      </c>
      <c r="BI11" s="22">
        <f t="shared" si="27"/>
        <v>65</v>
      </c>
      <c r="BJ11" s="22">
        <f t="shared" si="27"/>
        <v>65</v>
      </c>
      <c r="BK11" s="22">
        <f t="shared" si="27"/>
        <v>65</v>
      </c>
      <c r="BL11" s="22">
        <f t="shared" si="27"/>
        <v>65</v>
      </c>
      <c r="BM11" s="22">
        <f t="shared" si="27"/>
        <v>65</v>
      </c>
      <c r="BN11" s="22">
        <f t="shared" si="27"/>
        <v>65</v>
      </c>
      <c r="BO11" s="22">
        <f t="shared" si="27"/>
        <v>65</v>
      </c>
      <c r="BP11" s="22">
        <f t="shared" si="27"/>
        <v>65</v>
      </c>
      <c r="BQ11" s="22">
        <f t="shared" si="27"/>
        <v>65</v>
      </c>
      <c r="BR11" s="22">
        <f t="shared" si="27"/>
        <v>65</v>
      </c>
    </row>
    <row r="12" spans="1:70" ht="16.5" x14ac:dyDescent="0.5">
      <c r="A12" s="74" t="s">
        <v>377</v>
      </c>
      <c r="B12" s="74" t="s">
        <v>173</v>
      </c>
      <c r="C12" s="74" t="s">
        <v>378</v>
      </c>
      <c r="D12" s="74" t="s">
        <v>43</v>
      </c>
      <c r="E12" s="75">
        <v>2</v>
      </c>
      <c r="F12" s="62">
        <v>35</v>
      </c>
      <c r="G12" s="84"/>
      <c r="H12" s="83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>
        <v>12</v>
      </c>
      <c r="J12" s="62">
        <v>19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54</v>
      </c>
      <c r="AJ12" s="3">
        <f t="shared" si="1"/>
        <v>8</v>
      </c>
      <c r="AK12" s="5">
        <f t="shared" si="2"/>
        <v>2</v>
      </c>
      <c r="AL12" s="41">
        <f t="shared" si="3"/>
        <v>54</v>
      </c>
      <c r="AM12" s="33">
        <f t="shared" si="4"/>
        <v>8</v>
      </c>
      <c r="AO12" s="22">
        <f t="shared" si="5"/>
        <v>35</v>
      </c>
      <c r="AP12">
        <f t="shared" si="6"/>
        <v>0</v>
      </c>
      <c r="AQ12">
        <f t="shared" si="7"/>
        <v>19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35</v>
      </c>
      <c r="BE12" s="22">
        <f t="shared" ref="BE12:BR12" si="28">BD12+LARGE($AO12:$BC12,BE$4)</f>
        <v>54</v>
      </c>
      <c r="BF12" s="22">
        <f t="shared" si="28"/>
        <v>54</v>
      </c>
      <c r="BG12" s="22">
        <f t="shared" si="28"/>
        <v>54</v>
      </c>
      <c r="BH12" s="22">
        <f t="shared" si="28"/>
        <v>54</v>
      </c>
      <c r="BI12" s="22">
        <f t="shared" si="28"/>
        <v>54</v>
      </c>
      <c r="BJ12" s="22">
        <f t="shared" si="28"/>
        <v>54</v>
      </c>
      <c r="BK12" s="22">
        <f t="shared" si="28"/>
        <v>54</v>
      </c>
      <c r="BL12" s="22">
        <f t="shared" si="28"/>
        <v>54</v>
      </c>
      <c r="BM12" s="22">
        <f t="shared" si="28"/>
        <v>54</v>
      </c>
      <c r="BN12" s="22">
        <f t="shared" si="28"/>
        <v>54</v>
      </c>
      <c r="BO12" s="22">
        <f t="shared" si="28"/>
        <v>54</v>
      </c>
      <c r="BP12" s="22">
        <f t="shared" si="28"/>
        <v>54</v>
      </c>
      <c r="BQ12" s="22">
        <f t="shared" si="28"/>
        <v>54</v>
      </c>
      <c r="BR12" s="22">
        <f t="shared" si="28"/>
        <v>54</v>
      </c>
    </row>
    <row r="13" spans="1:70" ht="16.5" x14ac:dyDescent="0.5">
      <c r="A13" s="74" t="s">
        <v>413</v>
      </c>
      <c r="B13" s="74" t="s">
        <v>414</v>
      </c>
      <c r="C13" s="74" t="s">
        <v>166</v>
      </c>
      <c r="D13" s="74" t="s">
        <v>43</v>
      </c>
      <c r="E13" s="6">
        <v>3</v>
      </c>
      <c r="F13" s="62">
        <v>20</v>
      </c>
      <c r="G13" s="84"/>
      <c r="H13" s="83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>
        <v>11</v>
      </c>
      <c r="J13" s="62">
        <v>21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41</v>
      </c>
      <c r="AJ13" s="3">
        <f t="shared" si="1"/>
        <v>9</v>
      </c>
      <c r="AK13" s="5">
        <f t="shared" si="2"/>
        <v>2</v>
      </c>
      <c r="AL13" s="41">
        <f t="shared" si="3"/>
        <v>41</v>
      </c>
      <c r="AM13" s="33">
        <f t="shared" si="4"/>
        <v>9</v>
      </c>
      <c r="AO13" s="22">
        <f t="shared" si="5"/>
        <v>20</v>
      </c>
      <c r="AP13">
        <f t="shared" si="6"/>
        <v>0</v>
      </c>
      <c r="AQ13">
        <f t="shared" si="7"/>
        <v>21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21</v>
      </c>
      <c r="BE13" s="22">
        <f t="shared" ref="BE13:BR13" si="29">BD13+LARGE($AO13:$BC13,BE$4)</f>
        <v>41</v>
      </c>
      <c r="BF13" s="22">
        <f t="shared" si="29"/>
        <v>41</v>
      </c>
      <c r="BG13" s="22">
        <f t="shared" si="29"/>
        <v>41</v>
      </c>
      <c r="BH13" s="22">
        <f t="shared" si="29"/>
        <v>41</v>
      </c>
      <c r="BI13" s="22">
        <f t="shared" si="29"/>
        <v>41</v>
      </c>
      <c r="BJ13" s="22">
        <f t="shared" si="29"/>
        <v>41</v>
      </c>
      <c r="BK13" s="22">
        <f t="shared" si="29"/>
        <v>41</v>
      </c>
      <c r="BL13" s="22">
        <f t="shared" si="29"/>
        <v>41</v>
      </c>
      <c r="BM13" s="22">
        <f t="shared" si="29"/>
        <v>41</v>
      </c>
      <c r="BN13" s="22">
        <f t="shared" si="29"/>
        <v>41</v>
      </c>
      <c r="BO13" s="22">
        <f t="shared" si="29"/>
        <v>41</v>
      </c>
      <c r="BP13" s="22">
        <f t="shared" si="29"/>
        <v>41</v>
      </c>
      <c r="BQ13" s="22">
        <f t="shared" si="29"/>
        <v>41</v>
      </c>
      <c r="BR13" s="22">
        <f t="shared" si="29"/>
        <v>41</v>
      </c>
    </row>
    <row r="14" spans="1:70" ht="16.5" x14ac:dyDescent="0.5">
      <c r="A14" s="74" t="s">
        <v>307</v>
      </c>
      <c r="B14" s="74" t="s">
        <v>308</v>
      </c>
      <c r="C14" s="74" t="s">
        <v>309</v>
      </c>
      <c r="D14" s="74" t="s">
        <v>40</v>
      </c>
      <c r="E14" s="6"/>
      <c r="F14" s="66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84"/>
      <c r="H14" s="83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>
        <v>7</v>
      </c>
      <c r="J14" s="62">
        <v>29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2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29</v>
      </c>
      <c r="AJ14" s="3">
        <f t="shared" si="1"/>
        <v>10</v>
      </c>
      <c r="AK14" s="5">
        <f t="shared" si="2"/>
        <v>1</v>
      </c>
      <c r="AL14" s="41">
        <f t="shared" si="3"/>
        <v>29</v>
      </c>
      <c r="AM14" s="33">
        <f t="shared" si="4"/>
        <v>10</v>
      </c>
      <c r="AO14" s="22">
        <f t="shared" si="5"/>
        <v>0</v>
      </c>
      <c r="AP14">
        <f t="shared" si="6"/>
        <v>0</v>
      </c>
      <c r="AQ14">
        <f t="shared" si="7"/>
        <v>29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29</v>
      </c>
      <c r="BE14" s="22">
        <f t="shared" ref="BE14:BR14" si="30">BD14+LARGE($AO14:$BC14,BE$4)</f>
        <v>29</v>
      </c>
      <c r="BF14" s="22">
        <f t="shared" si="30"/>
        <v>29</v>
      </c>
      <c r="BG14" s="22">
        <f t="shared" si="30"/>
        <v>29</v>
      </c>
      <c r="BH14" s="22">
        <f t="shared" si="30"/>
        <v>29</v>
      </c>
      <c r="BI14" s="22">
        <f t="shared" si="30"/>
        <v>29</v>
      </c>
      <c r="BJ14" s="22">
        <f t="shared" si="30"/>
        <v>29</v>
      </c>
      <c r="BK14" s="22">
        <f t="shared" si="30"/>
        <v>29</v>
      </c>
      <c r="BL14" s="22">
        <f t="shared" si="30"/>
        <v>29</v>
      </c>
      <c r="BM14" s="22">
        <f t="shared" si="30"/>
        <v>29</v>
      </c>
      <c r="BN14" s="22">
        <f t="shared" si="30"/>
        <v>29</v>
      </c>
      <c r="BO14" s="22">
        <f t="shared" si="30"/>
        <v>29</v>
      </c>
      <c r="BP14" s="22">
        <f t="shared" si="30"/>
        <v>29</v>
      </c>
      <c r="BQ14" s="22">
        <f t="shared" si="30"/>
        <v>29</v>
      </c>
      <c r="BR14" s="22">
        <f t="shared" si="30"/>
        <v>29</v>
      </c>
    </row>
    <row r="15" spans="1:70" ht="16.5" x14ac:dyDescent="0.5">
      <c r="A15" s="74" t="s">
        <v>410</v>
      </c>
      <c r="B15" s="74" t="s">
        <v>411</v>
      </c>
      <c r="C15" s="74" t="s">
        <v>412</v>
      </c>
      <c r="D15" s="74" t="s">
        <v>39</v>
      </c>
      <c r="E15" s="6">
        <v>6</v>
      </c>
      <c r="F15" s="62">
        <v>10</v>
      </c>
      <c r="G15" s="84"/>
      <c r="H15" s="83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13</v>
      </c>
      <c r="J15" s="62">
        <v>17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2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27</v>
      </c>
      <c r="AJ15" s="3">
        <f t="shared" si="1"/>
        <v>11</v>
      </c>
      <c r="AK15" s="5">
        <f t="shared" si="2"/>
        <v>2</v>
      </c>
      <c r="AL15" s="41">
        <f t="shared" si="3"/>
        <v>27</v>
      </c>
      <c r="AM15" s="33">
        <f t="shared" si="4"/>
        <v>11</v>
      </c>
      <c r="AO15" s="22">
        <f t="shared" si="5"/>
        <v>10</v>
      </c>
      <c r="AP15">
        <f t="shared" si="6"/>
        <v>0</v>
      </c>
      <c r="AQ15">
        <f t="shared" si="7"/>
        <v>17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17</v>
      </c>
      <c r="BE15" s="22">
        <f t="shared" ref="BE15:BR15" si="31">BD15+LARGE($AO15:$BC15,BE$4)</f>
        <v>27</v>
      </c>
      <c r="BF15" s="22">
        <f t="shared" si="31"/>
        <v>27</v>
      </c>
      <c r="BG15" s="22">
        <f t="shared" si="31"/>
        <v>27</v>
      </c>
      <c r="BH15" s="22">
        <f t="shared" si="31"/>
        <v>27</v>
      </c>
      <c r="BI15" s="22">
        <f t="shared" si="31"/>
        <v>27</v>
      </c>
      <c r="BJ15" s="22">
        <f t="shared" si="31"/>
        <v>27</v>
      </c>
      <c r="BK15" s="22">
        <f t="shared" si="31"/>
        <v>27</v>
      </c>
      <c r="BL15" s="22">
        <f t="shared" si="31"/>
        <v>27</v>
      </c>
      <c r="BM15" s="22">
        <f t="shared" si="31"/>
        <v>27</v>
      </c>
      <c r="BN15" s="22">
        <f t="shared" si="31"/>
        <v>27</v>
      </c>
      <c r="BO15" s="22">
        <f t="shared" si="31"/>
        <v>27</v>
      </c>
      <c r="BP15" s="22">
        <f t="shared" si="31"/>
        <v>27</v>
      </c>
      <c r="BQ15" s="22">
        <f t="shared" si="31"/>
        <v>27</v>
      </c>
      <c r="BR15" s="22">
        <f t="shared" si="31"/>
        <v>27</v>
      </c>
    </row>
    <row r="16" spans="1:70" ht="16.5" x14ac:dyDescent="0.5">
      <c r="A16" s="74" t="s">
        <v>402</v>
      </c>
      <c r="B16" s="74" t="s">
        <v>403</v>
      </c>
      <c r="C16" s="74" t="s">
        <v>404</v>
      </c>
      <c r="D16" s="74" t="s">
        <v>130</v>
      </c>
      <c r="E16" s="6"/>
      <c r="F16" s="66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84"/>
      <c r="H16" s="83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9</v>
      </c>
      <c r="J16" s="62">
        <v>25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25</v>
      </c>
      <c r="AJ16" s="3">
        <f t="shared" si="1"/>
        <v>12</v>
      </c>
      <c r="AK16" s="5">
        <f t="shared" si="2"/>
        <v>1</v>
      </c>
      <c r="AL16" s="41">
        <f t="shared" si="3"/>
        <v>25</v>
      </c>
      <c r="AM16" s="33">
        <f t="shared" si="4"/>
        <v>12</v>
      </c>
      <c r="AO16" s="22">
        <f t="shared" si="5"/>
        <v>0</v>
      </c>
      <c r="AP16">
        <f t="shared" si="6"/>
        <v>0</v>
      </c>
      <c r="AQ16">
        <f t="shared" si="7"/>
        <v>25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25</v>
      </c>
      <c r="BE16" s="22">
        <f t="shared" ref="BE16:BR16" si="32">BD16+LARGE($AO16:$BC16,BE$4)</f>
        <v>25</v>
      </c>
      <c r="BF16" s="22">
        <f t="shared" si="32"/>
        <v>25</v>
      </c>
      <c r="BG16" s="22">
        <f t="shared" si="32"/>
        <v>25</v>
      </c>
      <c r="BH16" s="22">
        <f t="shared" si="32"/>
        <v>25</v>
      </c>
      <c r="BI16" s="22">
        <f t="shared" si="32"/>
        <v>25</v>
      </c>
      <c r="BJ16" s="22">
        <f t="shared" si="32"/>
        <v>25</v>
      </c>
      <c r="BK16" s="22">
        <f t="shared" si="32"/>
        <v>25</v>
      </c>
      <c r="BL16" s="22">
        <f t="shared" si="32"/>
        <v>25</v>
      </c>
      <c r="BM16" s="22">
        <f t="shared" si="32"/>
        <v>25</v>
      </c>
      <c r="BN16" s="22">
        <f t="shared" si="32"/>
        <v>25</v>
      </c>
      <c r="BO16" s="22">
        <f t="shared" si="32"/>
        <v>25</v>
      </c>
      <c r="BP16" s="22">
        <f t="shared" si="32"/>
        <v>25</v>
      </c>
      <c r="BQ16" s="22">
        <f t="shared" si="32"/>
        <v>25</v>
      </c>
      <c r="BR16" s="22">
        <f t="shared" si="32"/>
        <v>25</v>
      </c>
    </row>
    <row r="17" spans="1:70" ht="16.5" x14ac:dyDescent="0.5">
      <c r="A17" s="74" t="s">
        <v>370</v>
      </c>
      <c r="B17" s="74" t="s">
        <v>371</v>
      </c>
      <c r="C17" s="74" t="s">
        <v>215</v>
      </c>
      <c r="D17" s="74" t="s">
        <v>40</v>
      </c>
      <c r="E17" s="6">
        <v>7</v>
      </c>
      <c r="F17" s="62">
        <v>10</v>
      </c>
      <c r="G17" s="84"/>
      <c r="H17" s="83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>
        <v>14</v>
      </c>
      <c r="J17" s="62">
        <v>15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25</v>
      </c>
      <c r="AJ17" s="3">
        <f t="shared" si="1"/>
        <v>12</v>
      </c>
      <c r="AK17" s="5">
        <f t="shared" si="2"/>
        <v>2</v>
      </c>
      <c r="AL17" s="41">
        <f t="shared" si="3"/>
        <v>25</v>
      </c>
      <c r="AM17" s="33">
        <f t="shared" si="4"/>
        <v>12</v>
      </c>
      <c r="AO17" s="22">
        <f t="shared" si="5"/>
        <v>10</v>
      </c>
      <c r="AP17">
        <f t="shared" si="6"/>
        <v>0</v>
      </c>
      <c r="AQ17">
        <f t="shared" si="7"/>
        <v>15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15</v>
      </c>
      <c r="BE17" s="22">
        <f t="shared" ref="BE17:BR17" si="33">BD17+LARGE($AO17:$BC17,BE$4)</f>
        <v>25</v>
      </c>
      <c r="BF17" s="22">
        <f t="shared" si="33"/>
        <v>25</v>
      </c>
      <c r="BG17" s="22">
        <f t="shared" si="33"/>
        <v>25</v>
      </c>
      <c r="BH17" s="22">
        <f t="shared" si="33"/>
        <v>25</v>
      </c>
      <c r="BI17" s="22">
        <f t="shared" si="33"/>
        <v>25</v>
      </c>
      <c r="BJ17" s="22">
        <f t="shared" si="33"/>
        <v>25</v>
      </c>
      <c r="BK17" s="22">
        <f t="shared" si="33"/>
        <v>25</v>
      </c>
      <c r="BL17" s="22">
        <f t="shared" si="33"/>
        <v>25</v>
      </c>
      <c r="BM17" s="22">
        <f t="shared" si="33"/>
        <v>25</v>
      </c>
      <c r="BN17" s="22">
        <f t="shared" si="33"/>
        <v>25</v>
      </c>
      <c r="BO17" s="22">
        <f t="shared" si="33"/>
        <v>25</v>
      </c>
      <c r="BP17" s="22">
        <f t="shared" si="33"/>
        <v>25</v>
      </c>
      <c r="BQ17" s="22">
        <f t="shared" si="33"/>
        <v>25</v>
      </c>
      <c r="BR17" s="22">
        <f t="shared" si="33"/>
        <v>25</v>
      </c>
    </row>
    <row r="18" spans="1:70" ht="16.5" x14ac:dyDescent="0.5">
      <c r="A18" s="74" t="s">
        <v>358</v>
      </c>
      <c r="B18" s="74" t="s">
        <v>359</v>
      </c>
      <c r="C18" s="74" t="s">
        <v>287</v>
      </c>
      <c r="D18" s="74" t="s">
        <v>17</v>
      </c>
      <c r="E18" s="6">
        <v>5</v>
      </c>
      <c r="F18" s="62">
        <v>10</v>
      </c>
      <c r="G18" s="84"/>
      <c r="H18" s="83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>
        <v>15</v>
      </c>
      <c r="J18" s="62">
        <v>14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24</v>
      </c>
      <c r="AJ18" s="3">
        <f t="shared" si="1"/>
        <v>14</v>
      </c>
      <c r="AK18" s="5">
        <f t="shared" si="2"/>
        <v>2</v>
      </c>
      <c r="AL18" s="41">
        <f t="shared" si="3"/>
        <v>24</v>
      </c>
      <c r="AM18" s="33">
        <f t="shared" si="4"/>
        <v>14</v>
      </c>
      <c r="AO18" s="22">
        <f t="shared" si="5"/>
        <v>10</v>
      </c>
      <c r="AP18">
        <f t="shared" si="6"/>
        <v>0</v>
      </c>
      <c r="AQ18">
        <f t="shared" si="7"/>
        <v>14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14</v>
      </c>
      <c r="BE18" s="22">
        <f t="shared" ref="BE18:BR18" si="34">BD18+LARGE($AO18:$BC18,BE$4)</f>
        <v>24</v>
      </c>
      <c r="BF18" s="22">
        <f t="shared" si="34"/>
        <v>24</v>
      </c>
      <c r="BG18" s="22">
        <f t="shared" si="34"/>
        <v>24</v>
      </c>
      <c r="BH18" s="22">
        <f t="shared" si="34"/>
        <v>24</v>
      </c>
      <c r="BI18" s="22">
        <f t="shared" si="34"/>
        <v>24</v>
      </c>
      <c r="BJ18" s="22">
        <f t="shared" si="34"/>
        <v>24</v>
      </c>
      <c r="BK18" s="22">
        <f t="shared" si="34"/>
        <v>24</v>
      </c>
      <c r="BL18" s="22">
        <f t="shared" si="34"/>
        <v>24</v>
      </c>
      <c r="BM18" s="22">
        <f t="shared" si="34"/>
        <v>24</v>
      </c>
      <c r="BN18" s="22">
        <f t="shared" si="34"/>
        <v>24</v>
      </c>
      <c r="BO18" s="22">
        <f t="shared" si="34"/>
        <v>24</v>
      </c>
      <c r="BP18" s="22">
        <f t="shared" si="34"/>
        <v>24</v>
      </c>
      <c r="BQ18" s="22">
        <f t="shared" si="34"/>
        <v>24</v>
      </c>
      <c r="BR18" s="22">
        <f t="shared" si="34"/>
        <v>24</v>
      </c>
    </row>
    <row r="19" spans="1:70" ht="16.5" x14ac:dyDescent="0.5">
      <c r="A19" s="74" t="s">
        <v>310</v>
      </c>
      <c r="B19" s="74" t="s">
        <v>311</v>
      </c>
      <c r="C19" s="74" t="s">
        <v>312</v>
      </c>
      <c r="D19" s="74" t="s">
        <v>130</v>
      </c>
      <c r="E19" s="6"/>
      <c r="F19" s="66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84"/>
      <c r="H19" s="83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>
        <v>10</v>
      </c>
      <c r="J19" s="62">
        <v>23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23</v>
      </c>
      <c r="AJ19" s="3">
        <f t="shared" si="1"/>
        <v>15</v>
      </c>
      <c r="AK19" s="5">
        <f t="shared" si="2"/>
        <v>1</v>
      </c>
      <c r="AL19" s="41">
        <f t="shared" si="3"/>
        <v>23</v>
      </c>
      <c r="AM19" s="33">
        <f t="shared" si="4"/>
        <v>15</v>
      </c>
      <c r="AO19" s="22">
        <f t="shared" si="5"/>
        <v>0</v>
      </c>
      <c r="AP19">
        <f t="shared" si="6"/>
        <v>0</v>
      </c>
      <c r="AQ19">
        <f t="shared" si="7"/>
        <v>23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23</v>
      </c>
      <c r="BE19" s="22">
        <f t="shared" ref="BE19:BR19" si="35">BD19+LARGE($AO19:$BC19,BE$4)</f>
        <v>23</v>
      </c>
      <c r="BF19" s="22">
        <f t="shared" si="35"/>
        <v>23</v>
      </c>
      <c r="BG19" s="22">
        <f t="shared" si="35"/>
        <v>23</v>
      </c>
      <c r="BH19" s="22">
        <f t="shared" si="35"/>
        <v>23</v>
      </c>
      <c r="BI19" s="22">
        <f t="shared" si="35"/>
        <v>23</v>
      </c>
      <c r="BJ19" s="22">
        <f t="shared" si="35"/>
        <v>23</v>
      </c>
      <c r="BK19" s="22">
        <f t="shared" si="35"/>
        <v>23</v>
      </c>
      <c r="BL19" s="22">
        <f t="shared" si="35"/>
        <v>23</v>
      </c>
      <c r="BM19" s="22">
        <f t="shared" si="35"/>
        <v>23</v>
      </c>
      <c r="BN19" s="22">
        <f t="shared" si="35"/>
        <v>23</v>
      </c>
      <c r="BO19" s="22">
        <f t="shared" si="35"/>
        <v>23</v>
      </c>
      <c r="BP19" s="22">
        <f t="shared" si="35"/>
        <v>23</v>
      </c>
      <c r="BQ19" s="22">
        <f t="shared" si="35"/>
        <v>23</v>
      </c>
      <c r="BR19" s="22">
        <f t="shared" si="35"/>
        <v>23</v>
      </c>
    </row>
    <row r="20" spans="1:70" ht="16.5" x14ac:dyDescent="0.5">
      <c r="A20" s="74" t="s">
        <v>316</v>
      </c>
      <c r="B20" s="74" t="s">
        <v>317</v>
      </c>
      <c r="C20" s="74" t="s">
        <v>318</v>
      </c>
      <c r="D20" s="74" t="s">
        <v>17</v>
      </c>
      <c r="E20" s="6">
        <v>4</v>
      </c>
      <c r="F20" s="62">
        <v>10</v>
      </c>
      <c r="G20" s="84"/>
      <c r="H20" s="83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>
        <v>16</v>
      </c>
      <c r="J20" s="62">
        <v>13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23</v>
      </c>
      <c r="AJ20" s="3">
        <f t="shared" si="1"/>
        <v>15</v>
      </c>
      <c r="AK20" s="5">
        <f t="shared" si="2"/>
        <v>2</v>
      </c>
      <c r="AL20" s="41">
        <f t="shared" si="3"/>
        <v>23</v>
      </c>
      <c r="AM20" s="33">
        <f t="shared" si="4"/>
        <v>15</v>
      </c>
      <c r="AO20" s="22">
        <f t="shared" si="5"/>
        <v>10</v>
      </c>
      <c r="AP20">
        <f t="shared" si="6"/>
        <v>0</v>
      </c>
      <c r="AQ20">
        <f t="shared" si="7"/>
        <v>13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13</v>
      </c>
      <c r="BE20" s="22">
        <f t="shared" ref="BE20:BR20" si="36">BD20+LARGE($AO20:$BC20,BE$4)</f>
        <v>23</v>
      </c>
      <c r="BF20" s="22">
        <f t="shared" si="36"/>
        <v>23</v>
      </c>
      <c r="BG20" s="22">
        <f t="shared" si="36"/>
        <v>23</v>
      </c>
      <c r="BH20" s="22">
        <f t="shared" si="36"/>
        <v>23</v>
      </c>
      <c r="BI20" s="22">
        <f t="shared" si="36"/>
        <v>23</v>
      </c>
      <c r="BJ20" s="22">
        <f t="shared" si="36"/>
        <v>23</v>
      </c>
      <c r="BK20" s="22">
        <f t="shared" si="36"/>
        <v>23</v>
      </c>
      <c r="BL20" s="22">
        <f t="shared" si="36"/>
        <v>23</v>
      </c>
      <c r="BM20" s="22">
        <f t="shared" si="36"/>
        <v>23</v>
      </c>
      <c r="BN20" s="22">
        <f t="shared" si="36"/>
        <v>23</v>
      </c>
      <c r="BO20" s="22">
        <f t="shared" si="36"/>
        <v>23</v>
      </c>
      <c r="BP20" s="22">
        <f t="shared" si="36"/>
        <v>23</v>
      </c>
      <c r="BQ20" s="22">
        <f t="shared" si="36"/>
        <v>23</v>
      </c>
      <c r="BR20" s="22">
        <f t="shared" si="36"/>
        <v>23</v>
      </c>
    </row>
    <row r="21" spans="1:70" ht="16.5" x14ac:dyDescent="0.5">
      <c r="A21" s="74" t="s">
        <v>405</v>
      </c>
      <c r="B21" s="74" t="s">
        <v>406</v>
      </c>
      <c r="C21" s="74" t="s">
        <v>399</v>
      </c>
      <c r="D21" s="74" t="s">
        <v>39</v>
      </c>
      <c r="E21" s="6">
        <v>6</v>
      </c>
      <c r="F21" s="62">
        <v>10</v>
      </c>
      <c r="G21" s="84"/>
      <c r="H21" s="83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>
        <v>17</v>
      </c>
      <c r="J21" s="62">
        <v>12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22</v>
      </c>
      <c r="AJ21" s="3">
        <f t="shared" si="1"/>
        <v>17</v>
      </c>
      <c r="AK21" s="5">
        <f t="shared" si="2"/>
        <v>2</v>
      </c>
      <c r="AL21" s="41">
        <f t="shared" si="3"/>
        <v>22</v>
      </c>
      <c r="AM21" s="33">
        <f t="shared" si="4"/>
        <v>17</v>
      </c>
      <c r="AO21" s="22">
        <f t="shared" si="5"/>
        <v>10</v>
      </c>
      <c r="AP21">
        <f t="shared" si="6"/>
        <v>0</v>
      </c>
      <c r="AQ21">
        <f t="shared" si="7"/>
        <v>12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12</v>
      </c>
      <c r="BE21" s="22">
        <f t="shared" ref="BE21:BR21" si="37">BD21+LARGE($AO21:$BC21,BE$4)</f>
        <v>22</v>
      </c>
      <c r="BF21" s="22">
        <f t="shared" si="37"/>
        <v>22</v>
      </c>
      <c r="BG21" s="22">
        <f t="shared" si="37"/>
        <v>22</v>
      </c>
      <c r="BH21" s="22">
        <f t="shared" si="37"/>
        <v>22</v>
      </c>
      <c r="BI21" s="22">
        <f t="shared" si="37"/>
        <v>22</v>
      </c>
      <c r="BJ21" s="22">
        <f t="shared" si="37"/>
        <v>22</v>
      </c>
      <c r="BK21" s="22">
        <f t="shared" si="37"/>
        <v>22</v>
      </c>
      <c r="BL21" s="22">
        <f t="shared" si="37"/>
        <v>22</v>
      </c>
      <c r="BM21" s="22">
        <f t="shared" si="37"/>
        <v>22</v>
      </c>
      <c r="BN21" s="22">
        <f t="shared" si="37"/>
        <v>22</v>
      </c>
      <c r="BO21" s="22">
        <f t="shared" si="37"/>
        <v>22</v>
      </c>
      <c r="BP21" s="22">
        <f t="shared" si="37"/>
        <v>22</v>
      </c>
      <c r="BQ21" s="22">
        <f t="shared" si="37"/>
        <v>22</v>
      </c>
      <c r="BR21" s="22">
        <f t="shared" si="37"/>
        <v>22</v>
      </c>
    </row>
    <row r="22" spans="1:70" ht="16.5" x14ac:dyDescent="0.5">
      <c r="A22" s="74" t="s">
        <v>365</v>
      </c>
      <c r="B22" s="74" t="s">
        <v>366</v>
      </c>
      <c r="C22" s="74" t="s">
        <v>367</v>
      </c>
      <c r="D22" s="74" t="s">
        <v>40</v>
      </c>
      <c r="E22" s="6">
        <v>7</v>
      </c>
      <c r="F22" s="77">
        <v>10</v>
      </c>
      <c r="G22" s="84"/>
      <c r="H22" s="83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>
        <v>18</v>
      </c>
      <c r="J22" s="62">
        <v>11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21</v>
      </c>
      <c r="AJ22" s="3">
        <f t="shared" si="1"/>
        <v>18</v>
      </c>
      <c r="AK22" s="5">
        <f t="shared" si="2"/>
        <v>2</v>
      </c>
      <c r="AL22" s="41">
        <f t="shared" si="3"/>
        <v>21</v>
      </c>
      <c r="AM22" s="33">
        <f t="shared" si="4"/>
        <v>18</v>
      </c>
      <c r="AO22" s="22">
        <f t="shared" si="5"/>
        <v>10</v>
      </c>
      <c r="AP22">
        <f t="shared" si="6"/>
        <v>0</v>
      </c>
      <c r="AQ22">
        <f t="shared" si="7"/>
        <v>11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11</v>
      </c>
      <c r="BE22" s="22">
        <f t="shared" ref="BE22:BR22" si="38">BD22+LARGE($AO22:$BC22,BE$4)</f>
        <v>21</v>
      </c>
      <c r="BF22" s="22">
        <f t="shared" si="38"/>
        <v>21</v>
      </c>
      <c r="BG22" s="22">
        <f t="shared" si="38"/>
        <v>21</v>
      </c>
      <c r="BH22" s="22">
        <f t="shared" si="38"/>
        <v>21</v>
      </c>
      <c r="BI22" s="22">
        <f t="shared" si="38"/>
        <v>21</v>
      </c>
      <c r="BJ22" s="22">
        <f t="shared" si="38"/>
        <v>21</v>
      </c>
      <c r="BK22" s="22">
        <f t="shared" si="38"/>
        <v>21</v>
      </c>
      <c r="BL22" s="22">
        <f t="shared" si="38"/>
        <v>21</v>
      </c>
      <c r="BM22" s="22">
        <f t="shared" si="38"/>
        <v>21</v>
      </c>
      <c r="BN22" s="22">
        <f t="shared" si="38"/>
        <v>21</v>
      </c>
      <c r="BO22" s="22">
        <f t="shared" si="38"/>
        <v>21</v>
      </c>
      <c r="BP22" s="22">
        <f t="shared" si="38"/>
        <v>21</v>
      </c>
      <c r="BQ22" s="22">
        <f t="shared" si="38"/>
        <v>21</v>
      </c>
      <c r="BR22" s="22">
        <f t="shared" si="38"/>
        <v>21</v>
      </c>
    </row>
    <row r="23" spans="1:70" ht="16.5" x14ac:dyDescent="0.5">
      <c r="A23" s="74" t="s">
        <v>385</v>
      </c>
      <c r="B23" s="74" t="s">
        <v>386</v>
      </c>
      <c r="C23" s="74" t="s">
        <v>387</v>
      </c>
      <c r="D23" s="74" t="s">
        <v>17</v>
      </c>
      <c r="E23" s="6">
        <v>5</v>
      </c>
      <c r="F23" s="77">
        <v>10</v>
      </c>
      <c r="G23" s="84"/>
      <c r="H23" s="83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>
        <v>19</v>
      </c>
      <c r="J23" s="62">
        <v>10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20</v>
      </c>
      <c r="AJ23" s="3">
        <f t="shared" si="1"/>
        <v>19</v>
      </c>
      <c r="AK23" s="5">
        <f t="shared" si="2"/>
        <v>2</v>
      </c>
      <c r="AL23" s="41">
        <f t="shared" si="3"/>
        <v>20</v>
      </c>
      <c r="AM23" s="33">
        <f t="shared" si="4"/>
        <v>19</v>
      </c>
      <c r="AO23" s="22">
        <f t="shared" si="5"/>
        <v>10</v>
      </c>
      <c r="AP23">
        <f t="shared" si="6"/>
        <v>0</v>
      </c>
      <c r="AQ23">
        <f t="shared" si="7"/>
        <v>10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10</v>
      </c>
      <c r="BE23" s="22">
        <f t="shared" ref="BE23:BR23" si="39">BD23+LARGE($AO23:$BC23,BE$4)</f>
        <v>20</v>
      </c>
      <c r="BF23" s="22">
        <f t="shared" si="39"/>
        <v>20</v>
      </c>
      <c r="BG23" s="22">
        <f t="shared" si="39"/>
        <v>20</v>
      </c>
      <c r="BH23" s="22">
        <f t="shared" si="39"/>
        <v>20</v>
      </c>
      <c r="BI23" s="22">
        <f t="shared" si="39"/>
        <v>20</v>
      </c>
      <c r="BJ23" s="22">
        <f t="shared" si="39"/>
        <v>20</v>
      </c>
      <c r="BK23" s="22">
        <f t="shared" si="39"/>
        <v>20</v>
      </c>
      <c r="BL23" s="22">
        <f t="shared" si="39"/>
        <v>20</v>
      </c>
      <c r="BM23" s="22">
        <f t="shared" si="39"/>
        <v>20</v>
      </c>
      <c r="BN23" s="22">
        <f t="shared" si="39"/>
        <v>20</v>
      </c>
      <c r="BO23" s="22">
        <f t="shared" si="39"/>
        <v>20</v>
      </c>
      <c r="BP23" s="22">
        <f t="shared" si="39"/>
        <v>20</v>
      </c>
      <c r="BQ23" s="22">
        <f t="shared" si="39"/>
        <v>20</v>
      </c>
      <c r="BR23" s="22">
        <f t="shared" si="39"/>
        <v>20</v>
      </c>
    </row>
    <row r="24" spans="1:70" ht="16.5" x14ac:dyDescent="0.5">
      <c r="A24" s="74" t="s">
        <v>325</v>
      </c>
      <c r="B24" s="74" t="s">
        <v>326</v>
      </c>
      <c r="C24" s="74" t="s">
        <v>327</v>
      </c>
      <c r="D24" s="74" t="s">
        <v>17</v>
      </c>
      <c r="E24" s="6">
        <v>4</v>
      </c>
      <c r="F24" s="77">
        <v>10</v>
      </c>
      <c r="G24" s="84"/>
      <c r="H24" s="83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>
        <v>22</v>
      </c>
      <c r="J24" s="62">
        <v>10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20</v>
      </c>
      <c r="AJ24" s="3">
        <f t="shared" si="1"/>
        <v>19</v>
      </c>
      <c r="AK24" s="5">
        <f t="shared" si="2"/>
        <v>2</v>
      </c>
      <c r="AL24" s="41">
        <f t="shared" si="3"/>
        <v>20</v>
      </c>
      <c r="AM24" s="33">
        <f t="shared" si="4"/>
        <v>19</v>
      </c>
      <c r="AO24" s="22">
        <f t="shared" si="5"/>
        <v>10</v>
      </c>
      <c r="AP24">
        <f t="shared" si="6"/>
        <v>0</v>
      </c>
      <c r="AQ24">
        <f t="shared" si="7"/>
        <v>10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10</v>
      </c>
      <c r="BE24" s="22">
        <f t="shared" ref="BE24:BR24" si="40">BD24+LARGE($AO24:$BC24,BE$4)</f>
        <v>20</v>
      </c>
      <c r="BF24" s="22">
        <f t="shared" si="40"/>
        <v>20</v>
      </c>
      <c r="BG24" s="22">
        <f t="shared" si="40"/>
        <v>20</v>
      </c>
      <c r="BH24" s="22">
        <f t="shared" si="40"/>
        <v>20</v>
      </c>
      <c r="BI24" s="22">
        <f t="shared" si="40"/>
        <v>20</v>
      </c>
      <c r="BJ24" s="22">
        <f t="shared" si="40"/>
        <v>20</v>
      </c>
      <c r="BK24" s="22">
        <f t="shared" si="40"/>
        <v>20</v>
      </c>
      <c r="BL24" s="22">
        <f t="shared" si="40"/>
        <v>20</v>
      </c>
      <c r="BM24" s="22">
        <f t="shared" si="40"/>
        <v>20</v>
      </c>
      <c r="BN24" s="22">
        <f t="shared" si="40"/>
        <v>20</v>
      </c>
      <c r="BO24" s="22">
        <f t="shared" si="40"/>
        <v>20</v>
      </c>
      <c r="BP24" s="22">
        <f t="shared" si="40"/>
        <v>20</v>
      </c>
      <c r="BQ24" s="22">
        <f t="shared" si="40"/>
        <v>20</v>
      </c>
      <c r="BR24" s="22">
        <f t="shared" si="40"/>
        <v>20</v>
      </c>
    </row>
    <row r="25" spans="1:70" ht="16.5" x14ac:dyDescent="0.5">
      <c r="A25" s="74" t="s">
        <v>340</v>
      </c>
      <c r="B25" s="74" t="s">
        <v>341</v>
      </c>
      <c r="C25" s="74" t="s">
        <v>342</v>
      </c>
      <c r="D25" s="74" t="s">
        <v>40</v>
      </c>
      <c r="E25" s="6">
        <v>8</v>
      </c>
      <c r="F25" s="77">
        <v>10</v>
      </c>
      <c r="G25" s="84"/>
      <c r="H25" s="83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>
        <v>23</v>
      </c>
      <c r="J25" s="62">
        <v>10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20</v>
      </c>
      <c r="AJ25" s="3">
        <f t="shared" si="1"/>
        <v>19</v>
      </c>
      <c r="AK25" s="5">
        <f t="shared" si="2"/>
        <v>2</v>
      </c>
      <c r="AL25" s="41">
        <f t="shared" si="3"/>
        <v>20</v>
      </c>
      <c r="AM25" s="33">
        <f t="shared" si="4"/>
        <v>19</v>
      </c>
      <c r="AO25" s="22">
        <f t="shared" si="5"/>
        <v>10</v>
      </c>
      <c r="AP25">
        <f t="shared" si="6"/>
        <v>0</v>
      </c>
      <c r="AQ25">
        <f t="shared" si="7"/>
        <v>10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10</v>
      </c>
      <c r="BE25" s="22">
        <f t="shared" ref="BE25:BR25" si="41">BD25+LARGE($AO25:$BC25,BE$4)</f>
        <v>20</v>
      </c>
      <c r="BF25" s="22">
        <f t="shared" si="41"/>
        <v>20</v>
      </c>
      <c r="BG25" s="22">
        <f t="shared" si="41"/>
        <v>20</v>
      </c>
      <c r="BH25" s="22">
        <f t="shared" si="41"/>
        <v>20</v>
      </c>
      <c r="BI25" s="22">
        <f t="shared" si="41"/>
        <v>20</v>
      </c>
      <c r="BJ25" s="22">
        <f t="shared" si="41"/>
        <v>20</v>
      </c>
      <c r="BK25" s="22">
        <f t="shared" si="41"/>
        <v>20</v>
      </c>
      <c r="BL25" s="22">
        <f t="shared" si="41"/>
        <v>20</v>
      </c>
      <c r="BM25" s="22">
        <f t="shared" si="41"/>
        <v>20</v>
      </c>
      <c r="BN25" s="22">
        <f t="shared" si="41"/>
        <v>20</v>
      </c>
      <c r="BO25" s="22">
        <f t="shared" si="41"/>
        <v>20</v>
      </c>
      <c r="BP25" s="22">
        <f t="shared" si="41"/>
        <v>20</v>
      </c>
      <c r="BQ25" s="22">
        <f t="shared" si="41"/>
        <v>20</v>
      </c>
      <c r="BR25" s="22">
        <f t="shared" si="41"/>
        <v>20</v>
      </c>
    </row>
    <row r="26" spans="1:70" ht="16.5" x14ac:dyDescent="0.5">
      <c r="A26" s="74" t="s">
        <v>407</v>
      </c>
      <c r="B26" s="74" t="s">
        <v>408</v>
      </c>
      <c r="C26" s="74" t="s">
        <v>409</v>
      </c>
      <c r="D26" s="74" t="s">
        <v>43</v>
      </c>
      <c r="E26" s="6">
        <v>3</v>
      </c>
      <c r="F26" s="77">
        <v>20</v>
      </c>
      <c r="G26" s="84"/>
      <c r="H26" s="83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66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20</v>
      </c>
      <c r="AJ26" s="3">
        <f t="shared" si="1"/>
        <v>19</v>
      </c>
      <c r="AK26" s="5">
        <f t="shared" si="2"/>
        <v>1</v>
      </c>
      <c r="AL26" s="41">
        <f t="shared" si="3"/>
        <v>20</v>
      </c>
      <c r="AM26" s="33">
        <f t="shared" si="4"/>
        <v>19</v>
      </c>
      <c r="AO26" s="22">
        <f t="shared" si="5"/>
        <v>20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20</v>
      </c>
      <c r="BE26" s="22">
        <f t="shared" ref="BE26:BR26" si="42">BD26+LARGE($AO26:$BC26,BE$4)</f>
        <v>20</v>
      </c>
      <c r="BF26" s="22">
        <f t="shared" si="42"/>
        <v>20</v>
      </c>
      <c r="BG26" s="22">
        <f t="shared" si="42"/>
        <v>20</v>
      </c>
      <c r="BH26" s="22">
        <f t="shared" si="42"/>
        <v>20</v>
      </c>
      <c r="BI26" s="22">
        <f t="shared" si="42"/>
        <v>20</v>
      </c>
      <c r="BJ26" s="22">
        <f t="shared" si="42"/>
        <v>20</v>
      </c>
      <c r="BK26" s="22">
        <f t="shared" si="42"/>
        <v>20</v>
      </c>
      <c r="BL26" s="22">
        <f t="shared" si="42"/>
        <v>20</v>
      </c>
      <c r="BM26" s="22">
        <f t="shared" si="42"/>
        <v>20</v>
      </c>
      <c r="BN26" s="22">
        <f t="shared" si="42"/>
        <v>20</v>
      </c>
      <c r="BO26" s="22">
        <f t="shared" si="42"/>
        <v>20</v>
      </c>
      <c r="BP26" s="22">
        <f t="shared" si="42"/>
        <v>20</v>
      </c>
      <c r="BQ26" s="22">
        <f t="shared" si="42"/>
        <v>20</v>
      </c>
      <c r="BR26" s="22">
        <f t="shared" si="42"/>
        <v>20</v>
      </c>
    </row>
    <row r="27" spans="1:70" ht="16.5" x14ac:dyDescent="0.5">
      <c r="A27" s="14" t="s">
        <v>7</v>
      </c>
      <c r="B27" s="32" t="s">
        <v>1603</v>
      </c>
      <c r="C27" s="32" t="s">
        <v>1604</v>
      </c>
      <c r="D27" s="32" t="s">
        <v>7</v>
      </c>
      <c r="E27" s="75">
        <v>3</v>
      </c>
      <c r="F27" s="77">
        <v>20</v>
      </c>
      <c r="G27" s="84"/>
      <c r="H27" s="83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/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20</v>
      </c>
      <c r="AJ27" s="3">
        <f t="shared" si="1"/>
        <v>19</v>
      </c>
      <c r="AK27" s="5">
        <f t="shared" si="2"/>
        <v>1</v>
      </c>
      <c r="AL27" s="41">
        <f t="shared" si="3"/>
        <v>20</v>
      </c>
      <c r="AM27" s="33">
        <f t="shared" si="4"/>
        <v>19</v>
      </c>
      <c r="AO27" s="22">
        <f t="shared" si="5"/>
        <v>20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20</v>
      </c>
      <c r="BE27" s="22">
        <f t="shared" ref="BE27:BR27" si="43">BD27+LARGE($AO27:$BC27,BE$4)</f>
        <v>20</v>
      </c>
      <c r="BF27" s="22">
        <f t="shared" si="43"/>
        <v>20</v>
      </c>
      <c r="BG27" s="22">
        <f t="shared" si="43"/>
        <v>20</v>
      </c>
      <c r="BH27" s="22">
        <f t="shared" si="43"/>
        <v>20</v>
      </c>
      <c r="BI27" s="22">
        <f t="shared" si="43"/>
        <v>20</v>
      </c>
      <c r="BJ27" s="22">
        <f t="shared" si="43"/>
        <v>20</v>
      </c>
      <c r="BK27" s="22">
        <f t="shared" si="43"/>
        <v>20</v>
      </c>
      <c r="BL27" s="22">
        <f t="shared" si="43"/>
        <v>20</v>
      </c>
      <c r="BM27" s="22">
        <f t="shared" si="43"/>
        <v>20</v>
      </c>
      <c r="BN27" s="22">
        <f t="shared" si="43"/>
        <v>20</v>
      </c>
      <c r="BO27" s="22">
        <f t="shared" si="43"/>
        <v>20</v>
      </c>
      <c r="BP27" s="22">
        <f t="shared" si="43"/>
        <v>20</v>
      </c>
      <c r="BQ27" s="22">
        <f t="shared" si="43"/>
        <v>20</v>
      </c>
      <c r="BR27" s="22">
        <f t="shared" si="43"/>
        <v>20</v>
      </c>
    </row>
    <row r="28" spans="1:70" ht="16.5" x14ac:dyDescent="0.5">
      <c r="A28" s="74" t="s">
        <v>352</v>
      </c>
      <c r="B28" s="74" t="s">
        <v>353</v>
      </c>
      <c r="C28" s="74" t="s">
        <v>354</v>
      </c>
      <c r="D28" s="74" t="s">
        <v>43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84"/>
      <c r="H28" s="83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>
        <v>21</v>
      </c>
      <c r="J28" s="77">
        <v>10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10</v>
      </c>
      <c r="AJ28" s="3">
        <f t="shared" si="1"/>
        <v>24</v>
      </c>
      <c r="AK28" s="5">
        <f t="shared" si="2"/>
        <v>1</v>
      </c>
      <c r="AL28" s="41">
        <f t="shared" si="3"/>
        <v>10</v>
      </c>
      <c r="AM28" s="33">
        <f t="shared" si="4"/>
        <v>24</v>
      </c>
      <c r="AO28" s="22">
        <f t="shared" si="5"/>
        <v>0</v>
      </c>
      <c r="AP28">
        <f t="shared" si="6"/>
        <v>0</v>
      </c>
      <c r="AQ28">
        <f t="shared" si="7"/>
        <v>10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10</v>
      </c>
      <c r="BE28" s="22">
        <f t="shared" ref="BE28:BR28" si="44">BD28+LARGE($AO28:$BC28,BE$4)</f>
        <v>10</v>
      </c>
      <c r="BF28" s="22">
        <f t="shared" si="44"/>
        <v>10</v>
      </c>
      <c r="BG28" s="22">
        <f t="shared" si="44"/>
        <v>10</v>
      </c>
      <c r="BH28" s="22">
        <f t="shared" si="44"/>
        <v>10</v>
      </c>
      <c r="BI28" s="22">
        <f t="shared" si="44"/>
        <v>10</v>
      </c>
      <c r="BJ28" s="22">
        <f t="shared" si="44"/>
        <v>10</v>
      </c>
      <c r="BK28" s="22">
        <f t="shared" si="44"/>
        <v>10</v>
      </c>
      <c r="BL28" s="22">
        <f t="shared" si="44"/>
        <v>10</v>
      </c>
      <c r="BM28" s="22">
        <f t="shared" si="44"/>
        <v>10</v>
      </c>
      <c r="BN28" s="22">
        <f t="shared" si="44"/>
        <v>10</v>
      </c>
      <c r="BO28" s="22">
        <f t="shared" si="44"/>
        <v>10</v>
      </c>
      <c r="BP28" s="22">
        <f t="shared" si="44"/>
        <v>10</v>
      </c>
      <c r="BQ28" s="22">
        <f t="shared" si="44"/>
        <v>10</v>
      </c>
      <c r="BR28" s="22">
        <f t="shared" si="44"/>
        <v>10</v>
      </c>
    </row>
    <row r="29" spans="1:70" ht="16.5" x14ac:dyDescent="0.5">
      <c r="A29" s="74" t="s">
        <v>368</v>
      </c>
      <c r="B29" s="74" t="s">
        <v>250</v>
      </c>
      <c r="C29" s="74" t="s">
        <v>369</v>
      </c>
      <c r="D29" s="74" t="s">
        <v>40</v>
      </c>
      <c r="E29" s="75">
        <v>4</v>
      </c>
      <c r="F29" s="77">
        <v>10</v>
      </c>
      <c r="G29" s="84"/>
      <c r="H29" s="83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10</v>
      </c>
      <c r="AJ29" s="3">
        <f t="shared" si="1"/>
        <v>24</v>
      </c>
      <c r="AK29" s="5">
        <f t="shared" si="2"/>
        <v>1</v>
      </c>
      <c r="AL29" s="41">
        <f t="shared" si="3"/>
        <v>10</v>
      </c>
      <c r="AM29" s="33">
        <f t="shared" si="4"/>
        <v>24</v>
      </c>
      <c r="AO29" s="22">
        <f t="shared" si="5"/>
        <v>10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10</v>
      </c>
      <c r="BE29" s="22">
        <f t="shared" ref="BE29:BR29" si="45">BD29+LARGE($AO29:$BC29,BE$4)</f>
        <v>10</v>
      </c>
      <c r="BF29" s="22">
        <f t="shared" si="45"/>
        <v>10</v>
      </c>
      <c r="BG29" s="22">
        <f t="shared" si="45"/>
        <v>10</v>
      </c>
      <c r="BH29" s="22">
        <f t="shared" si="45"/>
        <v>10</v>
      </c>
      <c r="BI29" s="22">
        <f t="shared" si="45"/>
        <v>10</v>
      </c>
      <c r="BJ29" s="22">
        <f t="shared" si="45"/>
        <v>10</v>
      </c>
      <c r="BK29" s="22">
        <f t="shared" si="45"/>
        <v>10</v>
      </c>
      <c r="BL29" s="22">
        <f t="shared" si="45"/>
        <v>10</v>
      </c>
      <c r="BM29" s="22">
        <f t="shared" si="45"/>
        <v>10</v>
      </c>
      <c r="BN29" s="22">
        <f t="shared" si="45"/>
        <v>10</v>
      </c>
      <c r="BO29" s="22">
        <f t="shared" si="45"/>
        <v>10</v>
      </c>
      <c r="BP29" s="22">
        <f t="shared" si="45"/>
        <v>10</v>
      </c>
      <c r="BQ29" s="22">
        <f t="shared" si="45"/>
        <v>10</v>
      </c>
      <c r="BR29" s="22">
        <f t="shared" si="45"/>
        <v>10</v>
      </c>
    </row>
    <row r="30" spans="1:70" ht="16.5" x14ac:dyDescent="0.35">
      <c r="A30" s="14"/>
      <c r="B30" s="32"/>
      <c r="C30" s="32"/>
      <c r="D30" s="32"/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84"/>
      <c r="H30" s="83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/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 x14ac:dyDescent="0.35">
      <c r="A31" s="14"/>
      <c r="B31" s="32"/>
      <c r="C31" s="32"/>
      <c r="D31" s="32"/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84"/>
      <c r="H31" s="83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 x14ac:dyDescent="0.5">
      <c r="A32" s="14" t="s">
        <v>7</v>
      </c>
      <c r="B32" s="32" t="s">
        <v>1601</v>
      </c>
      <c r="C32" s="32" t="s">
        <v>257</v>
      </c>
      <c r="D32" s="32" t="s">
        <v>7</v>
      </c>
      <c r="E32" s="75">
        <v>2</v>
      </c>
      <c r="F32" s="77">
        <v>0</v>
      </c>
      <c r="G32" s="84"/>
      <c r="H32" s="83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1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 x14ac:dyDescent="0.35">
      <c r="A33" s="74" t="s">
        <v>319</v>
      </c>
      <c r="B33" s="74" t="s">
        <v>320</v>
      </c>
      <c r="C33" s="74" t="s">
        <v>321</v>
      </c>
      <c r="D33" s="74" t="s">
        <v>130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84"/>
      <c r="H33" s="83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 x14ac:dyDescent="0.35">
      <c r="A34" s="74" t="s">
        <v>328</v>
      </c>
      <c r="B34" s="74" t="s">
        <v>329</v>
      </c>
      <c r="C34" s="74" t="s">
        <v>330</v>
      </c>
      <c r="D34" s="74" t="s">
        <v>42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84"/>
      <c r="H34" s="83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 x14ac:dyDescent="0.35">
      <c r="A35" s="74" t="s">
        <v>331</v>
      </c>
      <c r="B35" s="74" t="s">
        <v>332</v>
      </c>
      <c r="C35" s="74" t="s">
        <v>333</v>
      </c>
      <c r="D35" s="74" t="s">
        <v>40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84"/>
      <c r="H35" s="83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 x14ac:dyDescent="0.35">
      <c r="A36" s="74" t="s">
        <v>334</v>
      </c>
      <c r="B36" s="74" t="s">
        <v>335</v>
      </c>
      <c r="C36" s="74" t="s">
        <v>336</v>
      </c>
      <c r="D36" s="74" t="s">
        <v>133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84"/>
      <c r="H36" s="83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 x14ac:dyDescent="0.35">
      <c r="A37" s="74" t="s">
        <v>337</v>
      </c>
      <c r="B37" s="74" t="s">
        <v>338</v>
      </c>
      <c r="C37" s="74" t="s">
        <v>339</v>
      </c>
      <c r="D37" s="74" t="s">
        <v>20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84"/>
      <c r="H37" s="83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 x14ac:dyDescent="0.35">
      <c r="A38" s="74" t="s">
        <v>343</v>
      </c>
      <c r="B38" s="74" t="s">
        <v>344</v>
      </c>
      <c r="C38" s="74" t="s">
        <v>345</v>
      </c>
      <c r="D38" s="74" t="s">
        <v>43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84"/>
      <c r="H38" s="83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 x14ac:dyDescent="0.35">
      <c r="A39" s="74" t="s">
        <v>346</v>
      </c>
      <c r="B39" s="74" t="s">
        <v>347</v>
      </c>
      <c r="C39" s="74" t="s">
        <v>348</v>
      </c>
      <c r="D39" s="74" t="s">
        <v>40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84"/>
      <c r="H39" s="83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 x14ac:dyDescent="0.35">
      <c r="A40" s="74" t="s">
        <v>349</v>
      </c>
      <c r="B40" s="74" t="s">
        <v>350</v>
      </c>
      <c r="C40" s="74" t="s">
        <v>351</v>
      </c>
      <c r="D40" s="74" t="s">
        <v>21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84"/>
      <c r="H40" s="83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 x14ac:dyDescent="0.35">
      <c r="A41" s="74" t="s">
        <v>355</v>
      </c>
      <c r="B41" s="74" t="s">
        <v>356</v>
      </c>
      <c r="C41" s="74" t="s">
        <v>357</v>
      </c>
      <c r="D41" s="74" t="s">
        <v>130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84"/>
      <c r="H41" s="83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 x14ac:dyDescent="0.35">
      <c r="A42" s="74" t="s">
        <v>360</v>
      </c>
      <c r="B42" s="74" t="s">
        <v>361</v>
      </c>
      <c r="C42" s="74" t="s">
        <v>362</v>
      </c>
      <c r="D42" s="74" t="s">
        <v>20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84"/>
      <c r="H42" s="83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 x14ac:dyDescent="0.35">
      <c r="A43" s="74" t="s">
        <v>363</v>
      </c>
      <c r="B43" s="74" t="s">
        <v>247</v>
      </c>
      <c r="C43" s="74" t="s">
        <v>364</v>
      </c>
      <c r="D43" s="74" t="s">
        <v>21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84"/>
      <c r="H43" s="83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 x14ac:dyDescent="0.35">
      <c r="A44" s="74" t="s">
        <v>382</v>
      </c>
      <c r="B44" s="74" t="s">
        <v>383</v>
      </c>
      <c r="C44" s="74" t="s">
        <v>384</v>
      </c>
      <c r="D44" s="74" t="s">
        <v>43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84"/>
      <c r="H44" s="83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 x14ac:dyDescent="0.35">
      <c r="A45" s="74" t="s">
        <v>388</v>
      </c>
      <c r="B45" s="76" t="s">
        <v>389</v>
      </c>
      <c r="C45" s="74" t="s">
        <v>390</v>
      </c>
      <c r="D45" s="74" t="s">
        <v>133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84"/>
      <c r="H45" s="83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 x14ac:dyDescent="0.35">
      <c r="A46" s="74" t="s">
        <v>391</v>
      </c>
      <c r="B46" s="76" t="s">
        <v>392</v>
      </c>
      <c r="C46" s="74" t="s">
        <v>393</v>
      </c>
      <c r="D46" s="74" t="s">
        <v>43</v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84"/>
      <c r="H46" s="83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 x14ac:dyDescent="0.35">
      <c r="A47" s="74" t="s">
        <v>394</v>
      </c>
      <c r="B47" s="76" t="s">
        <v>395</v>
      </c>
      <c r="C47" s="74" t="s">
        <v>396</v>
      </c>
      <c r="D47" s="74" t="s">
        <v>42</v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84"/>
      <c r="H47" s="83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 x14ac:dyDescent="0.35">
      <c r="A48" s="74" t="s">
        <v>415</v>
      </c>
      <c r="B48" s="74" t="s">
        <v>416</v>
      </c>
      <c r="C48" s="74" t="s">
        <v>417</v>
      </c>
      <c r="D48" s="74" t="s">
        <v>133</v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84"/>
      <c r="H48" s="83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 x14ac:dyDescent="0.3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84"/>
      <c r="H49" s="83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 x14ac:dyDescent="0.3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84"/>
      <c r="H50" s="83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 x14ac:dyDescent="0.3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84"/>
      <c r="H51" s="83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 x14ac:dyDescent="0.3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84"/>
      <c r="H52" s="83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 x14ac:dyDescent="0.3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84"/>
      <c r="H53" s="83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 x14ac:dyDescent="0.3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84"/>
      <c r="H54" s="83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 x14ac:dyDescent="0.3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84"/>
      <c r="H55" s="83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 x14ac:dyDescent="0.3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84"/>
      <c r="H56" s="83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 x14ac:dyDescent="0.3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84"/>
      <c r="H57" s="83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 x14ac:dyDescent="0.3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84"/>
      <c r="H58" s="83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 x14ac:dyDescent="0.3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84"/>
      <c r="H59" s="83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 x14ac:dyDescent="0.3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84"/>
      <c r="H60" s="83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 x14ac:dyDescent="0.3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84"/>
      <c r="H61" s="83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 x14ac:dyDescent="0.3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84"/>
      <c r="H62" s="83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 x14ac:dyDescent="0.3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84"/>
      <c r="H63" s="83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 x14ac:dyDescent="0.3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84"/>
      <c r="H64" s="83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 x14ac:dyDescent="0.3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84"/>
      <c r="H65" s="83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 x14ac:dyDescent="0.3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84"/>
      <c r="H66" s="83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 x14ac:dyDescent="0.3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84"/>
      <c r="H67" s="83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 x14ac:dyDescent="0.3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84"/>
      <c r="H68" s="83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 x14ac:dyDescent="0.3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84"/>
      <c r="H69" s="83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 x14ac:dyDescent="0.3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84"/>
      <c r="H70" s="83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 x14ac:dyDescent="0.3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84"/>
      <c r="H71" s="83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 x14ac:dyDescent="0.3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84"/>
      <c r="H72" s="83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I20:AI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45:A72" xr:uid="{00000000-0002-0000-0400-000000000000}">
      <formula1>IF(A45&lt;&gt;"",OFFSET(F_licences,MATCH(A45&amp;"*",F_licences,0)-1,,COUNTIF(F_licences,A45&amp;"*"),1),F_licences)</formula1>
    </dataValidation>
    <dataValidation type="list" allowBlank="1" showInputMessage="1" showErrorMessage="1" sqref="D45:D72" xr:uid="{00000000-0002-0000-04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Feuil40"/>
  <dimension ref="A1:BR101"/>
  <sheetViews>
    <sheetView workbookViewId="0">
      <selection activeCell="P7" sqref="P7"/>
    </sheetView>
  </sheetViews>
  <sheetFormatPr baseColWidth="10" defaultColWidth="11" defaultRowHeight="12.5" x14ac:dyDescent="0.25"/>
  <cols>
    <col min="1" max="1" width="23.36328125" bestFit="1" customWidth="1"/>
    <col min="2" max="2" width="22.453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style="85" customWidth="1"/>
    <col min="8" max="8" width="7.36328125" style="8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6.36328125" bestFit="1" customWidth="1"/>
    <col min="17" max="17" width="3.6328125" bestFit="1" customWidth="1"/>
    <col min="18" max="18" width="6.36328125" bestFit="1" customWidth="1"/>
    <col min="19" max="19" width="3.6328125" bestFit="1" customWidth="1"/>
    <col min="20" max="20" width="6.36328125" bestFit="1" customWidth="1"/>
    <col min="21" max="21" width="3.6328125" bestFit="1" customWidth="1"/>
    <col min="22" max="22" width="6.36328125" bestFit="1" customWidth="1"/>
    <col min="23" max="23" width="3.6328125" bestFit="1" customWidth="1"/>
    <col min="24" max="24" width="6.36328125" bestFit="1" customWidth="1"/>
    <col min="2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 x14ac:dyDescent="0.25">
      <c r="A1" s="97"/>
      <c r="B1" s="100" t="s">
        <v>62</v>
      </c>
      <c r="C1" s="100"/>
      <c r="D1" s="103"/>
      <c r="E1" s="96">
        <f>IF(Paramètres!K3&lt;&gt;"",Paramètres!K3,"")</f>
        <v>45675</v>
      </c>
      <c r="F1" s="96"/>
      <c r="G1" s="106">
        <f>IF(Paramètres!K4&lt;&gt;"",Paramètres!K4,"")</f>
        <v>45690</v>
      </c>
      <c r="H1" s="106"/>
      <c r="I1" s="96">
        <f>IF(Paramètres!K5&lt;&gt;"",Paramètres!K5,"")</f>
        <v>45718</v>
      </c>
      <c r="J1" s="96"/>
      <c r="K1" s="96">
        <f>IF(Paramètres!K6&lt;&gt;"",Paramètres!K6,"")</f>
        <v>45753</v>
      </c>
      <c r="L1" s="96"/>
      <c r="M1" s="96">
        <f>IF(Paramètres!K7&lt;&gt;"",Paramètres!K7,"")</f>
        <v>45780</v>
      </c>
      <c r="N1" s="96"/>
      <c r="O1" s="96" t="str">
        <f>IF(Paramètres!K8&lt;&gt;"",Paramètres!K8,"")</f>
        <v>24&amp;25/05/2025</v>
      </c>
      <c r="P1" s="96"/>
      <c r="Q1" s="96">
        <f>IF(Paramètres!K9&lt;&gt;"",Paramètres!K9,"")</f>
        <v>45876</v>
      </c>
      <c r="R1" s="96"/>
      <c r="S1" s="96">
        <f>IF(Paramètres!K10&lt;&gt;"",Paramètres!K10,"")</f>
        <v>45844</v>
      </c>
      <c r="T1" s="96"/>
      <c r="U1" s="96">
        <f>IF(Paramètres!K11&lt;&gt;"",Paramètres!K11,"")</f>
        <v>45907</v>
      </c>
      <c r="V1" s="96"/>
      <c r="W1" s="96">
        <f>IF(Paramètres!K12&lt;&gt;"",Paramètres!K12,"")</f>
        <v>45928</v>
      </c>
      <c r="X1" s="96"/>
      <c r="Y1" s="96" t="str">
        <f>IF(Paramètres!K13&lt;&gt;"",Paramètres!K13,"")</f>
        <v/>
      </c>
      <c r="Z1" s="96"/>
      <c r="AA1" s="96" t="str">
        <f>IF(Paramètres!K14&lt;&gt;"",Paramètres!K14,"")</f>
        <v/>
      </c>
      <c r="AB1" s="96"/>
      <c r="AC1" s="96" t="str">
        <f>IF(Paramètres!K15&lt;&gt;"",Paramètres!K15,"")</f>
        <v/>
      </c>
      <c r="AD1" s="96"/>
      <c r="AE1" s="96" t="str">
        <f>IF(Paramètres!K16&lt;&gt;"",Paramètres!K16,"")</f>
        <v/>
      </c>
      <c r="AF1" s="96"/>
      <c r="AG1" s="96" t="str">
        <f>IF(Paramètres!K17&lt;&gt;"",Paramètres!K17,"")</f>
        <v/>
      </c>
      <c r="AH1" s="88"/>
      <c r="AI1" s="95" t="s">
        <v>0</v>
      </c>
      <c r="AJ1" s="95"/>
      <c r="AK1" s="95"/>
      <c r="AL1" s="95"/>
      <c r="AM1" s="95"/>
    </row>
    <row r="2" spans="1:70" ht="32.25" customHeight="1" x14ac:dyDescent="0.25">
      <c r="A2" s="98"/>
      <c r="B2" s="101"/>
      <c r="C2" s="101"/>
      <c r="D2" s="104"/>
      <c r="E2" s="88" t="str">
        <f>IF(E1&lt;&gt;"",Paramètres!L3,"")</f>
        <v>Bike &amp; Run</v>
      </c>
      <c r="F2" s="89"/>
      <c r="G2" s="93" t="str">
        <f>IF(G1&lt;&gt;"",Paramètres!L4,"")</f>
        <v>Class Triathlon</v>
      </c>
      <c r="H2" s="94"/>
      <c r="I2" s="88" t="str">
        <f>IF(I1&lt;&gt;"",Paramètres!L5,"")</f>
        <v>Duathlon</v>
      </c>
      <c r="J2" s="89"/>
      <c r="K2" s="88" t="str">
        <f>IF(K1&lt;&gt;"",Paramètres!L6,"")</f>
        <v>Cross Duathlon</v>
      </c>
      <c r="L2" s="89"/>
      <c r="M2" s="88" t="str">
        <f>IF(M1&lt;&gt;"",Paramètres!L7,"")</f>
        <v>Triathlon</v>
      </c>
      <c r="N2" s="89"/>
      <c r="O2" s="88" t="str">
        <f>IF(O1&lt;&gt;"",Paramètres!L8,"")</f>
        <v>Triathlon</v>
      </c>
      <c r="P2" s="89"/>
      <c r="Q2" s="88" t="str">
        <f>IF(Q1&lt;&gt;"",Paramètres!L9,"")</f>
        <v>Aquathlon</v>
      </c>
      <c r="R2" s="89"/>
      <c r="S2" s="88" t="str">
        <f>IF(S1&lt;&gt;"",Paramètres!L10,"")</f>
        <v>Triathlon</v>
      </c>
      <c r="T2" s="89"/>
      <c r="U2" s="88" t="str">
        <f>IF(U1&lt;&gt;"",Paramètres!L11,"")</f>
        <v>Triathlon</v>
      </c>
      <c r="V2" s="89"/>
      <c r="W2" s="88" t="str">
        <f>IF(W1&lt;&gt;"",Paramètres!L12,"")</f>
        <v>Triathlon</v>
      </c>
      <c r="X2" s="89"/>
      <c r="Y2" s="88" t="str">
        <f>IF(Y1&lt;&gt;"",Paramètres!L13,"")</f>
        <v/>
      </c>
      <c r="Z2" s="89"/>
      <c r="AA2" s="88" t="str">
        <f>IF(AA1&lt;&gt;"",Paramètres!L14,"")</f>
        <v/>
      </c>
      <c r="AB2" s="89"/>
      <c r="AC2" s="88" t="str">
        <f>IF(AC1&lt;&gt;"",Paramètres!L15,"")</f>
        <v/>
      </c>
      <c r="AD2" s="89"/>
      <c r="AE2" s="88" t="str">
        <f>IF(AE1&lt;&gt;"",Paramètres!L16,"")</f>
        <v/>
      </c>
      <c r="AF2" s="89"/>
      <c r="AG2" s="88" t="str">
        <f>IF(AG1&lt;&gt;"",Paramètres!L17,"")</f>
        <v/>
      </c>
      <c r="AH2" s="92"/>
      <c r="AI2" s="90" t="s">
        <v>86</v>
      </c>
      <c r="AJ2" s="90"/>
      <c r="AK2" s="90"/>
      <c r="AL2" s="91">
        <f>Paramètres!T8</f>
        <v>6</v>
      </c>
      <c r="AM2" s="91"/>
    </row>
    <row r="3" spans="1:70" ht="44.25" customHeight="1" x14ac:dyDescent="0.4">
      <c r="A3" s="99"/>
      <c r="B3" s="102"/>
      <c r="C3" s="102"/>
      <c r="D3" s="105"/>
      <c r="E3" s="88" t="str">
        <f>IF(E1&lt;&gt;"",Paramètres!M3,"")</f>
        <v>Saint Avertin</v>
      </c>
      <c r="F3" s="89"/>
      <c r="G3" s="93" t="str">
        <f>IF(G1&lt;&gt;"",Paramètres!M4,"")</f>
        <v>Châteauroux</v>
      </c>
      <c r="H3" s="94"/>
      <c r="I3" s="88" t="str">
        <f>IF(I1&lt;&gt;"",Paramètres!M5,"")</f>
        <v>Saint Cyr-sur-Loire</v>
      </c>
      <c r="J3" s="89"/>
      <c r="K3" s="88" t="str">
        <f>IF(K1&lt;&gt;"",Paramètres!M6,"")</f>
        <v>Château-Renault</v>
      </c>
      <c r="L3" s="89"/>
      <c r="M3" s="88" t="str">
        <f>IF(M1&lt;&gt;"",Paramètres!M7,"")</f>
        <v>Suèvres</v>
      </c>
      <c r="N3" s="89"/>
      <c r="O3" s="88" t="str">
        <f>IF(O1&lt;&gt;"",Paramètres!M8,"")</f>
        <v>Villiers-sur-Loir</v>
      </c>
      <c r="P3" s="89"/>
      <c r="Q3" s="88" t="str">
        <f>IF(Q1&lt;&gt;"",Paramètres!M9,"")</f>
        <v>Saint Laurent-Nouan</v>
      </c>
      <c r="R3" s="89"/>
      <c r="S3" s="88" t="str">
        <f>IF(S1&lt;&gt;"",Paramètres!M10,"")</f>
        <v>Saint George-sur-Eure</v>
      </c>
      <c r="T3" s="89"/>
      <c r="U3" s="88" t="str">
        <f>IF(U1&lt;&gt;"",Paramètres!M11,"")</f>
        <v>Joué-les-Tours</v>
      </c>
      <c r="V3" s="89"/>
      <c r="W3" s="88" t="str">
        <f>IF(W1&lt;&gt;"",Paramètres!M12,"")</f>
        <v>La Chapelle d'Angillon</v>
      </c>
      <c r="X3" s="89"/>
      <c r="Y3" s="88" t="str">
        <f>IF(Y1&lt;&gt;"",Paramètres!M13,"")</f>
        <v/>
      </c>
      <c r="Z3" s="89"/>
      <c r="AA3" s="88" t="str">
        <f>IF(AA1&lt;&gt;"",Paramètres!M14,"")</f>
        <v/>
      </c>
      <c r="AB3" s="89"/>
      <c r="AC3" s="88" t="str">
        <f>IF(AC1&lt;&gt;"",Paramètres!M15,"")</f>
        <v/>
      </c>
      <c r="AD3" s="89"/>
      <c r="AE3" s="88" t="str">
        <f>IF(AE1&lt;&gt;"",Paramètres!M16,"")</f>
        <v/>
      </c>
      <c r="AF3" s="89"/>
      <c r="AG3" s="88" t="str">
        <f>IF(AG1&lt;&gt;"",Paramètres!M17,"")</f>
        <v/>
      </c>
      <c r="AH3" s="89"/>
      <c r="AI3" s="90"/>
      <c r="AJ3" s="90"/>
      <c r="AK3" s="90"/>
      <c r="AL3" s="91"/>
      <c r="AM3" s="91"/>
      <c r="BD3" s="87" t="s">
        <v>102</v>
      </c>
      <c r="BE3" s="87"/>
      <c r="BF3" s="87"/>
      <c r="BG3" s="87"/>
      <c r="BH3" s="87"/>
      <c r="BI3" s="87"/>
      <c r="BJ3" s="87"/>
      <c r="BK3" s="87"/>
      <c r="BL3" s="87"/>
      <c r="BM3" s="87"/>
      <c r="BN3" s="87"/>
      <c r="BO3" s="87"/>
      <c r="BP3" s="87"/>
      <c r="BQ3" s="87"/>
      <c r="BR3" s="87"/>
    </row>
    <row r="4" spans="1:70" ht="38.25" customHeight="1" x14ac:dyDescent="0.25">
      <c r="A4" s="31" t="s">
        <v>49</v>
      </c>
      <c r="B4" s="31" t="s">
        <v>48</v>
      </c>
      <c r="C4" s="31" t="s">
        <v>1</v>
      </c>
      <c r="D4" s="31" t="s">
        <v>2</v>
      </c>
      <c r="E4" s="1" t="s">
        <v>3</v>
      </c>
      <c r="F4" s="2" t="s">
        <v>4</v>
      </c>
      <c r="G4" s="82" t="s">
        <v>3</v>
      </c>
      <c r="H4" s="83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101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29</v>
      </c>
      <c r="AP4" s="7" t="s">
        <v>30</v>
      </c>
      <c r="AQ4" s="7" t="s">
        <v>31</v>
      </c>
      <c r="AR4" s="7" t="s">
        <v>32</v>
      </c>
      <c r="AS4" s="7" t="s">
        <v>33</v>
      </c>
      <c r="AT4" s="7" t="s">
        <v>76</v>
      </c>
      <c r="AU4" s="7" t="s">
        <v>77</v>
      </c>
      <c r="AV4" s="7" t="s">
        <v>78</v>
      </c>
      <c r="AW4" s="7" t="s">
        <v>79</v>
      </c>
      <c r="AX4" s="7" t="s">
        <v>80</v>
      </c>
      <c r="AY4" s="7" t="s">
        <v>81</v>
      </c>
      <c r="AZ4" s="7" t="s">
        <v>82</v>
      </c>
      <c r="BA4" s="7" t="s">
        <v>83</v>
      </c>
      <c r="BB4" s="7" t="s">
        <v>84</v>
      </c>
      <c r="BC4" s="7" t="s">
        <v>85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 x14ac:dyDescent="0.5">
      <c r="A5" s="74" t="s">
        <v>1388</v>
      </c>
      <c r="B5" s="74" t="s">
        <v>1389</v>
      </c>
      <c r="C5" s="74" t="s">
        <v>1390</v>
      </c>
      <c r="D5" s="74" t="s">
        <v>43</v>
      </c>
      <c r="E5" s="6">
        <v>2</v>
      </c>
      <c r="F5" s="62">
        <v>35</v>
      </c>
      <c r="G5" s="84"/>
      <c r="H5" s="83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1</v>
      </c>
      <c r="J5" s="62">
        <v>85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/>
      <c r="P5" s="2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/>
      <c r="R5" s="2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LIGUE",Q$5:Q$72,"&lt;"&amp;Q5)+1),Paramètres!$B$3:$C$56,2,FALSE)*Paramètres!$N$9))</f>
        <v>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120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2</v>
      </c>
      <c r="AL5" s="41">
        <f t="shared" ref="AL5:AL36" si="3">HLOOKUP($AL$2,$BD$4:$BR$72,ROW(A5)-3,FALSE)</f>
        <v>120</v>
      </c>
      <c r="AM5" s="33">
        <f t="shared" ref="AM5:AM36" si="4">IF(AL5&lt;&gt;0,RANK(AL5,$AL$5:$AL$72),"")</f>
        <v>1</v>
      </c>
      <c r="AO5" s="22">
        <f t="shared" ref="AO5:AO36" si="5">F5</f>
        <v>35</v>
      </c>
      <c r="AP5">
        <f t="shared" ref="AP5:AP36" si="6">H5</f>
        <v>0</v>
      </c>
      <c r="AQ5">
        <f t="shared" ref="AQ5:AQ36" si="7">J5</f>
        <v>85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85</v>
      </c>
      <c r="BE5" s="22">
        <f t="shared" ref="BE5:BR5" si="21">BD5+LARGE($AO5:$BC5,BE$4)</f>
        <v>120</v>
      </c>
      <c r="BF5" s="22">
        <f t="shared" si="21"/>
        <v>120</v>
      </c>
      <c r="BG5" s="22">
        <f t="shared" si="21"/>
        <v>120</v>
      </c>
      <c r="BH5" s="22">
        <f t="shared" si="21"/>
        <v>120</v>
      </c>
      <c r="BI5" s="22">
        <f t="shared" si="21"/>
        <v>120</v>
      </c>
      <c r="BJ5" s="22">
        <f t="shared" si="21"/>
        <v>120</v>
      </c>
      <c r="BK5" s="22">
        <f t="shared" si="21"/>
        <v>120</v>
      </c>
      <c r="BL5" s="22">
        <f t="shared" si="21"/>
        <v>120</v>
      </c>
      <c r="BM5" s="22">
        <f t="shared" si="21"/>
        <v>120</v>
      </c>
      <c r="BN5" s="22">
        <f t="shared" si="21"/>
        <v>120</v>
      </c>
      <c r="BO5" s="22">
        <f t="shared" si="21"/>
        <v>120</v>
      </c>
      <c r="BP5" s="22">
        <f t="shared" si="21"/>
        <v>120</v>
      </c>
      <c r="BQ5" s="22">
        <f t="shared" si="21"/>
        <v>120</v>
      </c>
      <c r="BR5" s="22">
        <f t="shared" si="21"/>
        <v>120</v>
      </c>
    </row>
    <row r="6" spans="1:70" ht="16.5" x14ac:dyDescent="0.5">
      <c r="A6" s="74" t="s">
        <v>1376</v>
      </c>
      <c r="B6" s="74" t="s">
        <v>149</v>
      </c>
      <c r="C6" s="74" t="s">
        <v>1377</v>
      </c>
      <c r="D6" s="74" t="s">
        <v>43</v>
      </c>
      <c r="E6" s="6">
        <v>3</v>
      </c>
      <c r="F6" s="62">
        <v>20</v>
      </c>
      <c r="G6" s="84"/>
      <c r="H6" s="83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2</v>
      </c>
      <c r="J6" s="62">
        <v>65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LIGUE",K$5:K$72,"&lt;"&amp;K6)+1),Paramètres!$B$3:$C$56,2,FALSE)*Paramètres!$N$6))</f>
        <v>0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46"/>
      <c r="P6" s="2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/>
      <c r="R6" s="2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85</v>
      </c>
      <c r="AJ6" s="3">
        <f t="shared" si="1"/>
        <v>2</v>
      </c>
      <c r="AK6" s="5">
        <f t="shared" si="2"/>
        <v>2</v>
      </c>
      <c r="AL6" s="41">
        <f t="shared" si="3"/>
        <v>85</v>
      </c>
      <c r="AM6" s="33">
        <f t="shared" si="4"/>
        <v>2</v>
      </c>
      <c r="AO6" s="22">
        <f t="shared" si="5"/>
        <v>20</v>
      </c>
      <c r="AP6">
        <f t="shared" si="6"/>
        <v>0</v>
      </c>
      <c r="AQ6">
        <f t="shared" si="7"/>
        <v>65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65</v>
      </c>
      <c r="BE6" s="22">
        <f t="shared" ref="BE6:BR6" si="22">BD6+LARGE($AO6:$BC6,BE$4)</f>
        <v>85</v>
      </c>
      <c r="BF6" s="22">
        <f t="shared" si="22"/>
        <v>85</v>
      </c>
      <c r="BG6" s="22">
        <f t="shared" si="22"/>
        <v>85</v>
      </c>
      <c r="BH6" s="22">
        <f t="shared" si="22"/>
        <v>85</v>
      </c>
      <c r="BI6" s="22">
        <f t="shared" si="22"/>
        <v>85</v>
      </c>
      <c r="BJ6" s="22">
        <f t="shared" si="22"/>
        <v>85</v>
      </c>
      <c r="BK6" s="22">
        <f t="shared" si="22"/>
        <v>85</v>
      </c>
      <c r="BL6" s="22">
        <f t="shared" si="22"/>
        <v>85</v>
      </c>
      <c r="BM6" s="22">
        <f t="shared" si="22"/>
        <v>85</v>
      </c>
      <c r="BN6" s="22">
        <f t="shared" si="22"/>
        <v>85</v>
      </c>
      <c r="BO6" s="22">
        <f t="shared" si="22"/>
        <v>85</v>
      </c>
      <c r="BP6" s="22">
        <f t="shared" si="22"/>
        <v>85</v>
      </c>
      <c r="BQ6" s="22">
        <f t="shared" si="22"/>
        <v>85</v>
      </c>
      <c r="BR6" s="22">
        <f t="shared" si="22"/>
        <v>85</v>
      </c>
    </row>
    <row r="7" spans="1:70" ht="16.5" x14ac:dyDescent="0.5">
      <c r="A7" s="74" t="s">
        <v>1413</v>
      </c>
      <c r="B7" s="74" t="s">
        <v>229</v>
      </c>
      <c r="C7" s="74" t="s">
        <v>1414</v>
      </c>
      <c r="D7" s="74" t="s">
        <v>39</v>
      </c>
      <c r="E7" s="75">
        <v>1</v>
      </c>
      <c r="F7" s="62">
        <v>55</v>
      </c>
      <c r="G7" s="84"/>
      <c r="H7" s="83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10</v>
      </c>
      <c r="J7" s="62">
        <v>23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/>
      <c r="P7" s="2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2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78</v>
      </c>
      <c r="AJ7" s="3">
        <f t="shared" si="1"/>
        <v>3</v>
      </c>
      <c r="AK7" s="5">
        <f t="shared" si="2"/>
        <v>2</v>
      </c>
      <c r="AL7" s="41">
        <f t="shared" si="3"/>
        <v>78</v>
      </c>
      <c r="AM7" s="33">
        <f t="shared" si="4"/>
        <v>3</v>
      </c>
      <c r="AO7" s="22">
        <f t="shared" si="5"/>
        <v>55</v>
      </c>
      <c r="AP7">
        <f t="shared" si="6"/>
        <v>0</v>
      </c>
      <c r="AQ7">
        <f t="shared" si="7"/>
        <v>23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78</v>
      </c>
      <c r="BF7" s="22">
        <f t="shared" si="23"/>
        <v>78</v>
      </c>
      <c r="BG7" s="22">
        <f t="shared" si="23"/>
        <v>78</v>
      </c>
      <c r="BH7" s="22">
        <f t="shared" si="23"/>
        <v>78</v>
      </c>
      <c r="BI7" s="22">
        <f t="shared" si="23"/>
        <v>78</v>
      </c>
      <c r="BJ7" s="22">
        <f t="shared" si="23"/>
        <v>78</v>
      </c>
      <c r="BK7" s="22">
        <f t="shared" si="23"/>
        <v>78</v>
      </c>
      <c r="BL7" s="22">
        <f t="shared" si="23"/>
        <v>78</v>
      </c>
      <c r="BM7" s="22">
        <f t="shared" si="23"/>
        <v>78</v>
      </c>
      <c r="BN7" s="22">
        <f t="shared" si="23"/>
        <v>78</v>
      </c>
      <c r="BO7" s="22">
        <f t="shared" si="23"/>
        <v>78</v>
      </c>
      <c r="BP7" s="22">
        <f t="shared" si="23"/>
        <v>78</v>
      </c>
      <c r="BQ7" s="22">
        <f t="shared" si="23"/>
        <v>78</v>
      </c>
      <c r="BR7" s="22">
        <f t="shared" si="23"/>
        <v>78</v>
      </c>
    </row>
    <row r="8" spans="1:70" ht="16.5" x14ac:dyDescent="0.5">
      <c r="A8" s="74" t="s">
        <v>1426</v>
      </c>
      <c r="B8" s="74" t="s">
        <v>1427</v>
      </c>
      <c r="C8" s="74" t="s">
        <v>1113</v>
      </c>
      <c r="D8" s="74" t="s">
        <v>43</v>
      </c>
      <c r="E8" s="75">
        <v>2</v>
      </c>
      <c r="F8" s="62">
        <v>35</v>
      </c>
      <c r="G8" s="84"/>
      <c r="H8" s="83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7</v>
      </c>
      <c r="J8" s="62">
        <v>29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/>
      <c r="P8" s="2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2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64</v>
      </c>
      <c r="AJ8" s="3">
        <f t="shared" si="1"/>
        <v>4</v>
      </c>
      <c r="AK8" s="5">
        <f t="shared" si="2"/>
        <v>2</v>
      </c>
      <c r="AL8" s="41">
        <f t="shared" si="3"/>
        <v>64</v>
      </c>
      <c r="AM8" s="33">
        <f t="shared" si="4"/>
        <v>4</v>
      </c>
      <c r="AO8" s="22">
        <f t="shared" si="5"/>
        <v>35</v>
      </c>
      <c r="AP8">
        <f t="shared" si="6"/>
        <v>0</v>
      </c>
      <c r="AQ8">
        <f t="shared" si="7"/>
        <v>29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35</v>
      </c>
      <c r="BE8" s="22">
        <f t="shared" ref="BE8:BR8" si="24">BD8+LARGE($AO8:$BC8,BE$4)</f>
        <v>64</v>
      </c>
      <c r="BF8" s="22">
        <f t="shared" si="24"/>
        <v>64</v>
      </c>
      <c r="BG8" s="22">
        <f t="shared" si="24"/>
        <v>64</v>
      </c>
      <c r="BH8" s="22">
        <f t="shared" si="24"/>
        <v>64</v>
      </c>
      <c r="BI8" s="22">
        <f t="shared" si="24"/>
        <v>64</v>
      </c>
      <c r="BJ8" s="22">
        <f t="shared" si="24"/>
        <v>64</v>
      </c>
      <c r="BK8" s="22">
        <f t="shared" si="24"/>
        <v>64</v>
      </c>
      <c r="BL8" s="22">
        <f t="shared" si="24"/>
        <v>64</v>
      </c>
      <c r="BM8" s="22">
        <f t="shared" si="24"/>
        <v>64</v>
      </c>
      <c r="BN8" s="22">
        <f t="shared" si="24"/>
        <v>64</v>
      </c>
      <c r="BO8" s="22">
        <f t="shared" si="24"/>
        <v>64</v>
      </c>
      <c r="BP8" s="22">
        <f t="shared" si="24"/>
        <v>64</v>
      </c>
      <c r="BQ8" s="22">
        <f t="shared" si="24"/>
        <v>64</v>
      </c>
      <c r="BR8" s="22">
        <f t="shared" si="24"/>
        <v>64</v>
      </c>
    </row>
    <row r="9" spans="1:70" ht="16.5" x14ac:dyDescent="0.5">
      <c r="A9" s="74" t="s">
        <v>1398</v>
      </c>
      <c r="B9" s="74" t="s">
        <v>1399</v>
      </c>
      <c r="C9" s="74" t="s">
        <v>389</v>
      </c>
      <c r="D9" s="74" t="s">
        <v>43</v>
      </c>
      <c r="E9" s="6">
        <v>2</v>
      </c>
      <c r="F9" s="62">
        <v>35</v>
      </c>
      <c r="G9" s="84"/>
      <c r="H9" s="83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11</v>
      </c>
      <c r="J9" s="62">
        <v>21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/>
      <c r="P9" s="2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56</v>
      </c>
      <c r="AJ9" s="3">
        <f t="shared" si="1"/>
        <v>5</v>
      </c>
      <c r="AK9" s="5">
        <f t="shared" si="2"/>
        <v>2</v>
      </c>
      <c r="AL9" s="41">
        <f t="shared" si="3"/>
        <v>56</v>
      </c>
      <c r="AM9" s="33">
        <f t="shared" si="4"/>
        <v>5</v>
      </c>
      <c r="AO9" s="22">
        <f t="shared" si="5"/>
        <v>35</v>
      </c>
      <c r="AP9">
        <f t="shared" si="6"/>
        <v>0</v>
      </c>
      <c r="AQ9">
        <f t="shared" si="7"/>
        <v>21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35</v>
      </c>
      <c r="BE9" s="22">
        <f t="shared" ref="BE9:BR9" si="25">BD9+LARGE($AO9:$BC9,BE$4)</f>
        <v>56</v>
      </c>
      <c r="BF9" s="22">
        <f t="shared" si="25"/>
        <v>56</v>
      </c>
      <c r="BG9" s="22">
        <f t="shared" si="25"/>
        <v>56</v>
      </c>
      <c r="BH9" s="22">
        <f t="shared" si="25"/>
        <v>56</v>
      </c>
      <c r="BI9" s="22">
        <f t="shared" si="25"/>
        <v>56</v>
      </c>
      <c r="BJ9" s="22">
        <f t="shared" si="25"/>
        <v>56</v>
      </c>
      <c r="BK9" s="22">
        <f t="shared" si="25"/>
        <v>56</v>
      </c>
      <c r="BL9" s="22">
        <f t="shared" si="25"/>
        <v>56</v>
      </c>
      <c r="BM9" s="22">
        <f t="shared" si="25"/>
        <v>56</v>
      </c>
      <c r="BN9" s="22">
        <f t="shared" si="25"/>
        <v>56</v>
      </c>
      <c r="BO9" s="22">
        <f t="shared" si="25"/>
        <v>56</v>
      </c>
      <c r="BP9" s="22">
        <f t="shared" si="25"/>
        <v>56</v>
      </c>
      <c r="BQ9" s="22">
        <f t="shared" si="25"/>
        <v>56</v>
      </c>
      <c r="BR9" s="22">
        <f t="shared" si="25"/>
        <v>56</v>
      </c>
    </row>
    <row r="10" spans="1:70" ht="16.5" x14ac:dyDescent="0.5">
      <c r="A10" s="74" t="s">
        <v>1383</v>
      </c>
      <c r="B10" s="74" t="s">
        <v>1384</v>
      </c>
      <c r="C10" s="74" t="s">
        <v>1311</v>
      </c>
      <c r="D10" s="74" t="s">
        <v>19</v>
      </c>
      <c r="E10" s="6">
        <v>1</v>
      </c>
      <c r="F10" s="62">
        <v>55</v>
      </c>
      <c r="G10" s="84"/>
      <c r="H10" s="83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/>
      <c r="J10" s="66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2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55</v>
      </c>
      <c r="AJ10" s="3">
        <f t="shared" si="1"/>
        <v>6</v>
      </c>
      <c r="AK10" s="5">
        <f t="shared" si="2"/>
        <v>1</v>
      </c>
      <c r="AL10" s="41">
        <f t="shared" si="3"/>
        <v>55</v>
      </c>
      <c r="AM10" s="33">
        <f t="shared" si="4"/>
        <v>6</v>
      </c>
      <c r="AO10" s="22">
        <f t="shared" si="5"/>
        <v>55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55</v>
      </c>
      <c r="BF10" s="22">
        <f t="shared" si="26"/>
        <v>55</v>
      </c>
      <c r="BG10" s="22">
        <f t="shared" si="26"/>
        <v>55</v>
      </c>
      <c r="BH10" s="22">
        <f t="shared" si="26"/>
        <v>55</v>
      </c>
      <c r="BI10" s="22">
        <f t="shared" si="26"/>
        <v>55</v>
      </c>
      <c r="BJ10" s="22">
        <f t="shared" si="26"/>
        <v>55</v>
      </c>
      <c r="BK10" s="22">
        <f t="shared" si="26"/>
        <v>55</v>
      </c>
      <c r="BL10" s="22">
        <f t="shared" si="26"/>
        <v>55</v>
      </c>
      <c r="BM10" s="22">
        <f t="shared" si="26"/>
        <v>55</v>
      </c>
      <c r="BN10" s="22">
        <f t="shared" si="26"/>
        <v>55</v>
      </c>
      <c r="BO10" s="22">
        <f t="shared" si="26"/>
        <v>55</v>
      </c>
      <c r="BP10" s="22">
        <f t="shared" si="26"/>
        <v>55</v>
      </c>
      <c r="BQ10" s="22">
        <f t="shared" si="26"/>
        <v>55</v>
      </c>
      <c r="BR10" s="22">
        <f t="shared" si="26"/>
        <v>55</v>
      </c>
    </row>
    <row r="11" spans="1:70" ht="16.5" x14ac:dyDescent="0.5">
      <c r="A11" s="74" t="s">
        <v>1424</v>
      </c>
      <c r="B11" s="74" t="s">
        <v>1425</v>
      </c>
      <c r="C11" s="74" t="s">
        <v>1350</v>
      </c>
      <c r="D11" s="74" t="s">
        <v>19</v>
      </c>
      <c r="E11" s="6">
        <v>1</v>
      </c>
      <c r="F11" s="62">
        <v>55</v>
      </c>
      <c r="G11" s="84"/>
      <c r="H11" s="83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/>
      <c r="J11" s="66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2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55</v>
      </c>
      <c r="AJ11" s="3">
        <f t="shared" si="1"/>
        <v>6</v>
      </c>
      <c r="AK11" s="5">
        <f t="shared" si="2"/>
        <v>1</v>
      </c>
      <c r="AL11" s="41">
        <f t="shared" si="3"/>
        <v>55</v>
      </c>
      <c r="AM11" s="33">
        <f t="shared" si="4"/>
        <v>6</v>
      </c>
      <c r="AO11" s="22">
        <f t="shared" si="5"/>
        <v>55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55</v>
      </c>
      <c r="BE11" s="22">
        <f t="shared" ref="BE11:BR11" si="27">BD11+LARGE($AO11:$BC11,BE$4)</f>
        <v>55</v>
      </c>
      <c r="BF11" s="22">
        <f t="shared" si="27"/>
        <v>55</v>
      </c>
      <c r="BG11" s="22">
        <f t="shared" si="27"/>
        <v>55</v>
      </c>
      <c r="BH11" s="22">
        <f t="shared" si="27"/>
        <v>55</v>
      </c>
      <c r="BI11" s="22">
        <f t="shared" si="27"/>
        <v>55</v>
      </c>
      <c r="BJ11" s="22">
        <f t="shared" si="27"/>
        <v>55</v>
      </c>
      <c r="BK11" s="22">
        <f t="shared" si="27"/>
        <v>55</v>
      </c>
      <c r="BL11" s="22">
        <f t="shared" si="27"/>
        <v>55</v>
      </c>
      <c r="BM11" s="22">
        <f t="shared" si="27"/>
        <v>55</v>
      </c>
      <c r="BN11" s="22">
        <f t="shared" si="27"/>
        <v>55</v>
      </c>
      <c r="BO11" s="22">
        <f t="shared" si="27"/>
        <v>55</v>
      </c>
      <c r="BP11" s="22">
        <f t="shared" si="27"/>
        <v>55</v>
      </c>
      <c r="BQ11" s="22">
        <f t="shared" si="27"/>
        <v>55</v>
      </c>
      <c r="BR11" s="22">
        <f t="shared" si="27"/>
        <v>55</v>
      </c>
    </row>
    <row r="12" spans="1:70" ht="16.5" x14ac:dyDescent="0.5">
      <c r="A12" s="14" t="s">
        <v>1622</v>
      </c>
      <c r="B12" s="32" t="s">
        <v>1623</v>
      </c>
      <c r="C12" s="32" t="s">
        <v>1255</v>
      </c>
      <c r="D12" s="32" t="s">
        <v>107</v>
      </c>
      <c r="E12" s="6"/>
      <c r="F12" s="66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84"/>
      <c r="H12" s="83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>
        <v>3</v>
      </c>
      <c r="J12" s="62">
        <v>50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50</v>
      </c>
      <c r="AJ12" s="3">
        <f t="shared" si="1"/>
        <v>8</v>
      </c>
      <c r="AK12" s="5">
        <f t="shared" si="2"/>
        <v>1</v>
      </c>
      <c r="AL12" s="41">
        <f t="shared" si="3"/>
        <v>50</v>
      </c>
      <c r="AM12" s="33">
        <f t="shared" si="4"/>
        <v>8</v>
      </c>
      <c r="AO12" s="22">
        <f t="shared" si="5"/>
        <v>0</v>
      </c>
      <c r="AP12">
        <f t="shared" si="6"/>
        <v>0</v>
      </c>
      <c r="AQ12">
        <f t="shared" si="7"/>
        <v>50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50</v>
      </c>
      <c r="BE12" s="22">
        <f t="shared" ref="BE12:BR12" si="28">BD12+LARGE($AO12:$BC12,BE$4)</f>
        <v>50</v>
      </c>
      <c r="BF12" s="22">
        <f t="shared" si="28"/>
        <v>50</v>
      </c>
      <c r="BG12" s="22">
        <f t="shared" si="28"/>
        <v>50</v>
      </c>
      <c r="BH12" s="22">
        <f t="shared" si="28"/>
        <v>50</v>
      </c>
      <c r="BI12" s="22">
        <f t="shared" si="28"/>
        <v>50</v>
      </c>
      <c r="BJ12" s="22">
        <f t="shared" si="28"/>
        <v>50</v>
      </c>
      <c r="BK12" s="22">
        <f t="shared" si="28"/>
        <v>50</v>
      </c>
      <c r="BL12" s="22">
        <f t="shared" si="28"/>
        <v>50</v>
      </c>
      <c r="BM12" s="22">
        <f t="shared" si="28"/>
        <v>50</v>
      </c>
      <c r="BN12" s="22">
        <f t="shared" si="28"/>
        <v>50</v>
      </c>
      <c r="BO12" s="22">
        <f t="shared" si="28"/>
        <v>50</v>
      </c>
      <c r="BP12" s="22">
        <f t="shared" si="28"/>
        <v>50</v>
      </c>
      <c r="BQ12" s="22">
        <f t="shared" si="28"/>
        <v>50</v>
      </c>
      <c r="BR12" s="22">
        <f t="shared" si="28"/>
        <v>50</v>
      </c>
    </row>
    <row r="13" spans="1:70" ht="16.5" x14ac:dyDescent="0.5">
      <c r="A13" s="74" t="s">
        <v>1422</v>
      </c>
      <c r="B13" s="74" t="s">
        <v>1423</v>
      </c>
      <c r="C13" s="74" t="s">
        <v>970</v>
      </c>
      <c r="D13" s="74" t="s">
        <v>20</v>
      </c>
      <c r="E13" s="6"/>
      <c r="F13" s="66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84"/>
      <c r="H13" s="83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>
        <v>4</v>
      </c>
      <c r="J13" s="62">
        <v>40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40</v>
      </c>
      <c r="AJ13" s="3">
        <f t="shared" si="1"/>
        <v>9</v>
      </c>
      <c r="AK13" s="5">
        <f t="shared" si="2"/>
        <v>1</v>
      </c>
      <c r="AL13" s="41">
        <f t="shared" si="3"/>
        <v>40</v>
      </c>
      <c r="AM13" s="33">
        <f t="shared" si="4"/>
        <v>9</v>
      </c>
      <c r="AO13" s="22">
        <f t="shared" si="5"/>
        <v>0</v>
      </c>
      <c r="AP13">
        <f t="shared" si="6"/>
        <v>0</v>
      </c>
      <c r="AQ13">
        <f t="shared" si="7"/>
        <v>40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40</v>
      </c>
      <c r="BE13" s="22">
        <f t="shared" ref="BE13:BR13" si="29">BD13+LARGE($AO13:$BC13,BE$4)</f>
        <v>40</v>
      </c>
      <c r="BF13" s="22">
        <f t="shared" si="29"/>
        <v>40</v>
      </c>
      <c r="BG13" s="22">
        <f t="shared" si="29"/>
        <v>40</v>
      </c>
      <c r="BH13" s="22">
        <f t="shared" si="29"/>
        <v>40</v>
      </c>
      <c r="BI13" s="22">
        <f t="shared" si="29"/>
        <v>40</v>
      </c>
      <c r="BJ13" s="22">
        <f t="shared" si="29"/>
        <v>40</v>
      </c>
      <c r="BK13" s="22">
        <f t="shared" si="29"/>
        <v>40</v>
      </c>
      <c r="BL13" s="22">
        <f t="shared" si="29"/>
        <v>40</v>
      </c>
      <c r="BM13" s="22">
        <f t="shared" si="29"/>
        <v>40</v>
      </c>
      <c r="BN13" s="22">
        <f t="shared" si="29"/>
        <v>40</v>
      </c>
      <c r="BO13" s="22">
        <f t="shared" si="29"/>
        <v>40</v>
      </c>
      <c r="BP13" s="22">
        <f t="shared" si="29"/>
        <v>40</v>
      </c>
      <c r="BQ13" s="22">
        <f t="shared" si="29"/>
        <v>40</v>
      </c>
      <c r="BR13" s="22">
        <f t="shared" si="29"/>
        <v>40</v>
      </c>
    </row>
    <row r="14" spans="1:70" ht="16.5" x14ac:dyDescent="0.5">
      <c r="A14" s="74" t="s">
        <v>1404</v>
      </c>
      <c r="B14" s="74" t="s">
        <v>1405</v>
      </c>
      <c r="C14" s="74" t="s">
        <v>1258</v>
      </c>
      <c r="D14" s="74" t="s">
        <v>40</v>
      </c>
      <c r="E14" s="6"/>
      <c r="F14" s="66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84"/>
      <c r="H14" s="83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>
        <v>5</v>
      </c>
      <c r="J14" s="62">
        <v>35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2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35</v>
      </c>
      <c r="AJ14" s="3">
        <f t="shared" si="1"/>
        <v>10</v>
      </c>
      <c r="AK14" s="5">
        <f t="shared" si="2"/>
        <v>1</v>
      </c>
      <c r="AL14" s="41">
        <f t="shared" si="3"/>
        <v>35</v>
      </c>
      <c r="AM14" s="33">
        <f t="shared" si="4"/>
        <v>10</v>
      </c>
      <c r="AO14" s="22">
        <f t="shared" si="5"/>
        <v>0</v>
      </c>
      <c r="AP14">
        <f t="shared" si="6"/>
        <v>0</v>
      </c>
      <c r="AQ14">
        <f t="shared" si="7"/>
        <v>35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35</v>
      </c>
      <c r="BE14" s="22">
        <f t="shared" ref="BE14:BR14" si="30">BD14+LARGE($AO14:$BC14,BE$4)</f>
        <v>35</v>
      </c>
      <c r="BF14" s="22">
        <f t="shared" si="30"/>
        <v>35</v>
      </c>
      <c r="BG14" s="22">
        <f t="shared" si="30"/>
        <v>35</v>
      </c>
      <c r="BH14" s="22">
        <f t="shared" si="30"/>
        <v>35</v>
      </c>
      <c r="BI14" s="22">
        <f t="shared" si="30"/>
        <v>35</v>
      </c>
      <c r="BJ14" s="22">
        <f t="shared" si="30"/>
        <v>35</v>
      </c>
      <c r="BK14" s="22">
        <f t="shared" si="30"/>
        <v>35</v>
      </c>
      <c r="BL14" s="22">
        <f t="shared" si="30"/>
        <v>35</v>
      </c>
      <c r="BM14" s="22">
        <f t="shared" si="30"/>
        <v>35</v>
      </c>
      <c r="BN14" s="22">
        <f t="shared" si="30"/>
        <v>35</v>
      </c>
      <c r="BO14" s="22">
        <f t="shared" si="30"/>
        <v>35</v>
      </c>
      <c r="BP14" s="22">
        <f t="shared" si="30"/>
        <v>35</v>
      </c>
      <c r="BQ14" s="22">
        <f t="shared" si="30"/>
        <v>35</v>
      </c>
      <c r="BR14" s="22">
        <f t="shared" si="30"/>
        <v>35</v>
      </c>
    </row>
    <row r="15" spans="1:70" ht="16.5" x14ac:dyDescent="0.5">
      <c r="A15" s="74" t="s">
        <v>1457</v>
      </c>
      <c r="B15" s="74" t="s">
        <v>1347</v>
      </c>
      <c r="C15" s="74" t="s">
        <v>1458</v>
      </c>
      <c r="D15" s="74" t="s">
        <v>131</v>
      </c>
      <c r="E15" s="6">
        <v>4</v>
      </c>
      <c r="F15" s="62">
        <v>10</v>
      </c>
      <c r="G15" s="84"/>
      <c r="H15" s="83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9</v>
      </c>
      <c r="J15" s="62">
        <v>25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2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35</v>
      </c>
      <c r="AJ15" s="3">
        <f t="shared" si="1"/>
        <v>10</v>
      </c>
      <c r="AK15" s="5">
        <f t="shared" si="2"/>
        <v>2</v>
      </c>
      <c r="AL15" s="41">
        <f t="shared" si="3"/>
        <v>35</v>
      </c>
      <c r="AM15" s="33">
        <f t="shared" si="4"/>
        <v>10</v>
      </c>
      <c r="AO15" s="22">
        <f t="shared" si="5"/>
        <v>10</v>
      </c>
      <c r="AP15">
        <f t="shared" si="6"/>
        <v>0</v>
      </c>
      <c r="AQ15">
        <f t="shared" si="7"/>
        <v>25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25</v>
      </c>
      <c r="BE15" s="22">
        <f t="shared" ref="BE15:BR15" si="31">BD15+LARGE($AO15:$BC15,BE$4)</f>
        <v>35</v>
      </c>
      <c r="BF15" s="22">
        <f t="shared" si="31"/>
        <v>35</v>
      </c>
      <c r="BG15" s="22">
        <f t="shared" si="31"/>
        <v>35</v>
      </c>
      <c r="BH15" s="22">
        <f t="shared" si="31"/>
        <v>35</v>
      </c>
      <c r="BI15" s="22">
        <f t="shared" si="31"/>
        <v>35</v>
      </c>
      <c r="BJ15" s="22">
        <f t="shared" si="31"/>
        <v>35</v>
      </c>
      <c r="BK15" s="22">
        <f t="shared" si="31"/>
        <v>35</v>
      </c>
      <c r="BL15" s="22">
        <f t="shared" si="31"/>
        <v>35</v>
      </c>
      <c r="BM15" s="22">
        <f t="shared" si="31"/>
        <v>35</v>
      </c>
      <c r="BN15" s="22">
        <f t="shared" si="31"/>
        <v>35</v>
      </c>
      <c r="BO15" s="22">
        <f t="shared" si="31"/>
        <v>35</v>
      </c>
      <c r="BP15" s="22">
        <f t="shared" si="31"/>
        <v>35</v>
      </c>
      <c r="BQ15" s="22">
        <f t="shared" si="31"/>
        <v>35</v>
      </c>
      <c r="BR15" s="22">
        <f t="shared" si="31"/>
        <v>35</v>
      </c>
    </row>
    <row r="16" spans="1:70" ht="16.5" x14ac:dyDescent="0.5">
      <c r="A16" s="74" t="s">
        <v>1472</v>
      </c>
      <c r="B16" s="74" t="s">
        <v>633</v>
      </c>
      <c r="C16" s="74" t="s">
        <v>1473</v>
      </c>
      <c r="D16" s="74" t="s">
        <v>43</v>
      </c>
      <c r="E16" s="6">
        <v>3</v>
      </c>
      <c r="F16" s="62">
        <v>20</v>
      </c>
      <c r="G16" s="84"/>
      <c r="H16" s="83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15</v>
      </c>
      <c r="J16" s="62">
        <v>14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34</v>
      </c>
      <c r="AJ16" s="3">
        <f t="shared" si="1"/>
        <v>12</v>
      </c>
      <c r="AK16" s="5">
        <f t="shared" si="2"/>
        <v>2</v>
      </c>
      <c r="AL16" s="41">
        <f t="shared" si="3"/>
        <v>34</v>
      </c>
      <c r="AM16" s="33">
        <f t="shared" si="4"/>
        <v>12</v>
      </c>
      <c r="AO16" s="22">
        <f t="shared" si="5"/>
        <v>20</v>
      </c>
      <c r="AP16">
        <f t="shared" si="6"/>
        <v>0</v>
      </c>
      <c r="AQ16">
        <f t="shared" si="7"/>
        <v>14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20</v>
      </c>
      <c r="BE16" s="22">
        <f t="shared" ref="BE16:BR16" si="32">BD16+LARGE($AO16:$BC16,BE$4)</f>
        <v>34</v>
      </c>
      <c r="BF16" s="22">
        <f t="shared" si="32"/>
        <v>34</v>
      </c>
      <c r="BG16" s="22">
        <f t="shared" si="32"/>
        <v>34</v>
      </c>
      <c r="BH16" s="22">
        <f t="shared" si="32"/>
        <v>34</v>
      </c>
      <c r="BI16" s="22">
        <f t="shared" si="32"/>
        <v>34</v>
      </c>
      <c r="BJ16" s="22">
        <f t="shared" si="32"/>
        <v>34</v>
      </c>
      <c r="BK16" s="22">
        <f t="shared" si="32"/>
        <v>34</v>
      </c>
      <c r="BL16" s="22">
        <f t="shared" si="32"/>
        <v>34</v>
      </c>
      <c r="BM16" s="22">
        <f t="shared" si="32"/>
        <v>34</v>
      </c>
      <c r="BN16" s="22">
        <f t="shared" si="32"/>
        <v>34</v>
      </c>
      <c r="BO16" s="22">
        <f t="shared" si="32"/>
        <v>34</v>
      </c>
      <c r="BP16" s="22">
        <f t="shared" si="32"/>
        <v>34</v>
      </c>
      <c r="BQ16" s="22">
        <f t="shared" si="32"/>
        <v>34</v>
      </c>
      <c r="BR16" s="22">
        <f t="shared" si="32"/>
        <v>34</v>
      </c>
    </row>
    <row r="17" spans="1:70" ht="16.5" x14ac:dyDescent="0.5">
      <c r="A17" s="74" t="s">
        <v>1453</v>
      </c>
      <c r="B17" s="74" t="s">
        <v>1035</v>
      </c>
      <c r="C17" s="74" t="s">
        <v>1454</v>
      </c>
      <c r="D17" s="74" t="s">
        <v>130</v>
      </c>
      <c r="E17" s="6"/>
      <c r="F17" s="66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84"/>
      <c r="H17" s="83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>
        <v>6</v>
      </c>
      <c r="J17" s="62">
        <v>31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31</v>
      </c>
      <c r="AJ17" s="3">
        <f t="shared" si="1"/>
        <v>13</v>
      </c>
      <c r="AK17" s="5">
        <f t="shared" si="2"/>
        <v>1</v>
      </c>
      <c r="AL17" s="41">
        <f t="shared" si="3"/>
        <v>31</v>
      </c>
      <c r="AM17" s="33">
        <f t="shared" si="4"/>
        <v>13</v>
      </c>
      <c r="AO17" s="22">
        <f t="shared" si="5"/>
        <v>0</v>
      </c>
      <c r="AP17">
        <f t="shared" si="6"/>
        <v>0</v>
      </c>
      <c r="AQ17">
        <f t="shared" si="7"/>
        <v>31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31</v>
      </c>
      <c r="BE17" s="22">
        <f t="shared" ref="BE17:BR17" si="33">BD17+LARGE($AO17:$BC17,BE$4)</f>
        <v>31</v>
      </c>
      <c r="BF17" s="22">
        <f t="shared" si="33"/>
        <v>31</v>
      </c>
      <c r="BG17" s="22">
        <f t="shared" si="33"/>
        <v>31</v>
      </c>
      <c r="BH17" s="22">
        <f t="shared" si="33"/>
        <v>31</v>
      </c>
      <c r="BI17" s="22">
        <f t="shared" si="33"/>
        <v>31</v>
      </c>
      <c r="BJ17" s="22">
        <f t="shared" si="33"/>
        <v>31</v>
      </c>
      <c r="BK17" s="22">
        <f t="shared" si="33"/>
        <v>31</v>
      </c>
      <c r="BL17" s="22">
        <f t="shared" si="33"/>
        <v>31</v>
      </c>
      <c r="BM17" s="22">
        <f t="shared" si="33"/>
        <v>31</v>
      </c>
      <c r="BN17" s="22">
        <f t="shared" si="33"/>
        <v>31</v>
      </c>
      <c r="BO17" s="22">
        <f t="shared" si="33"/>
        <v>31</v>
      </c>
      <c r="BP17" s="22">
        <f t="shared" si="33"/>
        <v>31</v>
      </c>
      <c r="BQ17" s="22">
        <f t="shared" si="33"/>
        <v>31</v>
      </c>
      <c r="BR17" s="22">
        <f t="shared" si="33"/>
        <v>31</v>
      </c>
    </row>
    <row r="18" spans="1:70" ht="16.5" x14ac:dyDescent="0.5">
      <c r="A18" s="74" t="s">
        <v>1436</v>
      </c>
      <c r="B18" s="74" t="s">
        <v>386</v>
      </c>
      <c r="C18" s="74" t="s">
        <v>1255</v>
      </c>
      <c r="D18" s="74" t="s">
        <v>130</v>
      </c>
      <c r="E18" s="6"/>
      <c r="F18" s="66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84"/>
      <c r="H18" s="83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>
        <v>8</v>
      </c>
      <c r="J18" s="62">
        <v>27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27</v>
      </c>
      <c r="AJ18" s="3">
        <f t="shared" si="1"/>
        <v>14</v>
      </c>
      <c r="AK18" s="5">
        <f t="shared" si="2"/>
        <v>1</v>
      </c>
      <c r="AL18" s="41">
        <f t="shared" si="3"/>
        <v>27</v>
      </c>
      <c r="AM18" s="33">
        <f t="shared" si="4"/>
        <v>14</v>
      </c>
      <c r="AO18" s="22">
        <f t="shared" si="5"/>
        <v>0</v>
      </c>
      <c r="AP18">
        <f t="shared" si="6"/>
        <v>0</v>
      </c>
      <c r="AQ18">
        <f t="shared" si="7"/>
        <v>27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27</v>
      </c>
      <c r="BE18" s="22">
        <f t="shared" ref="BE18:BR18" si="34">BD18+LARGE($AO18:$BC18,BE$4)</f>
        <v>27</v>
      </c>
      <c r="BF18" s="22">
        <f t="shared" si="34"/>
        <v>27</v>
      </c>
      <c r="BG18" s="22">
        <f t="shared" si="34"/>
        <v>27</v>
      </c>
      <c r="BH18" s="22">
        <f t="shared" si="34"/>
        <v>27</v>
      </c>
      <c r="BI18" s="22">
        <f t="shared" si="34"/>
        <v>27</v>
      </c>
      <c r="BJ18" s="22">
        <f t="shared" si="34"/>
        <v>27</v>
      </c>
      <c r="BK18" s="22">
        <f t="shared" si="34"/>
        <v>27</v>
      </c>
      <c r="BL18" s="22">
        <f t="shared" si="34"/>
        <v>27</v>
      </c>
      <c r="BM18" s="22">
        <f t="shared" si="34"/>
        <v>27</v>
      </c>
      <c r="BN18" s="22">
        <f t="shared" si="34"/>
        <v>27</v>
      </c>
      <c r="BO18" s="22">
        <f t="shared" si="34"/>
        <v>27</v>
      </c>
      <c r="BP18" s="22">
        <f t="shared" si="34"/>
        <v>27</v>
      </c>
      <c r="BQ18" s="22">
        <f t="shared" si="34"/>
        <v>27</v>
      </c>
      <c r="BR18" s="22">
        <f t="shared" si="34"/>
        <v>27</v>
      </c>
    </row>
    <row r="19" spans="1:70" ht="16.5" x14ac:dyDescent="0.5">
      <c r="A19" s="74" t="s">
        <v>1432</v>
      </c>
      <c r="B19" s="74" t="s">
        <v>1433</v>
      </c>
      <c r="C19" s="74" t="s">
        <v>1387</v>
      </c>
      <c r="D19" s="74" t="s">
        <v>17</v>
      </c>
      <c r="E19" s="6">
        <v>7</v>
      </c>
      <c r="F19" s="62">
        <v>10</v>
      </c>
      <c r="G19" s="84"/>
      <c r="H19" s="83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>
        <v>13</v>
      </c>
      <c r="J19" s="62">
        <v>17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27</v>
      </c>
      <c r="AJ19" s="3">
        <f t="shared" si="1"/>
        <v>14</v>
      </c>
      <c r="AK19" s="5">
        <f t="shared" si="2"/>
        <v>2</v>
      </c>
      <c r="AL19" s="41">
        <f t="shared" si="3"/>
        <v>27</v>
      </c>
      <c r="AM19" s="33">
        <f t="shared" si="4"/>
        <v>14</v>
      </c>
      <c r="AO19" s="22">
        <f t="shared" si="5"/>
        <v>10</v>
      </c>
      <c r="AP19">
        <f t="shared" si="6"/>
        <v>0</v>
      </c>
      <c r="AQ19">
        <f t="shared" si="7"/>
        <v>17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17</v>
      </c>
      <c r="BE19" s="22">
        <f t="shared" ref="BE19:BR19" si="35">BD19+LARGE($AO19:$BC19,BE$4)</f>
        <v>27</v>
      </c>
      <c r="BF19" s="22">
        <f t="shared" si="35"/>
        <v>27</v>
      </c>
      <c r="BG19" s="22">
        <f t="shared" si="35"/>
        <v>27</v>
      </c>
      <c r="BH19" s="22">
        <f t="shared" si="35"/>
        <v>27</v>
      </c>
      <c r="BI19" s="22">
        <f t="shared" si="35"/>
        <v>27</v>
      </c>
      <c r="BJ19" s="22">
        <f t="shared" si="35"/>
        <v>27</v>
      </c>
      <c r="BK19" s="22">
        <f t="shared" si="35"/>
        <v>27</v>
      </c>
      <c r="BL19" s="22">
        <f t="shared" si="35"/>
        <v>27</v>
      </c>
      <c r="BM19" s="22">
        <f t="shared" si="35"/>
        <v>27</v>
      </c>
      <c r="BN19" s="22">
        <f t="shared" si="35"/>
        <v>27</v>
      </c>
      <c r="BO19" s="22">
        <f t="shared" si="35"/>
        <v>27</v>
      </c>
      <c r="BP19" s="22">
        <f t="shared" si="35"/>
        <v>27</v>
      </c>
      <c r="BQ19" s="22">
        <f t="shared" si="35"/>
        <v>27</v>
      </c>
      <c r="BR19" s="22">
        <f t="shared" si="35"/>
        <v>27</v>
      </c>
    </row>
    <row r="20" spans="1:70" ht="16.5" x14ac:dyDescent="0.5">
      <c r="A20" s="74" t="s">
        <v>1449</v>
      </c>
      <c r="B20" s="74" t="s">
        <v>615</v>
      </c>
      <c r="C20" s="74" t="s">
        <v>1450</v>
      </c>
      <c r="D20" s="74" t="s">
        <v>17</v>
      </c>
      <c r="E20" s="6">
        <v>8</v>
      </c>
      <c r="F20" s="62">
        <v>10</v>
      </c>
      <c r="G20" s="84"/>
      <c r="H20" s="83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>
        <v>17</v>
      </c>
      <c r="J20" s="62">
        <v>12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22</v>
      </c>
      <c r="AJ20" s="3">
        <f t="shared" si="1"/>
        <v>16</v>
      </c>
      <c r="AK20" s="5">
        <f t="shared" si="2"/>
        <v>2</v>
      </c>
      <c r="AL20" s="41">
        <f t="shared" si="3"/>
        <v>22</v>
      </c>
      <c r="AM20" s="33">
        <f t="shared" si="4"/>
        <v>16</v>
      </c>
      <c r="AO20" s="22">
        <f t="shared" si="5"/>
        <v>10</v>
      </c>
      <c r="AP20">
        <f t="shared" si="6"/>
        <v>0</v>
      </c>
      <c r="AQ20">
        <f t="shared" si="7"/>
        <v>12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12</v>
      </c>
      <c r="BE20" s="22">
        <f t="shared" ref="BE20:BR20" si="36">BD20+LARGE($AO20:$BC20,BE$4)</f>
        <v>22</v>
      </c>
      <c r="BF20" s="22">
        <f t="shared" si="36"/>
        <v>22</v>
      </c>
      <c r="BG20" s="22">
        <f t="shared" si="36"/>
        <v>22</v>
      </c>
      <c r="BH20" s="22">
        <f t="shared" si="36"/>
        <v>22</v>
      </c>
      <c r="BI20" s="22">
        <f t="shared" si="36"/>
        <v>22</v>
      </c>
      <c r="BJ20" s="22">
        <f t="shared" si="36"/>
        <v>22</v>
      </c>
      <c r="BK20" s="22">
        <f t="shared" si="36"/>
        <v>22</v>
      </c>
      <c r="BL20" s="22">
        <f t="shared" si="36"/>
        <v>22</v>
      </c>
      <c r="BM20" s="22">
        <f t="shared" si="36"/>
        <v>22</v>
      </c>
      <c r="BN20" s="22">
        <f t="shared" si="36"/>
        <v>22</v>
      </c>
      <c r="BO20" s="22">
        <f t="shared" si="36"/>
        <v>22</v>
      </c>
      <c r="BP20" s="22">
        <f t="shared" si="36"/>
        <v>22</v>
      </c>
      <c r="BQ20" s="22">
        <f t="shared" si="36"/>
        <v>22</v>
      </c>
      <c r="BR20" s="22">
        <f t="shared" si="36"/>
        <v>22</v>
      </c>
    </row>
    <row r="21" spans="1:70" ht="16.5" x14ac:dyDescent="0.5">
      <c r="A21" s="74" t="s">
        <v>1437</v>
      </c>
      <c r="B21" s="74" t="s">
        <v>875</v>
      </c>
      <c r="C21" s="74" t="s">
        <v>1363</v>
      </c>
      <c r="D21" s="74" t="s">
        <v>131</v>
      </c>
      <c r="E21" s="6">
        <v>4</v>
      </c>
      <c r="F21" s="62">
        <v>10</v>
      </c>
      <c r="G21" s="84"/>
      <c r="H21" s="83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>
        <v>18</v>
      </c>
      <c r="J21" s="62">
        <v>11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21</v>
      </c>
      <c r="AJ21" s="3">
        <f t="shared" si="1"/>
        <v>17</v>
      </c>
      <c r="AK21" s="5">
        <f t="shared" si="2"/>
        <v>2</v>
      </c>
      <c r="AL21" s="41">
        <f t="shared" si="3"/>
        <v>21</v>
      </c>
      <c r="AM21" s="33">
        <f t="shared" si="4"/>
        <v>17</v>
      </c>
      <c r="AO21" s="22">
        <f t="shared" si="5"/>
        <v>10</v>
      </c>
      <c r="AP21">
        <f t="shared" si="6"/>
        <v>0</v>
      </c>
      <c r="AQ21">
        <f t="shared" si="7"/>
        <v>11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11</v>
      </c>
      <c r="BE21" s="22">
        <f t="shared" ref="BE21:BR21" si="37">BD21+LARGE($AO21:$BC21,BE$4)</f>
        <v>21</v>
      </c>
      <c r="BF21" s="22">
        <f t="shared" si="37"/>
        <v>21</v>
      </c>
      <c r="BG21" s="22">
        <f t="shared" si="37"/>
        <v>21</v>
      </c>
      <c r="BH21" s="22">
        <f t="shared" si="37"/>
        <v>21</v>
      </c>
      <c r="BI21" s="22">
        <f t="shared" si="37"/>
        <v>21</v>
      </c>
      <c r="BJ21" s="22">
        <f t="shared" si="37"/>
        <v>21</v>
      </c>
      <c r="BK21" s="22">
        <f t="shared" si="37"/>
        <v>21</v>
      </c>
      <c r="BL21" s="22">
        <f t="shared" si="37"/>
        <v>21</v>
      </c>
      <c r="BM21" s="22">
        <f t="shared" si="37"/>
        <v>21</v>
      </c>
      <c r="BN21" s="22">
        <f t="shared" si="37"/>
        <v>21</v>
      </c>
      <c r="BO21" s="22">
        <f t="shared" si="37"/>
        <v>21</v>
      </c>
      <c r="BP21" s="22">
        <f t="shared" si="37"/>
        <v>21</v>
      </c>
      <c r="BQ21" s="22">
        <f t="shared" si="37"/>
        <v>21</v>
      </c>
      <c r="BR21" s="22">
        <f t="shared" si="37"/>
        <v>21</v>
      </c>
    </row>
    <row r="22" spans="1:70" ht="16.5" x14ac:dyDescent="0.5">
      <c r="A22" s="74" t="s">
        <v>1380</v>
      </c>
      <c r="B22" s="74" t="s">
        <v>1381</v>
      </c>
      <c r="C22" s="74" t="s">
        <v>1382</v>
      </c>
      <c r="D22" s="74" t="s">
        <v>17</v>
      </c>
      <c r="E22" s="6">
        <v>7</v>
      </c>
      <c r="F22" s="62">
        <v>10</v>
      </c>
      <c r="G22" s="84"/>
      <c r="H22" s="83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>
        <v>19</v>
      </c>
      <c r="J22" s="62">
        <v>10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20</v>
      </c>
      <c r="AJ22" s="3">
        <f t="shared" si="1"/>
        <v>18</v>
      </c>
      <c r="AK22" s="5">
        <f t="shared" si="2"/>
        <v>2</v>
      </c>
      <c r="AL22" s="41">
        <f t="shared" si="3"/>
        <v>20</v>
      </c>
      <c r="AM22" s="33">
        <f t="shared" si="4"/>
        <v>18</v>
      </c>
      <c r="AO22" s="22">
        <f t="shared" si="5"/>
        <v>10</v>
      </c>
      <c r="AP22">
        <f t="shared" si="6"/>
        <v>0</v>
      </c>
      <c r="AQ22">
        <f t="shared" si="7"/>
        <v>10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10</v>
      </c>
      <c r="BE22" s="22">
        <f t="shared" ref="BE22:BR22" si="38">BD22+LARGE($AO22:$BC22,BE$4)</f>
        <v>20</v>
      </c>
      <c r="BF22" s="22">
        <f t="shared" si="38"/>
        <v>20</v>
      </c>
      <c r="BG22" s="22">
        <f t="shared" si="38"/>
        <v>20</v>
      </c>
      <c r="BH22" s="22">
        <f t="shared" si="38"/>
        <v>20</v>
      </c>
      <c r="BI22" s="22">
        <f t="shared" si="38"/>
        <v>20</v>
      </c>
      <c r="BJ22" s="22">
        <f t="shared" si="38"/>
        <v>20</v>
      </c>
      <c r="BK22" s="22">
        <f t="shared" si="38"/>
        <v>20</v>
      </c>
      <c r="BL22" s="22">
        <f t="shared" si="38"/>
        <v>20</v>
      </c>
      <c r="BM22" s="22">
        <f t="shared" si="38"/>
        <v>20</v>
      </c>
      <c r="BN22" s="22">
        <f t="shared" si="38"/>
        <v>20</v>
      </c>
      <c r="BO22" s="22">
        <f t="shared" si="38"/>
        <v>20</v>
      </c>
      <c r="BP22" s="22">
        <f t="shared" si="38"/>
        <v>20</v>
      </c>
      <c r="BQ22" s="22">
        <f t="shared" si="38"/>
        <v>20</v>
      </c>
      <c r="BR22" s="22">
        <f t="shared" si="38"/>
        <v>20</v>
      </c>
    </row>
    <row r="23" spans="1:70" ht="16.5" x14ac:dyDescent="0.5">
      <c r="A23" s="74" t="s">
        <v>1430</v>
      </c>
      <c r="B23" s="74" t="s">
        <v>1431</v>
      </c>
      <c r="C23" s="74" t="s">
        <v>1153</v>
      </c>
      <c r="D23" s="74" t="s">
        <v>17</v>
      </c>
      <c r="E23" s="6">
        <v>6</v>
      </c>
      <c r="F23" s="77">
        <v>10</v>
      </c>
      <c r="G23" s="84"/>
      <c r="H23" s="83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>
        <v>20</v>
      </c>
      <c r="J23" s="62">
        <v>10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20</v>
      </c>
      <c r="AJ23" s="3">
        <f t="shared" si="1"/>
        <v>18</v>
      </c>
      <c r="AK23" s="5">
        <f t="shared" si="2"/>
        <v>2</v>
      </c>
      <c r="AL23" s="41">
        <f t="shared" si="3"/>
        <v>20</v>
      </c>
      <c r="AM23" s="33">
        <f t="shared" si="4"/>
        <v>18</v>
      </c>
      <c r="AO23" s="22">
        <f t="shared" si="5"/>
        <v>10</v>
      </c>
      <c r="AP23">
        <f t="shared" si="6"/>
        <v>0</v>
      </c>
      <c r="AQ23">
        <f t="shared" si="7"/>
        <v>10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10</v>
      </c>
      <c r="BE23" s="22">
        <f t="shared" ref="BE23:BR23" si="39">BD23+LARGE($AO23:$BC23,BE$4)</f>
        <v>20</v>
      </c>
      <c r="BF23" s="22">
        <f t="shared" si="39"/>
        <v>20</v>
      </c>
      <c r="BG23" s="22">
        <f t="shared" si="39"/>
        <v>20</v>
      </c>
      <c r="BH23" s="22">
        <f t="shared" si="39"/>
        <v>20</v>
      </c>
      <c r="BI23" s="22">
        <f t="shared" si="39"/>
        <v>20</v>
      </c>
      <c r="BJ23" s="22">
        <f t="shared" si="39"/>
        <v>20</v>
      </c>
      <c r="BK23" s="22">
        <f t="shared" si="39"/>
        <v>20</v>
      </c>
      <c r="BL23" s="22">
        <f t="shared" si="39"/>
        <v>20</v>
      </c>
      <c r="BM23" s="22">
        <f t="shared" si="39"/>
        <v>20</v>
      </c>
      <c r="BN23" s="22">
        <f t="shared" si="39"/>
        <v>20</v>
      </c>
      <c r="BO23" s="22">
        <f t="shared" si="39"/>
        <v>20</v>
      </c>
      <c r="BP23" s="22">
        <f t="shared" si="39"/>
        <v>20</v>
      </c>
      <c r="BQ23" s="22">
        <f t="shared" si="39"/>
        <v>20</v>
      </c>
      <c r="BR23" s="22">
        <f t="shared" si="39"/>
        <v>20</v>
      </c>
    </row>
    <row r="24" spans="1:70" ht="16.5" x14ac:dyDescent="0.5">
      <c r="A24" s="74" t="s">
        <v>1400</v>
      </c>
      <c r="B24" s="74" t="s">
        <v>1401</v>
      </c>
      <c r="C24" s="74" t="s">
        <v>884</v>
      </c>
      <c r="D24" s="74" t="s">
        <v>42</v>
      </c>
      <c r="E24" s="6">
        <v>5</v>
      </c>
      <c r="F24" s="77">
        <v>10</v>
      </c>
      <c r="G24" s="84"/>
      <c r="H24" s="83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>
        <v>21</v>
      </c>
      <c r="J24" s="62">
        <v>10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20</v>
      </c>
      <c r="AJ24" s="3">
        <f t="shared" si="1"/>
        <v>18</v>
      </c>
      <c r="AK24" s="5">
        <f t="shared" si="2"/>
        <v>2</v>
      </c>
      <c r="AL24" s="41">
        <f t="shared" si="3"/>
        <v>20</v>
      </c>
      <c r="AM24" s="33">
        <f t="shared" si="4"/>
        <v>18</v>
      </c>
      <c r="AO24" s="22">
        <f t="shared" si="5"/>
        <v>10</v>
      </c>
      <c r="AP24">
        <f t="shared" si="6"/>
        <v>0</v>
      </c>
      <c r="AQ24">
        <f t="shared" si="7"/>
        <v>10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10</v>
      </c>
      <c r="BE24" s="22">
        <f t="shared" ref="BE24:BR24" si="40">BD24+LARGE($AO24:$BC24,BE$4)</f>
        <v>20</v>
      </c>
      <c r="BF24" s="22">
        <f t="shared" si="40"/>
        <v>20</v>
      </c>
      <c r="BG24" s="22">
        <f t="shared" si="40"/>
        <v>20</v>
      </c>
      <c r="BH24" s="22">
        <f t="shared" si="40"/>
        <v>20</v>
      </c>
      <c r="BI24" s="22">
        <f t="shared" si="40"/>
        <v>20</v>
      </c>
      <c r="BJ24" s="22">
        <f t="shared" si="40"/>
        <v>20</v>
      </c>
      <c r="BK24" s="22">
        <f t="shared" si="40"/>
        <v>20</v>
      </c>
      <c r="BL24" s="22">
        <f t="shared" si="40"/>
        <v>20</v>
      </c>
      <c r="BM24" s="22">
        <f t="shared" si="40"/>
        <v>20</v>
      </c>
      <c r="BN24" s="22">
        <f t="shared" si="40"/>
        <v>20</v>
      </c>
      <c r="BO24" s="22">
        <f t="shared" si="40"/>
        <v>20</v>
      </c>
      <c r="BP24" s="22">
        <f t="shared" si="40"/>
        <v>20</v>
      </c>
      <c r="BQ24" s="22">
        <f t="shared" si="40"/>
        <v>20</v>
      </c>
      <c r="BR24" s="22">
        <f t="shared" si="40"/>
        <v>20</v>
      </c>
    </row>
    <row r="25" spans="1:70" ht="16.5" x14ac:dyDescent="0.5">
      <c r="A25" s="74" t="s">
        <v>1443</v>
      </c>
      <c r="B25" s="74" t="s">
        <v>1444</v>
      </c>
      <c r="C25" s="74" t="s">
        <v>1445</v>
      </c>
      <c r="D25" s="74" t="s">
        <v>17</v>
      </c>
      <c r="E25" s="6">
        <v>8</v>
      </c>
      <c r="F25" s="77">
        <v>10</v>
      </c>
      <c r="G25" s="84"/>
      <c r="H25" s="83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>
        <v>24</v>
      </c>
      <c r="J25" s="62">
        <v>10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20</v>
      </c>
      <c r="AJ25" s="3">
        <f t="shared" si="1"/>
        <v>18</v>
      </c>
      <c r="AK25" s="5">
        <f t="shared" si="2"/>
        <v>2</v>
      </c>
      <c r="AL25" s="41">
        <f t="shared" si="3"/>
        <v>20</v>
      </c>
      <c r="AM25" s="33">
        <f t="shared" si="4"/>
        <v>18</v>
      </c>
      <c r="AO25" s="22">
        <f t="shared" si="5"/>
        <v>10</v>
      </c>
      <c r="AP25">
        <f t="shared" si="6"/>
        <v>0</v>
      </c>
      <c r="AQ25">
        <f t="shared" si="7"/>
        <v>10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10</v>
      </c>
      <c r="BE25" s="22">
        <f t="shared" ref="BE25:BR25" si="41">BD25+LARGE($AO25:$BC25,BE$4)</f>
        <v>20</v>
      </c>
      <c r="BF25" s="22">
        <f t="shared" si="41"/>
        <v>20</v>
      </c>
      <c r="BG25" s="22">
        <f t="shared" si="41"/>
        <v>20</v>
      </c>
      <c r="BH25" s="22">
        <f t="shared" si="41"/>
        <v>20</v>
      </c>
      <c r="BI25" s="22">
        <f t="shared" si="41"/>
        <v>20</v>
      </c>
      <c r="BJ25" s="22">
        <f t="shared" si="41"/>
        <v>20</v>
      </c>
      <c r="BK25" s="22">
        <f t="shared" si="41"/>
        <v>20</v>
      </c>
      <c r="BL25" s="22">
        <f t="shared" si="41"/>
        <v>20</v>
      </c>
      <c r="BM25" s="22">
        <f t="shared" si="41"/>
        <v>20</v>
      </c>
      <c r="BN25" s="22">
        <f t="shared" si="41"/>
        <v>20</v>
      </c>
      <c r="BO25" s="22">
        <f t="shared" si="41"/>
        <v>20</v>
      </c>
      <c r="BP25" s="22">
        <f t="shared" si="41"/>
        <v>20</v>
      </c>
      <c r="BQ25" s="22">
        <f t="shared" si="41"/>
        <v>20</v>
      </c>
      <c r="BR25" s="22">
        <f t="shared" si="41"/>
        <v>20</v>
      </c>
    </row>
    <row r="26" spans="1:70" ht="16.5" x14ac:dyDescent="0.5">
      <c r="A26" s="74" t="s">
        <v>1474</v>
      </c>
      <c r="B26" s="74" t="s">
        <v>1359</v>
      </c>
      <c r="C26" s="74" t="s">
        <v>864</v>
      </c>
      <c r="D26" s="74" t="s">
        <v>19</v>
      </c>
      <c r="E26" s="6">
        <v>9</v>
      </c>
      <c r="F26" s="77">
        <v>10</v>
      </c>
      <c r="G26" s="84"/>
      <c r="H26" s="83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>
        <v>25</v>
      </c>
      <c r="J26" s="62">
        <v>10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20</v>
      </c>
      <c r="AJ26" s="3">
        <f t="shared" si="1"/>
        <v>18</v>
      </c>
      <c r="AK26" s="5">
        <f t="shared" si="2"/>
        <v>2</v>
      </c>
      <c r="AL26" s="41">
        <f t="shared" si="3"/>
        <v>20</v>
      </c>
      <c r="AM26" s="33">
        <f t="shared" si="4"/>
        <v>18</v>
      </c>
      <c r="AO26" s="22">
        <f t="shared" si="5"/>
        <v>10</v>
      </c>
      <c r="AP26">
        <f t="shared" si="6"/>
        <v>0</v>
      </c>
      <c r="AQ26">
        <f t="shared" si="7"/>
        <v>10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10</v>
      </c>
      <c r="BE26" s="22">
        <f t="shared" ref="BE26:BR26" si="42">BD26+LARGE($AO26:$BC26,BE$4)</f>
        <v>20</v>
      </c>
      <c r="BF26" s="22">
        <f t="shared" si="42"/>
        <v>20</v>
      </c>
      <c r="BG26" s="22">
        <f t="shared" si="42"/>
        <v>20</v>
      </c>
      <c r="BH26" s="22">
        <f t="shared" si="42"/>
        <v>20</v>
      </c>
      <c r="BI26" s="22">
        <f t="shared" si="42"/>
        <v>20</v>
      </c>
      <c r="BJ26" s="22">
        <f t="shared" si="42"/>
        <v>20</v>
      </c>
      <c r="BK26" s="22">
        <f t="shared" si="42"/>
        <v>20</v>
      </c>
      <c r="BL26" s="22">
        <f t="shared" si="42"/>
        <v>20</v>
      </c>
      <c r="BM26" s="22">
        <f t="shared" si="42"/>
        <v>20</v>
      </c>
      <c r="BN26" s="22">
        <f t="shared" si="42"/>
        <v>20</v>
      </c>
      <c r="BO26" s="22">
        <f t="shared" si="42"/>
        <v>20</v>
      </c>
      <c r="BP26" s="22">
        <f t="shared" si="42"/>
        <v>20</v>
      </c>
      <c r="BQ26" s="22">
        <f t="shared" si="42"/>
        <v>20</v>
      </c>
      <c r="BR26" s="22">
        <f t="shared" si="42"/>
        <v>20</v>
      </c>
    </row>
    <row r="27" spans="1:70" ht="16.5" x14ac:dyDescent="0.5">
      <c r="A27" s="14" t="s">
        <v>7</v>
      </c>
      <c r="B27" s="32" t="s">
        <v>1602</v>
      </c>
      <c r="C27" s="32" t="s">
        <v>577</v>
      </c>
      <c r="D27" s="32" t="s">
        <v>7</v>
      </c>
      <c r="E27" s="75">
        <v>3</v>
      </c>
      <c r="F27" s="77">
        <v>20</v>
      </c>
      <c r="G27" s="84"/>
      <c r="H27" s="83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66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20</v>
      </c>
      <c r="AJ27" s="3">
        <f t="shared" si="1"/>
        <v>18</v>
      </c>
      <c r="AK27" s="5">
        <f t="shared" si="2"/>
        <v>1</v>
      </c>
      <c r="AL27" s="41">
        <f t="shared" si="3"/>
        <v>20</v>
      </c>
      <c r="AM27" s="33">
        <f t="shared" si="4"/>
        <v>18</v>
      </c>
      <c r="AO27" s="22">
        <f t="shared" si="5"/>
        <v>20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20</v>
      </c>
      <c r="BE27" s="22">
        <f t="shared" ref="BE27:BR27" si="43">BD27+LARGE($AO27:$BC27,BE$4)</f>
        <v>20</v>
      </c>
      <c r="BF27" s="22">
        <f t="shared" si="43"/>
        <v>20</v>
      </c>
      <c r="BG27" s="22">
        <f t="shared" si="43"/>
        <v>20</v>
      </c>
      <c r="BH27" s="22">
        <f t="shared" si="43"/>
        <v>20</v>
      </c>
      <c r="BI27" s="22">
        <f t="shared" si="43"/>
        <v>20</v>
      </c>
      <c r="BJ27" s="22">
        <f t="shared" si="43"/>
        <v>20</v>
      </c>
      <c r="BK27" s="22">
        <f t="shared" si="43"/>
        <v>20</v>
      </c>
      <c r="BL27" s="22">
        <f t="shared" si="43"/>
        <v>20</v>
      </c>
      <c r="BM27" s="22">
        <f t="shared" si="43"/>
        <v>20</v>
      </c>
      <c r="BN27" s="22">
        <f t="shared" si="43"/>
        <v>20</v>
      </c>
      <c r="BO27" s="22">
        <f t="shared" si="43"/>
        <v>20</v>
      </c>
      <c r="BP27" s="22">
        <f t="shared" si="43"/>
        <v>20</v>
      </c>
      <c r="BQ27" s="22">
        <f t="shared" si="43"/>
        <v>20</v>
      </c>
      <c r="BR27" s="22">
        <f t="shared" si="43"/>
        <v>20</v>
      </c>
    </row>
    <row r="28" spans="1:70" ht="16.5" x14ac:dyDescent="0.5">
      <c r="A28" s="74" t="s">
        <v>1434</v>
      </c>
      <c r="B28" s="74" t="s">
        <v>179</v>
      </c>
      <c r="C28" s="74" t="s">
        <v>1435</v>
      </c>
      <c r="D28" s="74" t="s">
        <v>43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84"/>
      <c r="H28" s="83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>
        <v>12</v>
      </c>
      <c r="J28" s="62">
        <v>19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19</v>
      </c>
      <c r="AJ28" s="3">
        <f t="shared" si="1"/>
        <v>24</v>
      </c>
      <c r="AK28" s="5">
        <f t="shared" si="2"/>
        <v>1</v>
      </c>
      <c r="AL28" s="41">
        <f t="shared" si="3"/>
        <v>19</v>
      </c>
      <c r="AM28" s="33">
        <f t="shared" si="4"/>
        <v>24</v>
      </c>
      <c r="AO28" s="22">
        <f t="shared" si="5"/>
        <v>0</v>
      </c>
      <c r="AP28">
        <f t="shared" si="6"/>
        <v>0</v>
      </c>
      <c r="AQ28">
        <f t="shared" si="7"/>
        <v>19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19</v>
      </c>
      <c r="BE28" s="22">
        <f t="shared" ref="BE28:BR28" si="44">BD28+LARGE($AO28:$BC28,BE$4)</f>
        <v>19</v>
      </c>
      <c r="BF28" s="22">
        <f t="shared" si="44"/>
        <v>19</v>
      </c>
      <c r="BG28" s="22">
        <f t="shared" si="44"/>
        <v>19</v>
      </c>
      <c r="BH28" s="22">
        <f t="shared" si="44"/>
        <v>19</v>
      </c>
      <c r="BI28" s="22">
        <f t="shared" si="44"/>
        <v>19</v>
      </c>
      <c r="BJ28" s="22">
        <f t="shared" si="44"/>
        <v>19</v>
      </c>
      <c r="BK28" s="22">
        <f t="shared" si="44"/>
        <v>19</v>
      </c>
      <c r="BL28" s="22">
        <f t="shared" si="44"/>
        <v>19</v>
      </c>
      <c r="BM28" s="22">
        <f t="shared" si="44"/>
        <v>19</v>
      </c>
      <c r="BN28" s="22">
        <f t="shared" si="44"/>
        <v>19</v>
      </c>
      <c r="BO28" s="22">
        <f t="shared" si="44"/>
        <v>19</v>
      </c>
      <c r="BP28" s="22">
        <f t="shared" si="44"/>
        <v>19</v>
      </c>
      <c r="BQ28" s="22">
        <f t="shared" si="44"/>
        <v>19</v>
      </c>
      <c r="BR28" s="22">
        <f t="shared" si="44"/>
        <v>19</v>
      </c>
    </row>
    <row r="29" spans="1:70" ht="16.5" x14ac:dyDescent="0.5">
      <c r="A29" s="74" t="s">
        <v>1446</v>
      </c>
      <c r="B29" s="74" t="s">
        <v>1447</v>
      </c>
      <c r="C29" s="74" t="s">
        <v>1448</v>
      </c>
      <c r="D29" s="74" t="s">
        <v>39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84"/>
      <c r="H29" s="83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>
        <v>14</v>
      </c>
      <c r="J29" s="62">
        <v>15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15</v>
      </c>
      <c r="AJ29" s="3">
        <f t="shared" si="1"/>
        <v>25</v>
      </c>
      <c r="AK29" s="5">
        <f t="shared" si="2"/>
        <v>1</v>
      </c>
      <c r="AL29" s="41">
        <f t="shared" si="3"/>
        <v>15</v>
      </c>
      <c r="AM29" s="33">
        <f t="shared" si="4"/>
        <v>25</v>
      </c>
      <c r="AO29" s="22">
        <f t="shared" si="5"/>
        <v>0</v>
      </c>
      <c r="AP29">
        <f t="shared" si="6"/>
        <v>0</v>
      </c>
      <c r="AQ29">
        <f t="shared" si="7"/>
        <v>15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15</v>
      </c>
      <c r="BE29" s="22">
        <f t="shared" ref="BE29:BR29" si="45">BD29+LARGE($AO29:$BC29,BE$4)</f>
        <v>15</v>
      </c>
      <c r="BF29" s="22">
        <f t="shared" si="45"/>
        <v>15</v>
      </c>
      <c r="BG29" s="22">
        <f t="shared" si="45"/>
        <v>15</v>
      </c>
      <c r="BH29" s="22">
        <f t="shared" si="45"/>
        <v>15</v>
      </c>
      <c r="BI29" s="22">
        <f t="shared" si="45"/>
        <v>15</v>
      </c>
      <c r="BJ29" s="22">
        <f t="shared" si="45"/>
        <v>15</v>
      </c>
      <c r="BK29" s="22">
        <f t="shared" si="45"/>
        <v>15</v>
      </c>
      <c r="BL29" s="22">
        <f t="shared" si="45"/>
        <v>15</v>
      </c>
      <c r="BM29" s="22">
        <f t="shared" si="45"/>
        <v>15</v>
      </c>
      <c r="BN29" s="22">
        <f t="shared" si="45"/>
        <v>15</v>
      </c>
      <c r="BO29" s="22">
        <f t="shared" si="45"/>
        <v>15</v>
      </c>
      <c r="BP29" s="22">
        <f t="shared" si="45"/>
        <v>15</v>
      </c>
      <c r="BQ29" s="22">
        <f t="shared" si="45"/>
        <v>15</v>
      </c>
      <c r="BR29" s="22">
        <f t="shared" si="45"/>
        <v>15</v>
      </c>
    </row>
    <row r="30" spans="1:70" ht="16.5" x14ac:dyDescent="0.5">
      <c r="A30" s="14" t="s">
        <v>1624</v>
      </c>
      <c r="B30" s="32" t="s">
        <v>1572</v>
      </c>
      <c r="C30" s="32" t="s">
        <v>1625</v>
      </c>
      <c r="D30" s="32" t="s">
        <v>43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84"/>
      <c r="H30" s="83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>
        <v>16</v>
      </c>
      <c r="J30" s="62">
        <v>13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13</v>
      </c>
      <c r="AJ30" s="3">
        <f t="shared" si="1"/>
        <v>26</v>
      </c>
      <c r="AK30" s="5">
        <f t="shared" si="2"/>
        <v>1</v>
      </c>
      <c r="AL30" s="41">
        <f t="shared" si="3"/>
        <v>13</v>
      </c>
      <c r="AM30" s="33">
        <f t="shared" si="4"/>
        <v>26</v>
      </c>
      <c r="AO30" s="22">
        <f t="shared" si="5"/>
        <v>0</v>
      </c>
      <c r="AP30">
        <f t="shared" si="6"/>
        <v>0</v>
      </c>
      <c r="AQ30">
        <f t="shared" si="7"/>
        <v>13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13</v>
      </c>
      <c r="BE30" s="22">
        <f t="shared" ref="BE30:BR30" si="46">BD30+LARGE($AO30:$BC30,BE$4)</f>
        <v>13</v>
      </c>
      <c r="BF30" s="22">
        <f t="shared" si="46"/>
        <v>13</v>
      </c>
      <c r="BG30" s="22">
        <f t="shared" si="46"/>
        <v>13</v>
      </c>
      <c r="BH30" s="22">
        <f t="shared" si="46"/>
        <v>13</v>
      </c>
      <c r="BI30" s="22">
        <f t="shared" si="46"/>
        <v>13</v>
      </c>
      <c r="BJ30" s="22">
        <f t="shared" si="46"/>
        <v>13</v>
      </c>
      <c r="BK30" s="22">
        <f t="shared" si="46"/>
        <v>13</v>
      </c>
      <c r="BL30" s="22">
        <f t="shared" si="46"/>
        <v>13</v>
      </c>
      <c r="BM30" s="22">
        <f t="shared" si="46"/>
        <v>13</v>
      </c>
      <c r="BN30" s="22">
        <f t="shared" si="46"/>
        <v>13</v>
      </c>
      <c r="BO30" s="22">
        <f t="shared" si="46"/>
        <v>13</v>
      </c>
      <c r="BP30" s="22">
        <f t="shared" si="46"/>
        <v>13</v>
      </c>
      <c r="BQ30" s="22">
        <f t="shared" si="46"/>
        <v>13</v>
      </c>
      <c r="BR30" s="22">
        <f t="shared" si="46"/>
        <v>13</v>
      </c>
    </row>
    <row r="31" spans="1:70" ht="16.5" x14ac:dyDescent="0.5">
      <c r="A31" s="74" t="s">
        <v>1391</v>
      </c>
      <c r="B31" s="74" t="s">
        <v>1392</v>
      </c>
      <c r="C31" s="74" t="s">
        <v>1393</v>
      </c>
      <c r="D31" s="74" t="s">
        <v>20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84"/>
      <c r="H31" s="83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>
        <v>22</v>
      </c>
      <c r="J31" s="62">
        <v>10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10</v>
      </c>
      <c r="AJ31" s="3">
        <f t="shared" si="1"/>
        <v>27</v>
      </c>
      <c r="AK31" s="5">
        <f t="shared" si="2"/>
        <v>1</v>
      </c>
      <c r="AL31" s="41">
        <f t="shared" si="3"/>
        <v>10</v>
      </c>
      <c r="AM31" s="33">
        <f t="shared" si="4"/>
        <v>27</v>
      </c>
      <c r="AO31" s="22">
        <f t="shared" si="5"/>
        <v>0</v>
      </c>
      <c r="AP31">
        <f t="shared" si="6"/>
        <v>0</v>
      </c>
      <c r="AQ31">
        <f t="shared" si="7"/>
        <v>10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10</v>
      </c>
      <c r="BE31" s="22">
        <f t="shared" ref="BE31:BR31" si="47">BD31+LARGE($AO31:$BC31,BE$4)</f>
        <v>10</v>
      </c>
      <c r="BF31" s="22">
        <f t="shared" si="47"/>
        <v>10</v>
      </c>
      <c r="BG31" s="22">
        <f t="shared" si="47"/>
        <v>10</v>
      </c>
      <c r="BH31" s="22">
        <f t="shared" si="47"/>
        <v>10</v>
      </c>
      <c r="BI31" s="22">
        <f t="shared" si="47"/>
        <v>10</v>
      </c>
      <c r="BJ31" s="22">
        <f t="shared" si="47"/>
        <v>10</v>
      </c>
      <c r="BK31" s="22">
        <f t="shared" si="47"/>
        <v>10</v>
      </c>
      <c r="BL31" s="22">
        <f t="shared" si="47"/>
        <v>10</v>
      </c>
      <c r="BM31" s="22">
        <f t="shared" si="47"/>
        <v>10</v>
      </c>
      <c r="BN31" s="22">
        <f t="shared" si="47"/>
        <v>10</v>
      </c>
      <c r="BO31" s="22">
        <f t="shared" si="47"/>
        <v>10</v>
      </c>
      <c r="BP31" s="22">
        <f t="shared" si="47"/>
        <v>10</v>
      </c>
      <c r="BQ31" s="22">
        <f t="shared" si="47"/>
        <v>10</v>
      </c>
      <c r="BR31" s="22">
        <f t="shared" si="47"/>
        <v>10</v>
      </c>
    </row>
    <row r="32" spans="1:70" ht="16.5" x14ac:dyDescent="0.5">
      <c r="A32" s="74" t="s">
        <v>1440</v>
      </c>
      <c r="B32" s="74" t="s">
        <v>283</v>
      </c>
      <c r="C32" s="74" t="s">
        <v>876</v>
      </c>
      <c r="D32" s="74" t="s">
        <v>17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84"/>
      <c r="H32" s="83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>
        <v>23</v>
      </c>
      <c r="J32" s="77">
        <v>10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10</v>
      </c>
      <c r="AJ32" s="3">
        <f t="shared" si="1"/>
        <v>27</v>
      </c>
      <c r="AK32" s="5">
        <f t="shared" si="2"/>
        <v>1</v>
      </c>
      <c r="AL32" s="41">
        <f t="shared" si="3"/>
        <v>10</v>
      </c>
      <c r="AM32" s="33">
        <f t="shared" si="4"/>
        <v>27</v>
      </c>
      <c r="AO32" s="22">
        <f t="shared" si="5"/>
        <v>0</v>
      </c>
      <c r="AP32">
        <f t="shared" si="6"/>
        <v>0</v>
      </c>
      <c r="AQ32">
        <f t="shared" si="7"/>
        <v>10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10</v>
      </c>
      <c r="BE32" s="22">
        <f t="shared" ref="BE32:BR32" si="48">BD32+LARGE($AO32:$BC32,BE$4)</f>
        <v>10</v>
      </c>
      <c r="BF32" s="22">
        <f t="shared" si="48"/>
        <v>10</v>
      </c>
      <c r="BG32" s="22">
        <f t="shared" si="48"/>
        <v>10</v>
      </c>
      <c r="BH32" s="22">
        <f t="shared" si="48"/>
        <v>10</v>
      </c>
      <c r="BI32" s="22">
        <f t="shared" si="48"/>
        <v>10</v>
      </c>
      <c r="BJ32" s="22">
        <f t="shared" si="48"/>
        <v>10</v>
      </c>
      <c r="BK32" s="22">
        <f t="shared" si="48"/>
        <v>10</v>
      </c>
      <c r="BL32" s="22">
        <f t="shared" si="48"/>
        <v>10</v>
      </c>
      <c r="BM32" s="22">
        <f t="shared" si="48"/>
        <v>10</v>
      </c>
      <c r="BN32" s="22">
        <f t="shared" si="48"/>
        <v>10</v>
      </c>
      <c r="BO32" s="22">
        <f t="shared" si="48"/>
        <v>10</v>
      </c>
      <c r="BP32" s="22">
        <f t="shared" si="48"/>
        <v>10</v>
      </c>
      <c r="BQ32" s="22">
        <f t="shared" si="48"/>
        <v>10</v>
      </c>
      <c r="BR32" s="22">
        <f t="shared" si="48"/>
        <v>10</v>
      </c>
    </row>
    <row r="33" spans="1:70" ht="16.5" x14ac:dyDescent="0.5">
      <c r="A33" s="74" t="s">
        <v>1385</v>
      </c>
      <c r="B33" s="74" t="s">
        <v>1386</v>
      </c>
      <c r="C33" s="74" t="s">
        <v>1387</v>
      </c>
      <c r="D33" s="74" t="s">
        <v>40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84"/>
      <c r="H33" s="83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>
        <v>26</v>
      </c>
      <c r="J33" s="77">
        <v>10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10</v>
      </c>
      <c r="AJ33" s="3">
        <f t="shared" si="1"/>
        <v>27</v>
      </c>
      <c r="AK33" s="5">
        <f t="shared" si="2"/>
        <v>1</v>
      </c>
      <c r="AL33" s="41">
        <f t="shared" si="3"/>
        <v>10</v>
      </c>
      <c r="AM33" s="33">
        <f t="shared" si="4"/>
        <v>27</v>
      </c>
      <c r="AO33" s="22">
        <f t="shared" si="5"/>
        <v>0</v>
      </c>
      <c r="AP33">
        <f t="shared" si="6"/>
        <v>0</v>
      </c>
      <c r="AQ33">
        <f t="shared" si="7"/>
        <v>10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10</v>
      </c>
      <c r="BE33" s="22">
        <f t="shared" ref="BE33:BR33" si="49">BD33+LARGE($AO33:$BC33,BE$4)</f>
        <v>10</v>
      </c>
      <c r="BF33" s="22">
        <f t="shared" si="49"/>
        <v>10</v>
      </c>
      <c r="BG33" s="22">
        <f t="shared" si="49"/>
        <v>10</v>
      </c>
      <c r="BH33" s="22">
        <f t="shared" si="49"/>
        <v>10</v>
      </c>
      <c r="BI33" s="22">
        <f t="shared" si="49"/>
        <v>10</v>
      </c>
      <c r="BJ33" s="22">
        <f t="shared" si="49"/>
        <v>10</v>
      </c>
      <c r="BK33" s="22">
        <f t="shared" si="49"/>
        <v>10</v>
      </c>
      <c r="BL33" s="22">
        <f t="shared" si="49"/>
        <v>10</v>
      </c>
      <c r="BM33" s="22">
        <f t="shared" si="49"/>
        <v>10</v>
      </c>
      <c r="BN33" s="22">
        <f t="shared" si="49"/>
        <v>10</v>
      </c>
      <c r="BO33" s="22">
        <f t="shared" si="49"/>
        <v>10</v>
      </c>
      <c r="BP33" s="22">
        <f t="shared" si="49"/>
        <v>10</v>
      </c>
      <c r="BQ33" s="22">
        <f t="shared" si="49"/>
        <v>10</v>
      </c>
      <c r="BR33" s="22">
        <f t="shared" si="49"/>
        <v>10</v>
      </c>
    </row>
    <row r="34" spans="1:70" ht="16.5" x14ac:dyDescent="0.5">
      <c r="A34" s="74" t="s">
        <v>1428</v>
      </c>
      <c r="B34" s="74" t="s">
        <v>1429</v>
      </c>
      <c r="C34" s="74" t="s">
        <v>945</v>
      </c>
      <c r="D34" s="74" t="s">
        <v>130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84"/>
      <c r="H34" s="83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>
        <v>27</v>
      </c>
      <c r="J34" s="77">
        <v>10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10</v>
      </c>
      <c r="AJ34" s="3">
        <f t="shared" si="1"/>
        <v>27</v>
      </c>
      <c r="AK34" s="5">
        <f t="shared" si="2"/>
        <v>1</v>
      </c>
      <c r="AL34" s="41">
        <f t="shared" si="3"/>
        <v>10</v>
      </c>
      <c r="AM34" s="33">
        <f t="shared" si="4"/>
        <v>27</v>
      </c>
      <c r="AO34" s="22">
        <f t="shared" si="5"/>
        <v>0</v>
      </c>
      <c r="AP34">
        <f t="shared" si="6"/>
        <v>0</v>
      </c>
      <c r="AQ34">
        <f t="shared" si="7"/>
        <v>10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10</v>
      </c>
      <c r="BE34" s="22">
        <f t="shared" ref="BE34:BR34" si="50">BD34+LARGE($AO34:$BC34,BE$4)</f>
        <v>10</v>
      </c>
      <c r="BF34" s="22">
        <f t="shared" si="50"/>
        <v>10</v>
      </c>
      <c r="BG34" s="22">
        <f t="shared" si="50"/>
        <v>10</v>
      </c>
      <c r="BH34" s="22">
        <f t="shared" si="50"/>
        <v>10</v>
      </c>
      <c r="BI34" s="22">
        <f t="shared" si="50"/>
        <v>10</v>
      </c>
      <c r="BJ34" s="22">
        <f t="shared" si="50"/>
        <v>10</v>
      </c>
      <c r="BK34" s="22">
        <f t="shared" si="50"/>
        <v>10</v>
      </c>
      <c r="BL34" s="22">
        <f t="shared" si="50"/>
        <v>10</v>
      </c>
      <c r="BM34" s="22">
        <f t="shared" si="50"/>
        <v>10</v>
      </c>
      <c r="BN34" s="22">
        <f t="shared" si="50"/>
        <v>10</v>
      </c>
      <c r="BO34" s="22">
        <f t="shared" si="50"/>
        <v>10</v>
      </c>
      <c r="BP34" s="22">
        <f t="shared" si="50"/>
        <v>10</v>
      </c>
      <c r="BQ34" s="22">
        <f t="shared" si="50"/>
        <v>10</v>
      </c>
      <c r="BR34" s="22">
        <f t="shared" si="50"/>
        <v>10</v>
      </c>
    </row>
    <row r="35" spans="1:70" ht="16.5" x14ac:dyDescent="0.5">
      <c r="A35" s="14" t="s">
        <v>7</v>
      </c>
      <c r="B35" s="32" t="s">
        <v>1605</v>
      </c>
      <c r="C35" s="32" t="s">
        <v>1103</v>
      </c>
      <c r="D35" s="32" t="s">
        <v>7</v>
      </c>
      <c r="E35" s="75">
        <v>4</v>
      </c>
      <c r="F35" s="77">
        <v>10</v>
      </c>
      <c r="G35" s="84"/>
      <c r="H35" s="83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10</v>
      </c>
      <c r="AJ35" s="3">
        <f t="shared" si="1"/>
        <v>27</v>
      </c>
      <c r="AK35" s="5">
        <f t="shared" si="2"/>
        <v>1</v>
      </c>
      <c r="AL35" s="41">
        <f t="shared" si="3"/>
        <v>10</v>
      </c>
      <c r="AM35" s="33">
        <f t="shared" si="4"/>
        <v>27</v>
      </c>
      <c r="AO35" s="22">
        <f t="shared" si="5"/>
        <v>10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10</v>
      </c>
      <c r="BE35" s="22">
        <f t="shared" ref="BE35:BR35" si="51">BD35+LARGE($AO35:$BC35,BE$4)</f>
        <v>10</v>
      </c>
      <c r="BF35" s="22">
        <f t="shared" si="51"/>
        <v>10</v>
      </c>
      <c r="BG35" s="22">
        <f t="shared" si="51"/>
        <v>10</v>
      </c>
      <c r="BH35" s="22">
        <f t="shared" si="51"/>
        <v>10</v>
      </c>
      <c r="BI35" s="22">
        <f t="shared" si="51"/>
        <v>10</v>
      </c>
      <c r="BJ35" s="22">
        <f t="shared" si="51"/>
        <v>10</v>
      </c>
      <c r="BK35" s="22">
        <f t="shared" si="51"/>
        <v>10</v>
      </c>
      <c r="BL35" s="22">
        <f t="shared" si="51"/>
        <v>10</v>
      </c>
      <c r="BM35" s="22">
        <f t="shared" si="51"/>
        <v>10</v>
      </c>
      <c r="BN35" s="22">
        <f t="shared" si="51"/>
        <v>10</v>
      </c>
      <c r="BO35" s="22">
        <f t="shared" si="51"/>
        <v>10</v>
      </c>
      <c r="BP35" s="22">
        <f t="shared" si="51"/>
        <v>10</v>
      </c>
      <c r="BQ35" s="22">
        <f t="shared" si="51"/>
        <v>10</v>
      </c>
      <c r="BR35" s="22">
        <f t="shared" si="51"/>
        <v>10</v>
      </c>
    </row>
    <row r="36" spans="1:70" ht="16.5" x14ac:dyDescent="0.5">
      <c r="A36" s="74" t="s">
        <v>1396</v>
      </c>
      <c r="B36" s="74" t="s">
        <v>1397</v>
      </c>
      <c r="C36" s="74" t="s">
        <v>847</v>
      </c>
      <c r="D36" s="74" t="s">
        <v>42</v>
      </c>
      <c r="E36" s="6">
        <v>5</v>
      </c>
      <c r="F36" s="77">
        <v>10</v>
      </c>
      <c r="G36" s="84"/>
      <c r="H36" s="83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10</v>
      </c>
      <c r="AJ36" s="3">
        <f t="shared" si="1"/>
        <v>27</v>
      </c>
      <c r="AK36" s="5">
        <f t="shared" si="2"/>
        <v>1</v>
      </c>
      <c r="AL36" s="41">
        <f t="shared" si="3"/>
        <v>10</v>
      </c>
      <c r="AM36" s="33">
        <f t="shared" si="4"/>
        <v>27</v>
      </c>
      <c r="AO36" s="22">
        <f t="shared" si="5"/>
        <v>10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10</v>
      </c>
      <c r="BE36" s="22">
        <f t="shared" ref="BE36:BR36" si="52">BD36+LARGE($AO36:$BC36,BE$4)</f>
        <v>10</v>
      </c>
      <c r="BF36" s="22">
        <f t="shared" si="52"/>
        <v>10</v>
      </c>
      <c r="BG36" s="22">
        <f t="shared" si="52"/>
        <v>10</v>
      </c>
      <c r="BH36" s="22">
        <f t="shared" si="52"/>
        <v>10</v>
      </c>
      <c r="BI36" s="22">
        <f t="shared" si="52"/>
        <v>10</v>
      </c>
      <c r="BJ36" s="22">
        <f t="shared" si="52"/>
        <v>10</v>
      </c>
      <c r="BK36" s="22">
        <f t="shared" si="52"/>
        <v>10</v>
      </c>
      <c r="BL36" s="22">
        <f t="shared" si="52"/>
        <v>10</v>
      </c>
      <c r="BM36" s="22">
        <f t="shared" si="52"/>
        <v>10</v>
      </c>
      <c r="BN36" s="22">
        <f t="shared" si="52"/>
        <v>10</v>
      </c>
      <c r="BO36" s="22">
        <f t="shared" si="52"/>
        <v>10</v>
      </c>
      <c r="BP36" s="22">
        <f t="shared" si="52"/>
        <v>10</v>
      </c>
      <c r="BQ36" s="22">
        <f t="shared" si="52"/>
        <v>10</v>
      </c>
      <c r="BR36" s="22">
        <f t="shared" si="52"/>
        <v>10</v>
      </c>
    </row>
    <row r="37" spans="1:70" ht="16.5" x14ac:dyDescent="0.5">
      <c r="A37" s="74" t="s">
        <v>1421</v>
      </c>
      <c r="B37" s="74" t="s">
        <v>1131</v>
      </c>
      <c r="C37" s="74" t="s">
        <v>950</v>
      </c>
      <c r="D37" s="74" t="s">
        <v>17</v>
      </c>
      <c r="E37" s="6">
        <v>6</v>
      </c>
      <c r="F37" s="77">
        <v>10</v>
      </c>
      <c r="G37" s="84"/>
      <c r="H37" s="83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10</v>
      </c>
      <c r="AJ37" s="3">
        <f t="shared" ref="AJ37:AJ68" si="54">IF(AI37&lt;&gt;0,RANK(AI37,$AI$5:$AI$72),"")</f>
        <v>27</v>
      </c>
      <c r="AK37" s="5">
        <f t="shared" ref="AK37:AK68" si="55">COUNTA(E37,G37,I37,K37,M37,O37,Q37,S37,U37,W37,Y37,AA37,AC37,AE37,AG37)</f>
        <v>1</v>
      </c>
      <c r="AL37" s="41">
        <f t="shared" ref="AL37:AL68" si="56">HLOOKUP($AL$2,$BD$4:$BR$72,ROW(A37)-3,FALSE)</f>
        <v>10</v>
      </c>
      <c r="AM37" s="33">
        <f t="shared" ref="AM37:AM68" si="57">IF(AL37&lt;&gt;0,RANK(AL37,$AL$5:$AL$72),"")</f>
        <v>27</v>
      </c>
      <c r="AO37" s="22">
        <f t="shared" ref="AO37:AO72" si="58">F37</f>
        <v>10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10</v>
      </c>
      <c r="BE37" s="22">
        <f t="shared" ref="BE37:BR37" si="74">BD37+LARGE($AO37:$BC37,BE$4)</f>
        <v>10</v>
      </c>
      <c r="BF37" s="22">
        <f t="shared" si="74"/>
        <v>10</v>
      </c>
      <c r="BG37" s="22">
        <f t="shared" si="74"/>
        <v>10</v>
      </c>
      <c r="BH37" s="22">
        <f t="shared" si="74"/>
        <v>10</v>
      </c>
      <c r="BI37" s="22">
        <f t="shared" si="74"/>
        <v>10</v>
      </c>
      <c r="BJ37" s="22">
        <f t="shared" si="74"/>
        <v>10</v>
      </c>
      <c r="BK37" s="22">
        <f t="shared" si="74"/>
        <v>10</v>
      </c>
      <c r="BL37" s="22">
        <f t="shared" si="74"/>
        <v>10</v>
      </c>
      <c r="BM37" s="22">
        <f t="shared" si="74"/>
        <v>10</v>
      </c>
      <c r="BN37" s="22">
        <f t="shared" si="74"/>
        <v>10</v>
      </c>
      <c r="BO37" s="22">
        <f t="shared" si="74"/>
        <v>10</v>
      </c>
      <c r="BP37" s="22">
        <f t="shared" si="74"/>
        <v>10</v>
      </c>
      <c r="BQ37" s="22">
        <f t="shared" si="74"/>
        <v>10</v>
      </c>
      <c r="BR37" s="22">
        <f t="shared" si="74"/>
        <v>10</v>
      </c>
    </row>
    <row r="38" spans="1:70" ht="16.5" x14ac:dyDescent="0.5">
      <c r="A38" s="74" t="s">
        <v>1402</v>
      </c>
      <c r="B38" s="74" t="s">
        <v>1403</v>
      </c>
      <c r="C38" s="74" t="s">
        <v>884</v>
      </c>
      <c r="D38" s="74" t="s">
        <v>19</v>
      </c>
      <c r="E38" s="6">
        <v>9</v>
      </c>
      <c r="F38" s="77">
        <v>10</v>
      </c>
      <c r="G38" s="84"/>
      <c r="H38" s="83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10</v>
      </c>
      <c r="AJ38" s="3">
        <f t="shared" si="54"/>
        <v>27</v>
      </c>
      <c r="AK38" s="5">
        <f t="shared" si="55"/>
        <v>1</v>
      </c>
      <c r="AL38" s="41">
        <f t="shared" si="56"/>
        <v>10</v>
      </c>
      <c r="AM38" s="33">
        <f t="shared" si="57"/>
        <v>27</v>
      </c>
      <c r="AO38" s="22">
        <f t="shared" si="58"/>
        <v>10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10</v>
      </c>
      <c r="BE38" s="22">
        <f t="shared" ref="BE38:BR38" si="75">BD38+LARGE($AO38:$BC38,BE$4)</f>
        <v>10</v>
      </c>
      <c r="BF38" s="22">
        <f t="shared" si="75"/>
        <v>10</v>
      </c>
      <c r="BG38" s="22">
        <f t="shared" si="75"/>
        <v>10</v>
      </c>
      <c r="BH38" s="22">
        <f t="shared" si="75"/>
        <v>10</v>
      </c>
      <c r="BI38" s="22">
        <f t="shared" si="75"/>
        <v>10</v>
      </c>
      <c r="BJ38" s="22">
        <f t="shared" si="75"/>
        <v>10</v>
      </c>
      <c r="BK38" s="22">
        <f t="shared" si="75"/>
        <v>10</v>
      </c>
      <c r="BL38" s="22">
        <f t="shared" si="75"/>
        <v>10</v>
      </c>
      <c r="BM38" s="22">
        <f t="shared" si="75"/>
        <v>10</v>
      </c>
      <c r="BN38" s="22">
        <f t="shared" si="75"/>
        <v>10</v>
      </c>
      <c r="BO38" s="22">
        <f t="shared" si="75"/>
        <v>10</v>
      </c>
      <c r="BP38" s="22">
        <f t="shared" si="75"/>
        <v>10</v>
      </c>
      <c r="BQ38" s="22">
        <f t="shared" si="75"/>
        <v>10</v>
      </c>
      <c r="BR38" s="22">
        <f t="shared" si="75"/>
        <v>10</v>
      </c>
    </row>
    <row r="39" spans="1:70" ht="16.5" x14ac:dyDescent="0.35">
      <c r="A39" s="74" t="s">
        <v>1378</v>
      </c>
      <c r="B39" s="74" t="s">
        <v>1379</v>
      </c>
      <c r="C39" s="74" t="s">
        <v>1295</v>
      </c>
      <c r="D39" s="74" t="s">
        <v>18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84"/>
      <c r="H39" s="83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 x14ac:dyDescent="0.35">
      <c r="A40" s="74" t="s">
        <v>1394</v>
      </c>
      <c r="B40" s="74" t="s">
        <v>1395</v>
      </c>
      <c r="C40" s="74" t="s">
        <v>1318</v>
      </c>
      <c r="D40" s="74" t="s">
        <v>43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84"/>
      <c r="H40" s="83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 x14ac:dyDescent="0.35">
      <c r="A41" s="74" t="s">
        <v>1406</v>
      </c>
      <c r="B41" s="74" t="s">
        <v>1239</v>
      </c>
      <c r="C41" s="74" t="s">
        <v>1290</v>
      </c>
      <c r="D41" s="74" t="s">
        <v>130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84"/>
      <c r="H41" s="83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 x14ac:dyDescent="0.35">
      <c r="A42" s="74" t="s">
        <v>1407</v>
      </c>
      <c r="B42" s="74" t="s">
        <v>1408</v>
      </c>
      <c r="C42" s="74" t="s">
        <v>1409</v>
      </c>
      <c r="D42" s="74" t="s">
        <v>19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84"/>
      <c r="H42" s="83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 x14ac:dyDescent="0.35">
      <c r="A43" s="74" t="s">
        <v>1410</v>
      </c>
      <c r="B43" s="74" t="s">
        <v>350</v>
      </c>
      <c r="C43" s="74" t="s">
        <v>884</v>
      </c>
      <c r="D43" s="74" t="s">
        <v>21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84"/>
      <c r="H43" s="83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 x14ac:dyDescent="0.35">
      <c r="A44" s="74" t="s">
        <v>1411</v>
      </c>
      <c r="B44" s="74" t="s">
        <v>1412</v>
      </c>
      <c r="C44" s="74" t="s">
        <v>1103</v>
      </c>
      <c r="D44" s="74" t="s">
        <v>18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84"/>
      <c r="H44" s="83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 x14ac:dyDescent="0.35">
      <c r="A45" s="74" t="s">
        <v>1415</v>
      </c>
      <c r="B45" s="74" t="s">
        <v>1416</v>
      </c>
      <c r="C45" s="74" t="s">
        <v>1417</v>
      </c>
      <c r="D45" s="74" t="s">
        <v>131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84"/>
      <c r="H45" s="83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 x14ac:dyDescent="0.35">
      <c r="A46" s="74" t="s">
        <v>1418</v>
      </c>
      <c r="B46" s="74" t="s">
        <v>778</v>
      </c>
      <c r="C46" s="74" t="s">
        <v>1419</v>
      </c>
      <c r="D46" s="74" t="s">
        <v>131</v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84"/>
      <c r="H46" s="83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 x14ac:dyDescent="0.35">
      <c r="A47" s="74" t="s">
        <v>1420</v>
      </c>
      <c r="B47" s="74" t="s">
        <v>244</v>
      </c>
      <c r="C47" s="74" t="s">
        <v>945</v>
      </c>
      <c r="D47" s="74" t="s">
        <v>44</v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84"/>
      <c r="H47" s="83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 x14ac:dyDescent="0.35">
      <c r="A48" s="74" t="s">
        <v>1438</v>
      </c>
      <c r="B48" s="74" t="s">
        <v>1439</v>
      </c>
      <c r="C48" s="74" t="s">
        <v>816</v>
      </c>
      <c r="D48" s="74" t="s">
        <v>26</v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84"/>
      <c r="H48" s="83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 x14ac:dyDescent="0.35">
      <c r="A49" s="74" t="s">
        <v>1441</v>
      </c>
      <c r="B49" s="74" t="s">
        <v>1442</v>
      </c>
      <c r="C49" s="74" t="s">
        <v>1329</v>
      </c>
      <c r="D49" s="74" t="s">
        <v>44</v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84"/>
      <c r="H49" s="83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 x14ac:dyDescent="0.35">
      <c r="A50" s="74" t="s">
        <v>1451</v>
      </c>
      <c r="B50" s="74" t="s">
        <v>1452</v>
      </c>
      <c r="C50" s="74" t="s">
        <v>1382</v>
      </c>
      <c r="D50" s="74" t="s">
        <v>42</v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84"/>
      <c r="H50" s="83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 x14ac:dyDescent="0.35">
      <c r="A51" s="74" t="s">
        <v>1455</v>
      </c>
      <c r="B51" s="74" t="s">
        <v>1456</v>
      </c>
      <c r="C51" s="74" t="s">
        <v>1055</v>
      </c>
      <c r="D51" s="74" t="s">
        <v>131</v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84"/>
      <c r="H51" s="83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 x14ac:dyDescent="0.35">
      <c r="A52" s="74" t="s">
        <v>1459</v>
      </c>
      <c r="B52" s="74" t="s">
        <v>188</v>
      </c>
      <c r="C52" s="74" t="s">
        <v>1460</v>
      </c>
      <c r="D52" s="74" t="s">
        <v>44</v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84"/>
      <c r="H52" s="83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 x14ac:dyDescent="0.35">
      <c r="A53" s="74" t="s">
        <v>1461</v>
      </c>
      <c r="B53" s="74" t="s">
        <v>1462</v>
      </c>
      <c r="C53" s="74" t="s">
        <v>833</v>
      </c>
      <c r="D53" s="74" t="s">
        <v>44</v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84"/>
      <c r="H53" s="83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 x14ac:dyDescent="0.35">
      <c r="A54" s="74" t="s">
        <v>1463</v>
      </c>
      <c r="B54" s="74" t="s">
        <v>1464</v>
      </c>
      <c r="C54" s="74" t="s">
        <v>1222</v>
      </c>
      <c r="D54" s="74" t="s">
        <v>20</v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84"/>
      <c r="H54" s="83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 x14ac:dyDescent="0.35">
      <c r="A55" s="74" t="s">
        <v>1465</v>
      </c>
      <c r="B55" s="76" t="s">
        <v>1466</v>
      </c>
      <c r="C55" s="74" t="s">
        <v>879</v>
      </c>
      <c r="D55" s="74" t="s">
        <v>133</v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84"/>
      <c r="H55" s="83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 x14ac:dyDescent="0.35">
      <c r="A56" s="74" t="s">
        <v>1467</v>
      </c>
      <c r="B56" s="76" t="s">
        <v>1468</v>
      </c>
      <c r="C56" s="74" t="s">
        <v>1469</v>
      </c>
      <c r="D56" s="74" t="s">
        <v>26</v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84"/>
      <c r="H56" s="83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 x14ac:dyDescent="0.35">
      <c r="A57" s="74" t="s">
        <v>1470</v>
      </c>
      <c r="B57" s="76" t="s">
        <v>1468</v>
      </c>
      <c r="C57" s="74" t="s">
        <v>1471</v>
      </c>
      <c r="D57" s="74" t="s">
        <v>26</v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84"/>
      <c r="H57" s="83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 x14ac:dyDescent="0.35">
      <c r="A58" s="14"/>
      <c r="B58" s="64"/>
      <c r="C58" s="32"/>
      <c r="D58" s="32"/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84"/>
      <c r="H58" s="83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 x14ac:dyDescent="0.35">
      <c r="A59" s="14"/>
      <c r="B59" s="64"/>
      <c r="C59" s="32"/>
      <c r="D59" s="32"/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84"/>
      <c r="H59" s="83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 x14ac:dyDescent="0.35">
      <c r="A60" s="14"/>
      <c r="B60" s="64"/>
      <c r="C60" s="32"/>
      <c r="D60" s="32"/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84"/>
      <c r="H60" s="83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 x14ac:dyDescent="0.35">
      <c r="A61" s="14"/>
      <c r="B61" s="64"/>
      <c r="C61" s="32"/>
      <c r="D61" s="32"/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84"/>
      <c r="H61" s="83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 x14ac:dyDescent="0.35">
      <c r="A62" s="14"/>
      <c r="B62" s="64"/>
      <c r="C62" s="32"/>
      <c r="D62" s="32"/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84"/>
      <c r="H62" s="83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 x14ac:dyDescent="0.35">
      <c r="A63" s="14"/>
      <c r="B63" s="64"/>
      <c r="C63" s="32"/>
      <c r="D63" s="32"/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84"/>
      <c r="H63" s="83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 x14ac:dyDescent="0.35">
      <c r="A64" s="14"/>
      <c r="B64" s="64"/>
      <c r="C64" s="32"/>
      <c r="D64" s="32"/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84"/>
      <c r="H64" s="83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 x14ac:dyDescent="0.35">
      <c r="A65" s="14"/>
      <c r="B65" s="64"/>
      <c r="C65" s="32"/>
      <c r="D65" s="32"/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84"/>
      <c r="H65" s="83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 x14ac:dyDescent="0.35">
      <c r="A66" s="14"/>
      <c r="B66" s="64"/>
      <c r="C66" s="32"/>
      <c r="D66" s="32"/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84"/>
      <c r="H66" s="83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 x14ac:dyDescent="0.35">
      <c r="A67" s="14"/>
      <c r="B67" s="64"/>
      <c r="C67" s="32"/>
      <c r="D67" s="32"/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84"/>
      <c r="H67" s="83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 x14ac:dyDescent="0.35">
      <c r="A68" s="14"/>
      <c r="B68" s="64"/>
      <c r="C68" s="32"/>
      <c r="D68" s="32"/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84"/>
      <c r="H68" s="83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 x14ac:dyDescent="0.35">
      <c r="A69" s="14"/>
      <c r="B69" s="64"/>
      <c r="C69" s="32"/>
      <c r="D69" s="32"/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84"/>
      <c r="H69" s="83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ref="AK69:AK101" si="108">COUNTA(E69,G69,I69,K69,M69,O69,Q69,S69,U69,W69,Y69,AA69,AC69,AE69,AG69)</f>
        <v>0</v>
      </c>
      <c r="AL69" s="41">
        <f t="shared" ref="AL69:AL101" si="109">HLOOKUP($AL$2,$BD$4:$BR$72,ROW(A69)-3,FALSE)</f>
        <v>0</v>
      </c>
      <c r="AM69" s="33" t="str">
        <f t="shared" ref="AM69:AM100" si="110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11">BD69+LARGE($AO69:$BC69,BE$4)</f>
        <v>0</v>
      </c>
      <c r="BF69" s="22">
        <f t="shared" si="111"/>
        <v>0</v>
      </c>
      <c r="BG69" s="22">
        <f t="shared" si="111"/>
        <v>0</v>
      </c>
      <c r="BH69" s="22">
        <f t="shared" si="111"/>
        <v>0</v>
      </c>
      <c r="BI69" s="22">
        <f t="shared" si="111"/>
        <v>0</v>
      </c>
      <c r="BJ69" s="22">
        <f t="shared" si="111"/>
        <v>0</v>
      </c>
      <c r="BK69" s="22">
        <f t="shared" si="111"/>
        <v>0</v>
      </c>
      <c r="BL69" s="22">
        <f t="shared" si="111"/>
        <v>0</v>
      </c>
      <c r="BM69" s="22">
        <f t="shared" si="111"/>
        <v>0</v>
      </c>
      <c r="BN69" s="22">
        <f t="shared" si="111"/>
        <v>0</v>
      </c>
      <c r="BO69" s="22">
        <f t="shared" si="111"/>
        <v>0</v>
      </c>
      <c r="BP69" s="22">
        <f t="shared" si="111"/>
        <v>0</v>
      </c>
      <c r="BQ69" s="22">
        <f t="shared" si="111"/>
        <v>0</v>
      </c>
      <c r="BR69" s="22">
        <f t="shared" si="111"/>
        <v>0</v>
      </c>
    </row>
    <row r="70" spans="1:70" ht="16.5" x14ac:dyDescent="0.35">
      <c r="A70" s="14"/>
      <c r="B70" s="64"/>
      <c r="C70" s="32"/>
      <c r="D70" s="32"/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84"/>
      <c r="H70" s="83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108"/>
        <v>0</v>
      </c>
      <c r="AL70" s="41">
        <f t="shared" si="109"/>
        <v>0</v>
      </c>
      <c r="AM70" s="33" t="str">
        <f t="shared" si="110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2">BD70+LARGE($AO70:$BC70,BE$4)</f>
        <v>0</v>
      </c>
      <c r="BF70" s="22">
        <f t="shared" si="112"/>
        <v>0</v>
      </c>
      <c r="BG70" s="22">
        <f t="shared" si="112"/>
        <v>0</v>
      </c>
      <c r="BH70" s="22">
        <f t="shared" si="112"/>
        <v>0</v>
      </c>
      <c r="BI70" s="22">
        <f t="shared" si="112"/>
        <v>0</v>
      </c>
      <c r="BJ70" s="22">
        <f t="shared" si="112"/>
        <v>0</v>
      </c>
      <c r="BK70" s="22">
        <f t="shared" si="112"/>
        <v>0</v>
      </c>
      <c r="BL70" s="22">
        <f t="shared" si="112"/>
        <v>0</v>
      </c>
      <c r="BM70" s="22">
        <f t="shared" si="112"/>
        <v>0</v>
      </c>
      <c r="BN70" s="22">
        <f t="shared" si="112"/>
        <v>0</v>
      </c>
      <c r="BO70" s="22">
        <f t="shared" si="112"/>
        <v>0</v>
      </c>
      <c r="BP70" s="22">
        <f t="shared" si="112"/>
        <v>0</v>
      </c>
      <c r="BQ70" s="22">
        <f t="shared" si="112"/>
        <v>0</v>
      </c>
      <c r="BR70" s="22">
        <f t="shared" si="112"/>
        <v>0</v>
      </c>
    </row>
    <row r="71" spans="1:70" ht="16.5" x14ac:dyDescent="0.35">
      <c r="A71" s="14"/>
      <c r="B71" s="64"/>
      <c r="C71" s="32"/>
      <c r="D71" s="32"/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84"/>
      <c r="H71" s="83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108"/>
        <v>0</v>
      </c>
      <c r="AL71" s="41">
        <f t="shared" si="109"/>
        <v>0</v>
      </c>
      <c r="AM71" s="33" t="str">
        <f t="shared" si="110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3">BD71+LARGE($AO71:$BC71,BE$4)</f>
        <v>0</v>
      </c>
      <c r="BF71" s="22">
        <f t="shared" si="113"/>
        <v>0</v>
      </c>
      <c r="BG71" s="22">
        <f t="shared" si="113"/>
        <v>0</v>
      </c>
      <c r="BH71" s="22">
        <f t="shared" si="113"/>
        <v>0</v>
      </c>
      <c r="BI71" s="22">
        <f t="shared" si="113"/>
        <v>0</v>
      </c>
      <c r="BJ71" s="22">
        <f t="shared" si="113"/>
        <v>0</v>
      </c>
      <c r="BK71" s="22">
        <f t="shared" si="113"/>
        <v>0</v>
      </c>
      <c r="BL71" s="22">
        <f t="shared" si="113"/>
        <v>0</v>
      </c>
      <c r="BM71" s="22">
        <f t="shared" si="113"/>
        <v>0</v>
      </c>
      <c r="BN71" s="22">
        <f t="shared" si="113"/>
        <v>0</v>
      </c>
      <c r="BO71" s="22">
        <f t="shared" si="113"/>
        <v>0</v>
      </c>
      <c r="BP71" s="22">
        <f t="shared" si="113"/>
        <v>0</v>
      </c>
      <c r="BQ71" s="22">
        <f t="shared" si="113"/>
        <v>0</v>
      </c>
      <c r="BR71" s="22">
        <f t="shared" si="113"/>
        <v>0</v>
      </c>
    </row>
    <row r="72" spans="1:70" ht="16.5" x14ac:dyDescent="0.35">
      <c r="A72" s="14"/>
      <c r="B72" s="64"/>
      <c r="C72" s="32"/>
      <c r="D72" s="32"/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84"/>
      <c r="H72" s="83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108"/>
        <v>0</v>
      </c>
      <c r="AL72" s="41">
        <f t="shared" si="109"/>
        <v>0</v>
      </c>
      <c r="AM72" s="33" t="str">
        <f t="shared" si="110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4">BD72+LARGE($AO72:$BC72,BE$4)</f>
        <v>0</v>
      </c>
      <c r="BF72" s="22">
        <f t="shared" si="114"/>
        <v>0</v>
      </c>
      <c r="BG72" s="22">
        <f t="shared" si="114"/>
        <v>0</v>
      </c>
      <c r="BH72" s="22">
        <f t="shared" si="114"/>
        <v>0</v>
      </c>
      <c r="BI72" s="22">
        <f t="shared" si="114"/>
        <v>0</v>
      </c>
      <c r="BJ72" s="22">
        <f t="shared" si="114"/>
        <v>0</v>
      </c>
      <c r="BK72" s="22">
        <f t="shared" si="114"/>
        <v>0</v>
      </c>
      <c r="BL72" s="22">
        <f t="shared" si="114"/>
        <v>0</v>
      </c>
      <c r="BM72" s="22">
        <f t="shared" si="114"/>
        <v>0</v>
      </c>
      <c r="BN72" s="22">
        <f t="shared" si="114"/>
        <v>0</v>
      </c>
      <c r="BO72" s="22">
        <f t="shared" si="114"/>
        <v>0</v>
      </c>
      <c r="BP72" s="22">
        <f t="shared" si="114"/>
        <v>0</v>
      </c>
      <c r="BQ72" s="22">
        <f t="shared" si="114"/>
        <v>0</v>
      </c>
      <c r="BR72" s="22">
        <f t="shared" si="114"/>
        <v>0</v>
      </c>
    </row>
    <row r="73" spans="1:70" ht="16.5" x14ac:dyDescent="0.35">
      <c r="A73" s="14"/>
      <c r="B73" s="64"/>
      <c r="C73" s="32"/>
      <c r="D73" s="32"/>
      <c r="E73" s="6"/>
      <c r="F73" s="2">
        <f>IF(E$2="Bike &amp; Run",IF(ISNA(VLOOKUP(E73,Paramètres!$B$3:$C$56,2,FALSE)),0,VLOOKUP(E73,Paramètres!$B$3:$C$56,2,FALSE)*Paramètres!$N$3),IF(OR(E73="",OR($D73="",$D73="NL",$D73="HORS LIGUE")),0,VLOOKUP(IF(OR(E73="",OR($D73="",$D73="NL",$D73="HORS LIGUE")),"",COUNTIFS($D$5:$D$72,"&lt;&gt;"&amp;"",$D$5:$D$72,"&lt;&gt;"&amp;"NL",$D$5:$D$72,"&lt;&gt;"&amp;"HORS LIGUE",E$5:E$72,"&lt;"&amp;E73)+1),Paramètres!$B$3:$C$56,2,FALSE)*Paramètres!$N$3))</f>
        <v>0</v>
      </c>
      <c r="G73" s="84"/>
      <c r="H73" s="83">
        <f>IF(G$2="Bike &amp; Run",IF(ISNA(VLOOKUP(G73,Paramètres!$B$3:$C$56,2,FALSE)),0,VLOOKUP(G73,Paramètres!$B$3:$C$56,2,FALSE)*Paramètres!$N$4),IF(OR(G73="",OR($D73="",$D73="NL",$D73="HORS LIGUE")),0,VLOOKUP(IF(OR(G73="",OR($D73="",$D73="NL",$D73="HORS LIGUE")),"",COUNTIFS($D$5:$D$72,"&lt;&gt;"&amp;"",$D$5:$D$72,"&lt;&gt;"&amp;"NL",$D$5:$D$72,"&lt;&gt;"&amp;"HORS LIGUE",G$5:G$72,"&lt;"&amp;G73)+1),Paramètres!$B$3:$C$56,2,FALSE)*Paramètres!$N$4))</f>
        <v>0</v>
      </c>
      <c r="I73" s="36"/>
      <c r="J73" s="2">
        <f>IF(I$2="Bike &amp; Run",IF(ISNA(VLOOKUP(I73,Paramètres!$B$3:$C$56,2,FALSE)),0,VLOOKUP(I73,Paramètres!$B$3:$C$56,2,FALSE)*Paramètres!$N$5),IF(OR(I73="",OR($D73="",$D73="NL",$D73="HORS LIGUE")),0,VLOOKUP(IF(OR(I73="",OR($D73="",$D73="NL",$D73="HORS LIGUE")),"",COUNTIFS($D$5:$D$72,"&lt;&gt;"&amp;"",$D$5:$D$72,"&lt;&gt;"&amp;"NL",$D$5:$D$72,"&lt;&gt;"&amp;"HORS LIGUE",I$5:I$72,"&lt;"&amp;I73)+1),Paramètres!$B$3:$C$56,2,FALSE)*Paramètres!$N$5))</f>
        <v>0</v>
      </c>
      <c r="K73" s="4"/>
      <c r="L73" s="2">
        <f>IF(K$2="Bike &amp; Run",IF(ISNA(VLOOKUP(K73,Paramètres!$B$3:$C$56,2,FALSE)),0,VLOOKUP(K73,Paramètres!$B$3:$C$56,2,FALSE)*Paramètres!$N$6),IF(OR(K73="",OR($D73="",$D73="NL",$D73="HORS LIGUE")),0,VLOOKUP(IF(OR(K73="",OR($D73="",$D73="NL",$D73="HORS LIGUE")),"",COUNTIFS($D$5:$D$72,"&lt;&gt;"&amp;"",$D$5:$D$72,"&lt;&gt;"&amp;"NL",$D$5:$D$72,"&lt;&gt;"&amp;"HORS LIGUE",K$5:K$72,"&lt;"&amp;K73)+1),Paramètres!$B$3:$C$56,2,FALSE)*Paramètres!$N$6))</f>
        <v>0</v>
      </c>
      <c r="M73" s="4"/>
      <c r="N73" s="2">
        <f>IF(M$2="Bike &amp; Run",IF(ISNA(VLOOKUP(M73,Paramètres!$B$3:$C$56,2,FALSE)),0,VLOOKUP(M73,Paramètres!$B$3:$C$56,2,FALSE)*Paramètres!$N$7),IF(OR(M73="",OR($D73="",$D73="NL",$D73="HORS LIGUE")),0,VLOOKUP(IF(OR(M73="",OR($D73="",$D73="NL",$D73="HORS LIGUE")),"",COUNTIFS($D$5:$D$72,"&lt;&gt;"&amp;"",$D$5:$D$72,"&lt;&gt;"&amp;"NL",$D$5:$D$72,"&lt;&gt;"&amp;"HORS LIGUE",M$5:M$72,"&lt;"&amp;M73)+1),Paramètres!$B$3:$C$56,2,FALSE)*Paramètres!$N$7))</f>
        <v>0</v>
      </c>
      <c r="O73" s="46"/>
      <c r="P73" s="2">
        <f>IF(O$2="Bike &amp; Run",IF(ISNA(VLOOKUP(O73,Paramètres!$B$3:$C$56,2,FALSE)),0,VLOOKUP(O73,Paramètres!$B$3:$C$56,2,FALSE)*Paramètres!$N$8),IF(OR(O73="",OR($D73="",$D73="NL",$D73="HORS LIGUE")),0,VLOOKUP(IF(OR(O73="",OR($D73="",$D73="NL",$D73="HORS LIGUE")),"",COUNTIFS($D$5:$D$72,"&lt;&gt;"&amp;"",$D$5:$D$72,"&lt;&gt;"&amp;"NL",$D$5:$D$72,"&lt;&gt;"&amp;"HORS LIGUE",O$5:O$72,"&lt;"&amp;O73)+1),Paramètres!$B$3:$C$56,2,FALSE)*Paramètres!$N$8))</f>
        <v>0</v>
      </c>
      <c r="Q73" s="46"/>
      <c r="R73" s="2">
        <f>IF(Q$2="Bike &amp; Run",IF(ISNA(VLOOKUP(Q73,Paramètres!$B$3:$C$56,2,FALSE)),0,VLOOKUP(Q73,Paramètres!$B$3:$C$56,2,FALSE)*Paramètres!$N$9),IF(OR(Q73="",OR($D73="",$D73="NL",$D73="HORS LIGUE")),0,VLOOKUP(IF(OR(Q73="",OR($D73="",$D73="NL",$D73="HORS LIGUE")),"",COUNTIFS($D$5:$D$72,"&lt;&gt;"&amp;"",$D$5:$D$72,"&lt;&gt;"&amp;"NL",$D$5:$D$72,"&lt;&gt;"&amp;"HORS LIGUE",Q$5:Q$72,"&lt;"&amp;Q73)+1),Paramètres!$B$3:$C$56,2,FALSE)*Paramètres!$N$9))</f>
        <v>0</v>
      </c>
      <c r="S73" s="46"/>
      <c r="T73" s="2">
        <f>IF(S$2="Bike &amp; Run",IF(ISNA(VLOOKUP(S73,Paramètres!$B$3:$C$56,2,FALSE)),0,VLOOKUP(S73,Paramètres!$B$3:$C$56,2,FALSE)*Paramètres!$N$10),IF(OR(S73="",OR($D73="",$D73="NL",$D73="HORS LIGUE")),0,VLOOKUP(IF(OR(S73="",OR($D73="",$D73="NL",$D73="HORS LIGUE")),"",COUNTIFS($D$5:$D$72,"&lt;&gt;"&amp;"",$D$5:$D$72,"&lt;&gt;"&amp;"NL",$D$5:$D$72,"&lt;&gt;"&amp;"HORS LIGUE",S$5:S$72,"&lt;"&amp;S73)+1),Paramètres!$B$3:$C$56,2,FALSE)*Paramètres!$N$10))</f>
        <v>0</v>
      </c>
      <c r="U73" s="46"/>
      <c r="V73" s="2">
        <f>IF(U$2="Bike &amp; Run",IF(ISNA(VLOOKUP(U73,Paramètres!$B$3:$C$56,2,FALSE)),0,VLOOKUP(U73,Paramètres!$B$3:$C$56,2,FALSE)*Paramètres!$N$11),IF(OR(U73="",OR($D73="",$D73="NL",$D73="HORS LIGUE")),0,VLOOKUP(IF(OR(U73="",OR($D73="",$D73="NL",$D73="HORS LIGUE")),"",COUNTIFS($D$5:$D$72,"&lt;&gt;"&amp;"",$D$5:$D$72,"&lt;&gt;"&amp;"NL",$D$5:$D$72,"&lt;&gt;"&amp;"HORS LIGUE",U$5:U$72,"&lt;"&amp;U73)+1),Paramètres!$B$3:$C$56,2,FALSE)*Paramètres!$N$11))</f>
        <v>0</v>
      </c>
      <c r="W73" s="46"/>
      <c r="X73" s="2">
        <f>IF(W$2="Bike &amp; Run",IF(ISNA(VLOOKUP(W73,Paramètres!$B$3:$C$56,2,FALSE)),0,VLOOKUP(W73,Paramètres!$B$3:$C$56,2,FALSE)*Paramètres!$N$12),IF(OR(W73="",OR($D73="",$D73="NL",$D73="HORS LIGUE")),0,VLOOKUP(IF(OR(W73="",OR($D73="",$D73="NL",$D73="HORS LIGUE")),"",COUNTIFS($D$5:$D$72,"&lt;&gt;"&amp;"",$D$5:$D$72,"&lt;&gt;"&amp;"NL",$D$5:$D$72,"&lt;&gt;"&amp;"HORS LIGUE",W$5:W$72,"&lt;"&amp;W73)+1),Paramètres!$B$3:$C$56,2,FALSE)*Paramètres!$N$12))</f>
        <v>0</v>
      </c>
      <c r="Y73" s="46"/>
      <c r="Z73" s="2">
        <f>IF(Y$2="Bike &amp; Run",IF(ISNA(VLOOKUP(Y73,Paramètres!$B$3:$C$56,2,FALSE)),0,VLOOKUP(Y73,Paramètres!$B$3:$C$56,2,FALSE)*Paramètres!$N$13),IF(OR(Y73="",OR($D73="",$D73="NL",$D73="HORS LIGUE")),0,VLOOKUP(IF(OR(Y73="",OR($D73="",$D73="NL",$D73="HORS LIGUE")),"",COUNTIFS($D$5:$D$72,"&lt;&gt;"&amp;"",$D$5:$D$72,"&lt;&gt;"&amp;"NL",$D$5:$D$72,"&lt;&gt;"&amp;"HORS LIGUE",Y$5:Y$72,"&lt;"&amp;Y73)+1),Paramètres!$B$3:$C$56,2,FALSE)*Paramètres!$N$13))</f>
        <v>0</v>
      </c>
      <c r="AA73" s="46"/>
      <c r="AB73" s="2">
        <f>IF(AA$2="Bike &amp; Run",IF(ISNA(VLOOKUP(AA73,Paramètres!$B$3:$C$56,2,FALSE)),0,VLOOKUP(AA73,Paramètres!$B$3:$C$56,2,FALSE)*Paramètres!$N$14),IF(OR(AA73="",OR($D73="",$D73="NL",$D73="HORS LIGUE")),0,VLOOKUP(IF(OR(AA73="",OR($D73="",$D73="NL",$D73="HORS LIGUE")),"",COUNTIFS($D$5:$D$72,"&lt;&gt;"&amp;"",$D$5:$D$72,"&lt;&gt;"&amp;"NL",$D$5:$D$72,"&lt;&gt;"&amp;"HORS LIGUE",AA$5:AA$72,"&lt;"&amp;AA73)+1),Paramètres!$B$3:$C$56,2,FALSE)*Paramètres!$N$14))</f>
        <v>0</v>
      </c>
      <c r="AC73" s="46"/>
      <c r="AD73" s="2">
        <f>IF(AC$2="Bike &amp; Run",IF(ISNA(VLOOKUP(AC73,Paramètres!$B$3:$C$56,2,FALSE)),0,VLOOKUP(AC73,Paramètres!$B$3:$C$56,2,FALSE)*Paramètres!$N$15),IF(OR(AC73="",OR($D73="",$D73="NL",$D73="HORS LIGUE")),0,VLOOKUP(IF(OR(AC73="",OR($D73="",$D73="NL",$D73="HORS LIGUE")),"",COUNTIFS($D$5:$D$72,"&lt;&gt;"&amp;"",$D$5:$D$72,"&lt;&gt;"&amp;"NL",$D$5:$D$72,"&lt;&gt;"&amp;"HORS LIGUE",AC$5:AC$72,"&lt;"&amp;AC73)+1),Paramètres!$B$3:$C$56,2,FALSE)*Paramètres!$N$15))</f>
        <v>0</v>
      </c>
      <c r="AE73" s="46"/>
      <c r="AF73" s="2">
        <f>IF(AE$2="Bike &amp; Run",IF(ISNA(VLOOKUP(AE73,Paramètres!$B$3:$C$56,2,FALSE)),0,VLOOKUP(AE73,Paramètres!$B$3:$C$56,2,FALSE)*Paramètres!$N$16),IF(OR(AE73="",OR($D73="",$D73="NL",$D73="HORS LIGUE")),0,VLOOKUP(IF(OR(AE73="",OR($D73="",$D73="NL",$D73="HORS LIGUE")),"",COUNTIFS($D$5:$D$72,"&lt;&gt;"&amp;"",$D$5:$D$72,"&lt;&gt;"&amp;"NL",$D$5:$D$72,"&lt;&gt;"&amp;"HORS LIGUE",AE$5:AE$72,"&lt;"&amp;AE73)+1),Paramètres!$B$3:$C$56,2,FALSE)*Paramètres!$N$16))</f>
        <v>0</v>
      </c>
      <c r="AG73" s="46"/>
      <c r="AH73" s="2">
        <f>IF(AG$2="Bike &amp; Run",IF(ISNA(VLOOKUP(AG73,Paramètres!$B$3:$C$56,2,FALSE)),0,VLOOKUP(AG73,Paramètres!$B$3:$C$56,2,FALSE)*Paramètres!$N$17),IF(OR(AG73="",OR($D73="",$D73="NL",$D73="HORS LIGUE")),0,VLOOKUP(IF(OR(AG73="",OR($D73="",$D73="NL",$D73="HORS LIGUE")),"",COUNTIFS($D$5:$D$72,"&lt;&gt;"&amp;"",$D$5:$D$72,"&lt;&gt;"&amp;"NL",$D$5:$D$72,"&lt;&gt;"&amp;"HORS LIGUE",AG$5:AG$72,"&lt;"&amp;AG73)+1),Paramètres!$B$3:$C$56,2,FALSE)*Paramètres!$N$17))</f>
        <v>0</v>
      </c>
      <c r="AI73" s="40">
        <f t="shared" si="106"/>
        <v>0</v>
      </c>
      <c r="AJ73" s="3" t="str">
        <f t="shared" si="107"/>
        <v/>
      </c>
      <c r="AK73" s="5">
        <f t="shared" si="108"/>
        <v>0</v>
      </c>
      <c r="AL73" s="41" t="e">
        <f t="shared" si="109"/>
        <v>#REF!</v>
      </c>
      <c r="AM73" s="33" t="e">
        <f t="shared" si="110"/>
        <v>#REF!</v>
      </c>
    </row>
    <row r="74" spans="1:70" ht="16.5" x14ac:dyDescent="0.35">
      <c r="A74" s="14"/>
      <c r="B74" s="64"/>
      <c r="C74" s="32"/>
      <c r="D74" s="32"/>
      <c r="E74" s="6"/>
      <c r="F74" s="2">
        <f>IF(E$2="Bike &amp; Run",IF(ISNA(VLOOKUP(E74,Paramètres!$B$3:$C$56,2,FALSE)),0,VLOOKUP(E74,Paramètres!$B$3:$C$56,2,FALSE)*Paramètres!$N$3),IF(OR(E74="",OR($D74="",$D74="NL",$D74="HORS LIGUE")),0,VLOOKUP(IF(OR(E74="",OR($D74="",$D74="NL",$D74="HORS LIGUE")),"",COUNTIFS($D$5:$D$72,"&lt;&gt;"&amp;"",$D$5:$D$72,"&lt;&gt;"&amp;"NL",$D$5:$D$72,"&lt;&gt;"&amp;"HORS LIGUE",E$5:E$72,"&lt;"&amp;E74)+1),Paramètres!$B$3:$C$56,2,FALSE)*Paramètres!$N$3))</f>
        <v>0</v>
      </c>
      <c r="G74" s="84"/>
      <c r="H74" s="83">
        <f>IF(G$2="Bike &amp; Run",IF(ISNA(VLOOKUP(G74,Paramètres!$B$3:$C$56,2,FALSE)),0,VLOOKUP(G74,Paramètres!$B$3:$C$56,2,FALSE)*Paramètres!$N$4),IF(OR(G74="",OR($D74="",$D74="NL",$D74="HORS LIGUE")),0,VLOOKUP(IF(OR(G74="",OR($D74="",$D74="NL",$D74="HORS LIGUE")),"",COUNTIFS($D$5:$D$72,"&lt;&gt;"&amp;"",$D$5:$D$72,"&lt;&gt;"&amp;"NL",$D$5:$D$72,"&lt;&gt;"&amp;"HORS LIGUE",G$5:G$72,"&lt;"&amp;G74)+1),Paramètres!$B$3:$C$56,2,FALSE)*Paramètres!$N$4))</f>
        <v>0</v>
      </c>
      <c r="I74" s="36"/>
      <c r="J74" s="2">
        <f>IF(I$2="Bike &amp; Run",IF(ISNA(VLOOKUP(I74,Paramètres!$B$3:$C$56,2,FALSE)),0,VLOOKUP(I74,Paramètres!$B$3:$C$56,2,FALSE)*Paramètres!$N$5),IF(OR(I74="",OR($D74="",$D74="NL",$D74="HORS LIGUE")),0,VLOOKUP(IF(OR(I74="",OR($D74="",$D74="NL",$D74="HORS LIGUE")),"",COUNTIFS($D$5:$D$72,"&lt;&gt;"&amp;"",$D$5:$D$72,"&lt;&gt;"&amp;"NL",$D$5:$D$72,"&lt;&gt;"&amp;"HORS LIGUE",I$5:I$72,"&lt;"&amp;I74)+1),Paramètres!$B$3:$C$56,2,FALSE)*Paramètres!$N$5))</f>
        <v>0</v>
      </c>
      <c r="K74" s="4"/>
      <c r="L74" s="2">
        <f>IF(K$2="Bike &amp; Run",IF(ISNA(VLOOKUP(K74,Paramètres!$B$3:$C$56,2,FALSE)),0,VLOOKUP(K74,Paramètres!$B$3:$C$56,2,FALSE)*Paramètres!$N$6),IF(OR(K74="",OR($D74="",$D74="NL",$D74="HORS LIGUE")),0,VLOOKUP(IF(OR(K74="",OR($D74="",$D74="NL",$D74="HORS LIGUE")),"",COUNTIFS($D$5:$D$72,"&lt;&gt;"&amp;"",$D$5:$D$72,"&lt;&gt;"&amp;"NL",$D$5:$D$72,"&lt;&gt;"&amp;"HORS LIGUE",K$5:K$72,"&lt;"&amp;K74)+1),Paramètres!$B$3:$C$56,2,FALSE)*Paramètres!$N$6))</f>
        <v>0</v>
      </c>
      <c r="M74" s="4"/>
      <c r="N74" s="2">
        <f>IF(M$2="Bike &amp; Run",IF(ISNA(VLOOKUP(M74,Paramètres!$B$3:$C$56,2,FALSE)),0,VLOOKUP(M74,Paramètres!$B$3:$C$56,2,FALSE)*Paramètres!$N$7),IF(OR(M74="",OR($D74="",$D74="NL",$D74="HORS LIGUE")),0,VLOOKUP(IF(OR(M74="",OR($D74="",$D74="NL",$D74="HORS LIGUE")),"",COUNTIFS($D$5:$D$72,"&lt;&gt;"&amp;"",$D$5:$D$72,"&lt;&gt;"&amp;"NL",$D$5:$D$72,"&lt;&gt;"&amp;"HORS LIGUE",M$5:M$72,"&lt;"&amp;M74)+1),Paramètres!$B$3:$C$56,2,FALSE)*Paramètres!$N$7))</f>
        <v>0</v>
      </c>
      <c r="O74" s="46"/>
      <c r="P74" s="2">
        <f>IF(O$2="Bike &amp; Run",IF(ISNA(VLOOKUP(O74,Paramètres!$B$3:$C$56,2,FALSE)),0,VLOOKUP(O74,Paramètres!$B$3:$C$56,2,FALSE)*Paramètres!$N$8),IF(OR(O74="",OR($D74="",$D74="NL",$D74="HORS LIGUE")),0,VLOOKUP(IF(OR(O74="",OR($D74="",$D74="NL",$D74="HORS LIGUE")),"",COUNTIFS($D$5:$D$72,"&lt;&gt;"&amp;"",$D$5:$D$72,"&lt;&gt;"&amp;"NL",$D$5:$D$72,"&lt;&gt;"&amp;"HORS LIGUE",O$5:O$72,"&lt;"&amp;O74)+1),Paramètres!$B$3:$C$56,2,FALSE)*Paramètres!$N$8))</f>
        <v>0</v>
      </c>
      <c r="Q74" s="46"/>
      <c r="R74" s="2">
        <f>IF(Q$2="Bike &amp; Run",IF(ISNA(VLOOKUP(Q74,Paramètres!$B$3:$C$56,2,FALSE)),0,VLOOKUP(Q74,Paramètres!$B$3:$C$56,2,FALSE)*Paramètres!$N$9),IF(OR(Q74="",OR($D74="",$D74="NL",$D74="HORS LIGUE")),0,VLOOKUP(IF(OR(Q74="",OR($D74="",$D74="NL",$D74="HORS LIGUE")),"",COUNTIFS($D$5:$D$72,"&lt;&gt;"&amp;"",$D$5:$D$72,"&lt;&gt;"&amp;"NL",$D$5:$D$72,"&lt;&gt;"&amp;"HORS LIGUE",Q$5:Q$72,"&lt;"&amp;Q74)+1),Paramètres!$B$3:$C$56,2,FALSE)*Paramètres!$N$9))</f>
        <v>0</v>
      </c>
      <c r="S74" s="46"/>
      <c r="T74" s="2">
        <f>IF(S$2="Bike &amp; Run",IF(ISNA(VLOOKUP(S74,Paramètres!$B$3:$C$56,2,FALSE)),0,VLOOKUP(S74,Paramètres!$B$3:$C$56,2,FALSE)*Paramètres!$N$10),IF(OR(S74="",OR($D74="",$D74="NL",$D74="HORS LIGUE")),0,VLOOKUP(IF(OR(S74="",OR($D74="",$D74="NL",$D74="HORS LIGUE")),"",COUNTIFS($D$5:$D$72,"&lt;&gt;"&amp;"",$D$5:$D$72,"&lt;&gt;"&amp;"NL",$D$5:$D$72,"&lt;&gt;"&amp;"HORS LIGUE",S$5:S$72,"&lt;"&amp;S74)+1),Paramètres!$B$3:$C$56,2,FALSE)*Paramètres!$N$10))</f>
        <v>0</v>
      </c>
      <c r="U74" s="46"/>
      <c r="V74" s="2">
        <f>IF(U$2="Bike &amp; Run",IF(ISNA(VLOOKUP(U74,Paramètres!$B$3:$C$56,2,FALSE)),0,VLOOKUP(U74,Paramètres!$B$3:$C$56,2,FALSE)*Paramètres!$N$11),IF(OR(U74="",OR($D74="",$D74="NL",$D74="HORS LIGUE")),0,VLOOKUP(IF(OR(U74="",OR($D74="",$D74="NL",$D74="HORS LIGUE")),"",COUNTIFS($D$5:$D$72,"&lt;&gt;"&amp;"",$D$5:$D$72,"&lt;&gt;"&amp;"NL",$D$5:$D$72,"&lt;&gt;"&amp;"HORS LIGUE",U$5:U$72,"&lt;"&amp;U74)+1),Paramètres!$B$3:$C$56,2,FALSE)*Paramètres!$N$11))</f>
        <v>0</v>
      </c>
      <c r="W74" s="46"/>
      <c r="X74" s="2">
        <f>IF(W$2="Bike &amp; Run",IF(ISNA(VLOOKUP(W74,Paramètres!$B$3:$C$56,2,FALSE)),0,VLOOKUP(W74,Paramètres!$B$3:$C$56,2,FALSE)*Paramètres!$N$12),IF(OR(W74="",OR($D74="",$D74="NL",$D74="HORS LIGUE")),0,VLOOKUP(IF(OR(W74="",OR($D74="",$D74="NL",$D74="HORS LIGUE")),"",COUNTIFS($D$5:$D$72,"&lt;&gt;"&amp;"",$D$5:$D$72,"&lt;&gt;"&amp;"NL",$D$5:$D$72,"&lt;&gt;"&amp;"HORS LIGUE",W$5:W$72,"&lt;"&amp;W74)+1),Paramètres!$B$3:$C$56,2,FALSE)*Paramètres!$N$12))</f>
        <v>0</v>
      </c>
      <c r="Y74" s="46"/>
      <c r="Z74" s="2">
        <f>IF(Y$2="Bike &amp; Run",IF(ISNA(VLOOKUP(Y74,Paramètres!$B$3:$C$56,2,FALSE)),0,VLOOKUP(Y74,Paramètres!$B$3:$C$56,2,FALSE)*Paramètres!$N$13),IF(OR(Y74="",OR($D74="",$D74="NL",$D74="HORS LIGUE")),0,VLOOKUP(IF(OR(Y74="",OR($D74="",$D74="NL",$D74="HORS LIGUE")),"",COUNTIFS($D$5:$D$72,"&lt;&gt;"&amp;"",$D$5:$D$72,"&lt;&gt;"&amp;"NL",$D$5:$D$72,"&lt;&gt;"&amp;"HORS LIGUE",Y$5:Y$72,"&lt;"&amp;Y74)+1),Paramètres!$B$3:$C$56,2,FALSE)*Paramètres!$N$13))</f>
        <v>0</v>
      </c>
      <c r="AA74" s="46"/>
      <c r="AB74" s="2">
        <f>IF(AA$2="Bike &amp; Run",IF(ISNA(VLOOKUP(AA74,Paramètres!$B$3:$C$56,2,FALSE)),0,VLOOKUP(AA74,Paramètres!$B$3:$C$56,2,FALSE)*Paramètres!$N$14),IF(OR(AA74="",OR($D74="",$D74="NL",$D74="HORS LIGUE")),0,VLOOKUP(IF(OR(AA74="",OR($D74="",$D74="NL",$D74="HORS LIGUE")),"",COUNTIFS($D$5:$D$72,"&lt;&gt;"&amp;"",$D$5:$D$72,"&lt;&gt;"&amp;"NL",$D$5:$D$72,"&lt;&gt;"&amp;"HORS LIGUE",AA$5:AA$72,"&lt;"&amp;AA74)+1),Paramètres!$B$3:$C$56,2,FALSE)*Paramètres!$N$14))</f>
        <v>0</v>
      </c>
      <c r="AC74" s="46"/>
      <c r="AD74" s="2">
        <f>IF(AC$2="Bike &amp; Run",IF(ISNA(VLOOKUP(AC74,Paramètres!$B$3:$C$56,2,FALSE)),0,VLOOKUP(AC74,Paramètres!$B$3:$C$56,2,FALSE)*Paramètres!$N$15),IF(OR(AC74="",OR($D74="",$D74="NL",$D74="HORS LIGUE")),0,VLOOKUP(IF(OR(AC74="",OR($D74="",$D74="NL",$D74="HORS LIGUE")),"",COUNTIFS($D$5:$D$72,"&lt;&gt;"&amp;"",$D$5:$D$72,"&lt;&gt;"&amp;"NL",$D$5:$D$72,"&lt;&gt;"&amp;"HORS LIGUE",AC$5:AC$72,"&lt;"&amp;AC74)+1),Paramètres!$B$3:$C$56,2,FALSE)*Paramètres!$N$15))</f>
        <v>0</v>
      </c>
      <c r="AE74" s="46"/>
      <c r="AF74" s="2">
        <f>IF(AE$2="Bike &amp; Run",IF(ISNA(VLOOKUP(AE74,Paramètres!$B$3:$C$56,2,FALSE)),0,VLOOKUP(AE74,Paramètres!$B$3:$C$56,2,FALSE)*Paramètres!$N$16),IF(OR(AE74="",OR($D74="",$D74="NL",$D74="HORS LIGUE")),0,VLOOKUP(IF(OR(AE74="",OR($D74="",$D74="NL",$D74="HORS LIGUE")),"",COUNTIFS($D$5:$D$72,"&lt;&gt;"&amp;"",$D$5:$D$72,"&lt;&gt;"&amp;"NL",$D$5:$D$72,"&lt;&gt;"&amp;"HORS LIGUE",AE$5:AE$72,"&lt;"&amp;AE74)+1),Paramètres!$B$3:$C$56,2,FALSE)*Paramètres!$N$16))</f>
        <v>0</v>
      </c>
      <c r="AG74" s="46"/>
      <c r="AH74" s="2">
        <f>IF(AG$2="Bike &amp; Run",IF(ISNA(VLOOKUP(AG74,Paramètres!$B$3:$C$56,2,FALSE)),0,VLOOKUP(AG74,Paramètres!$B$3:$C$56,2,FALSE)*Paramètres!$N$17),IF(OR(AG74="",OR($D74="",$D74="NL",$D74="HORS LIGUE")),0,VLOOKUP(IF(OR(AG74="",OR($D74="",$D74="NL",$D74="HORS LIGUE")),"",COUNTIFS($D$5:$D$72,"&lt;&gt;"&amp;"",$D$5:$D$72,"&lt;&gt;"&amp;"NL",$D$5:$D$72,"&lt;&gt;"&amp;"HORS LIGUE",AG$5:AG$72,"&lt;"&amp;AG74)+1),Paramètres!$B$3:$C$56,2,FALSE)*Paramètres!$N$17))</f>
        <v>0</v>
      </c>
      <c r="AI74" s="40">
        <f t="shared" si="106"/>
        <v>0</v>
      </c>
      <c r="AJ74" s="3" t="str">
        <f t="shared" si="107"/>
        <v/>
      </c>
      <c r="AK74" s="5">
        <f t="shared" si="108"/>
        <v>0</v>
      </c>
      <c r="AL74" s="41" t="e">
        <f t="shared" si="109"/>
        <v>#REF!</v>
      </c>
      <c r="AM74" s="33" t="e">
        <f t="shared" si="110"/>
        <v>#REF!</v>
      </c>
    </row>
    <row r="75" spans="1:70" ht="16.5" x14ac:dyDescent="0.35">
      <c r="A75" s="14"/>
      <c r="B75" s="64"/>
      <c r="C75" s="32"/>
      <c r="D75" s="32"/>
      <c r="E75" s="6"/>
      <c r="F75" s="2">
        <f>IF(E$2="Bike &amp; Run",IF(ISNA(VLOOKUP(E75,Paramètres!$B$3:$C$56,2,FALSE)),0,VLOOKUP(E75,Paramètres!$B$3:$C$56,2,FALSE)*Paramètres!$N$3),IF(OR(E75="",OR($D75="",$D75="NL",$D75="HORS LIGUE")),0,VLOOKUP(IF(OR(E75="",OR($D75="",$D75="NL",$D75="HORS LIGUE")),"",COUNTIFS($D$5:$D$72,"&lt;&gt;"&amp;"",$D$5:$D$72,"&lt;&gt;"&amp;"NL",$D$5:$D$72,"&lt;&gt;"&amp;"HORS LIGUE",E$5:E$72,"&lt;"&amp;E75)+1),Paramètres!$B$3:$C$56,2,FALSE)*Paramètres!$N$3))</f>
        <v>0</v>
      </c>
      <c r="G75" s="84"/>
      <c r="H75" s="83">
        <f>IF(G$2="Bike &amp; Run",IF(ISNA(VLOOKUP(G75,Paramètres!$B$3:$C$56,2,FALSE)),0,VLOOKUP(G75,Paramètres!$B$3:$C$56,2,FALSE)*Paramètres!$N$4),IF(OR(G75="",OR($D75="",$D75="NL",$D75="HORS LIGUE")),0,VLOOKUP(IF(OR(G75="",OR($D75="",$D75="NL",$D75="HORS LIGUE")),"",COUNTIFS($D$5:$D$72,"&lt;&gt;"&amp;"",$D$5:$D$72,"&lt;&gt;"&amp;"NL",$D$5:$D$72,"&lt;&gt;"&amp;"HORS LIGUE",G$5:G$72,"&lt;"&amp;G75)+1),Paramètres!$B$3:$C$56,2,FALSE)*Paramètres!$N$4))</f>
        <v>0</v>
      </c>
      <c r="I75" s="36"/>
      <c r="J75" s="2">
        <f>IF(I$2="Bike &amp; Run",IF(ISNA(VLOOKUP(I75,Paramètres!$B$3:$C$56,2,FALSE)),0,VLOOKUP(I75,Paramètres!$B$3:$C$56,2,FALSE)*Paramètres!$N$5),IF(OR(I75="",OR($D75="",$D75="NL",$D75="HORS LIGUE")),0,VLOOKUP(IF(OR(I75="",OR($D75="",$D75="NL",$D75="HORS LIGUE")),"",COUNTIFS($D$5:$D$72,"&lt;&gt;"&amp;"",$D$5:$D$72,"&lt;&gt;"&amp;"NL",$D$5:$D$72,"&lt;&gt;"&amp;"HORS LIGUE",I$5:I$72,"&lt;"&amp;I75)+1),Paramètres!$B$3:$C$56,2,FALSE)*Paramètres!$N$5))</f>
        <v>0</v>
      </c>
      <c r="K75" s="4"/>
      <c r="L75" s="2">
        <f>IF(K$2="Bike &amp; Run",IF(ISNA(VLOOKUP(K75,Paramètres!$B$3:$C$56,2,FALSE)),0,VLOOKUP(K75,Paramètres!$B$3:$C$56,2,FALSE)*Paramètres!$N$6),IF(OR(K75="",OR($D75="",$D75="NL",$D75="HORS LIGUE")),0,VLOOKUP(IF(OR(K75="",OR($D75="",$D75="NL",$D75="HORS LIGUE")),"",COUNTIFS($D$5:$D$72,"&lt;&gt;"&amp;"",$D$5:$D$72,"&lt;&gt;"&amp;"NL",$D$5:$D$72,"&lt;&gt;"&amp;"HORS LIGUE",K$5:K$72,"&lt;"&amp;K75)+1),Paramètres!$B$3:$C$56,2,FALSE)*Paramètres!$N$6))</f>
        <v>0</v>
      </c>
      <c r="M75" s="4"/>
      <c r="N75" s="2">
        <f>IF(M$2="Bike &amp; Run",IF(ISNA(VLOOKUP(M75,Paramètres!$B$3:$C$56,2,FALSE)),0,VLOOKUP(M75,Paramètres!$B$3:$C$56,2,FALSE)*Paramètres!$N$7),IF(OR(M75="",OR($D75="",$D75="NL",$D75="HORS LIGUE")),0,VLOOKUP(IF(OR(M75="",OR($D75="",$D75="NL",$D75="HORS LIGUE")),"",COUNTIFS($D$5:$D$72,"&lt;&gt;"&amp;"",$D$5:$D$72,"&lt;&gt;"&amp;"NL",$D$5:$D$72,"&lt;&gt;"&amp;"HORS LIGUE",M$5:M$72,"&lt;"&amp;M75)+1),Paramètres!$B$3:$C$56,2,FALSE)*Paramètres!$N$7))</f>
        <v>0</v>
      </c>
      <c r="O75" s="46"/>
      <c r="P75" s="2">
        <f>IF(O$2="Bike &amp; Run",IF(ISNA(VLOOKUP(O75,Paramètres!$B$3:$C$56,2,FALSE)),0,VLOOKUP(O75,Paramètres!$B$3:$C$56,2,FALSE)*Paramètres!$N$8),IF(OR(O75="",OR($D75="",$D75="NL",$D75="HORS LIGUE")),0,VLOOKUP(IF(OR(O75="",OR($D75="",$D75="NL",$D75="HORS LIGUE")),"",COUNTIFS($D$5:$D$72,"&lt;&gt;"&amp;"",$D$5:$D$72,"&lt;&gt;"&amp;"NL",$D$5:$D$72,"&lt;&gt;"&amp;"HORS LIGUE",O$5:O$72,"&lt;"&amp;O75)+1),Paramètres!$B$3:$C$56,2,FALSE)*Paramètres!$N$8))</f>
        <v>0</v>
      </c>
      <c r="Q75" s="46"/>
      <c r="R75" s="2">
        <f>IF(Q$2="Bike &amp; Run",IF(ISNA(VLOOKUP(Q75,Paramètres!$B$3:$C$56,2,FALSE)),0,VLOOKUP(Q75,Paramètres!$B$3:$C$56,2,FALSE)*Paramètres!$N$9),IF(OR(Q75="",OR($D75="",$D75="NL",$D75="HORS LIGUE")),0,VLOOKUP(IF(OR(Q75="",OR($D75="",$D75="NL",$D75="HORS LIGUE")),"",COUNTIFS($D$5:$D$72,"&lt;&gt;"&amp;"",$D$5:$D$72,"&lt;&gt;"&amp;"NL",$D$5:$D$72,"&lt;&gt;"&amp;"HORS LIGUE",Q$5:Q$72,"&lt;"&amp;Q75)+1),Paramètres!$B$3:$C$56,2,FALSE)*Paramètres!$N$9))</f>
        <v>0</v>
      </c>
      <c r="S75" s="46"/>
      <c r="T75" s="2">
        <f>IF(S$2="Bike &amp; Run",IF(ISNA(VLOOKUP(S75,Paramètres!$B$3:$C$56,2,FALSE)),0,VLOOKUP(S75,Paramètres!$B$3:$C$56,2,FALSE)*Paramètres!$N$10),IF(OR(S75="",OR($D75="",$D75="NL",$D75="HORS LIGUE")),0,VLOOKUP(IF(OR(S75="",OR($D75="",$D75="NL",$D75="HORS LIGUE")),"",COUNTIFS($D$5:$D$72,"&lt;&gt;"&amp;"",$D$5:$D$72,"&lt;&gt;"&amp;"NL",$D$5:$D$72,"&lt;&gt;"&amp;"HORS LIGUE",S$5:S$72,"&lt;"&amp;S75)+1),Paramètres!$B$3:$C$56,2,FALSE)*Paramètres!$N$10))</f>
        <v>0</v>
      </c>
      <c r="U75" s="46"/>
      <c r="V75" s="2">
        <f>IF(U$2="Bike &amp; Run",IF(ISNA(VLOOKUP(U75,Paramètres!$B$3:$C$56,2,FALSE)),0,VLOOKUP(U75,Paramètres!$B$3:$C$56,2,FALSE)*Paramètres!$N$11),IF(OR(U75="",OR($D75="",$D75="NL",$D75="HORS LIGUE")),0,VLOOKUP(IF(OR(U75="",OR($D75="",$D75="NL",$D75="HORS LIGUE")),"",COUNTIFS($D$5:$D$72,"&lt;&gt;"&amp;"",$D$5:$D$72,"&lt;&gt;"&amp;"NL",$D$5:$D$72,"&lt;&gt;"&amp;"HORS LIGUE",U$5:U$72,"&lt;"&amp;U75)+1),Paramètres!$B$3:$C$56,2,FALSE)*Paramètres!$N$11))</f>
        <v>0</v>
      </c>
      <c r="W75" s="46"/>
      <c r="X75" s="2">
        <f>IF(W$2="Bike &amp; Run",IF(ISNA(VLOOKUP(W75,Paramètres!$B$3:$C$56,2,FALSE)),0,VLOOKUP(W75,Paramètres!$B$3:$C$56,2,FALSE)*Paramètres!$N$12),IF(OR(W75="",OR($D75="",$D75="NL",$D75="HORS LIGUE")),0,VLOOKUP(IF(OR(W75="",OR($D75="",$D75="NL",$D75="HORS LIGUE")),"",COUNTIFS($D$5:$D$72,"&lt;&gt;"&amp;"",$D$5:$D$72,"&lt;&gt;"&amp;"NL",$D$5:$D$72,"&lt;&gt;"&amp;"HORS LIGUE",W$5:W$72,"&lt;"&amp;W75)+1),Paramètres!$B$3:$C$56,2,FALSE)*Paramètres!$N$12))</f>
        <v>0</v>
      </c>
      <c r="Y75" s="46"/>
      <c r="Z75" s="2">
        <f>IF(Y$2="Bike &amp; Run",IF(ISNA(VLOOKUP(Y75,Paramètres!$B$3:$C$56,2,FALSE)),0,VLOOKUP(Y75,Paramètres!$B$3:$C$56,2,FALSE)*Paramètres!$N$13),IF(OR(Y75="",OR($D75="",$D75="NL",$D75="HORS LIGUE")),0,VLOOKUP(IF(OR(Y75="",OR($D75="",$D75="NL",$D75="HORS LIGUE")),"",COUNTIFS($D$5:$D$72,"&lt;&gt;"&amp;"",$D$5:$D$72,"&lt;&gt;"&amp;"NL",$D$5:$D$72,"&lt;&gt;"&amp;"HORS LIGUE",Y$5:Y$72,"&lt;"&amp;Y75)+1),Paramètres!$B$3:$C$56,2,FALSE)*Paramètres!$N$13))</f>
        <v>0</v>
      </c>
      <c r="AA75" s="46"/>
      <c r="AB75" s="2">
        <f>IF(AA$2="Bike &amp; Run",IF(ISNA(VLOOKUP(AA75,Paramètres!$B$3:$C$56,2,FALSE)),0,VLOOKUP(AA75,Paramètres!$B$3:$C$56,2,FALSE)*Paramètres!$N$14),IF(OR(AA75="",OR($D75="",$D75="NL",$D75="HORS LIGUE")),0,VLOOKUP(IF(OR(AA75="",OR($D75="",$D75="NL",$D75="HORS LIGUE")),"",COUNTIFS($D$5:$D$72,"&lt;&gt;"&amp;"",$D$5:$D$72,"&lt;&gt;"&amp;"NL",$D$5:$D$72,"&lt;&gt;"&amp;"HORS LIGUE",AA$5:AA$72,"&lt;"&amp;AA75)+1),Paramètres!$B$3:$C$56,2,FALSE)*Paramètres!$N$14))</f>
        <v>0</v>
      </c>
      <c r="AC75" s="46"/>
      <c r="AD75" s="2">
        <f>IF(AC$2="Bike &amp; Run",IF(ISNA(VLOOKUP(AC75,Paramètres!$B$3:$C$56,2,FALSE)),0,VLOOKUP(AC75,Paramètres!$B$3:$C$56,2,FALSE)*Paramètres!$N$15),IF(OR(AC75="",OR($D75="",$D75="NL",$D75="HORS LIGUE")),0,VLOOKUP(IF(OR(AC75="",OR($D75="",$D75="NL",$D75="HORS LIGUE")),"",COUNTIFS($D$5:$D$72,"&lt;&gt;"&amp;"",$D$5:$D$72,"&lt;&gt;"&amp;"NL",$D$5:$D$72,"&lt;&gt;"&amp;"HORS LIGUE",AC$5:AC$72,"&lt;"&amp;AC75)+1),Paramètres!$B$3:$C$56,2,FALSE)*Paramètres!$N$15))</f>
        <v>0</v>
      </c>
      <c r="AE75" s="46"/>
      <c r="AF75" s="2">
        <f>IF(AE$2="Bike &amp; Run",IF(ISNA(VLOOKUP(AE75,Paramètres!$B$3:$C$56,2,FALSE)),0,VLOOKUP(AE75,Paramètres!$B$3:$C$56,2,FALSE)*Paramètres!$N$16),IF(OR(AE75="",OR($D75="",$D75="NL",$D75="HORS LIGUE")),0,VLOOKUP(IF(OR(AE75="",OR($D75="",$D75="NL",$D75="HORS LIGUE")),"",COUNTIFS($D$5:$D$72,"&lt;&gt;"&amp;"",$D$5:$D$72,"&lt;&gt;"&amp;"NL",$D$5:$D$72,"&lt;&gt;"&amp;"HORS LIGUE",AE$5:AE$72,"&lt;"&amp;AE75)+1),Paramètres!$B$3:$C$56,2,FALSE)*Paramètres!$N$16))</f>
        <v>0</v>
      </c>
      <c r="AG75" s="46"/>
      <c r="AH75" s="2">
        <f>IF(AG$2="Bike &amp; Run",IF(ISNA(VLOOKUP(AG75,Paramètres!$B$3:$C$56,2,FALSE)),0,VLOOKUP(AG75,Paramètres!$B$3:$C$56,2,FALSE)*Paramètres!$N$17),IF(OR(AG75="",OR($D75="",$D75="NL",$D75="HORS LIGUE")),0,VLOOKUP(IF(OR(AG75="",OR($D75="",$D75="NL",$D75="HORS LIGUE")),"",COUNTIFS($D$5:$D$72,"&lt;&gt;"&amp;"",$D$5:$D$72,"&lt;&gt;"&amp;"NL",$D$5:$D$72,"&lt;&gt;"&amp;"HORS LIGUE",AG$5:AG$72,"&lt;"&amp;AG75)+1),Paramètres!$B$3:$C$56,2,FALSE)*Paramètres!$N$17))</f>
        <v>0</v>
      </c>
      <c r="AI75" s="40">
        <f t="shared" si="106"/>
        <v>0</v>
      </c>
      <c r="AJ75" s="3" t="str">
        <f t="shared" si="107"/>
        <v/>
      </c>
      <c r="AK75" s="5">
        <f t="shared" si="108"/>
        <v>0</v>
      </c>
      <c r="AL75" s="41" t="e">
        <f t="shared" si="109"/>
        <v>#REF!</v>
      </c>
      <c r="AM75" s="33" t="e">
        <f t="shared" si="110"/>
        <v>#REF!</v>
      </c>
    </row>
    <row r="76" spans="1:70" ht="16.5" x14ac:dyDescent="0.35">
      <c r="A76" s="14"/>
      <c r="B76" s="64"/>
      <c r="C76" s="32"/>
      <c r="D76" s="32"/>
      <c r="E76" s="6"/>
      <c r="F76" s="2">
        <f>IF(E$2="Bike &amp; Run",IF(ISNA(VLOOKUP(E76,Paramètres!$B$3:$C$56,2,FALSE)),0,VLOOKUP(E76,Paramètres!$B$3:$C$56,2,FALSE)*Paramètres!$N$3),IF(OR(E76="",OR($D76="",$D76="NL",$D76="HORS LIGUE")),0,VLOOKUP(IF(OR(E76="",OR($D76="",$D76="NL",$D76="HORS LIGUE")),"",COUNTIFS($D$5:$D$72,"&lt;&gt;"&amp;"",$D$5:$D$72,"&lt;&gt;"&amp;"NL",$D$5:$D$72,"&lt;&gt;"&amp;"HORS LIGUE",E$5:E$72,"&lt;"&amp;E76)+1),Paramètres!$B$3:$C$56,2,FALSE)*Paramètres!$N$3))</f>
        <v>0</v>
      </c>
      <c r="G76" s="84"/>
      <c r="H76" s="83">
        <f>IF(G$2="Bike &amp; Run",IF(ISNA(VLOOKUP(G76,Paramètres!$B$3:$C$56,2,FALSE)),0,VLOOKUP(G76,Paramètres!$B$3:$C$56,2,FALSE)*Paramètres!$N$4),IF(OR(G76="",OR($D76="",$D76="NL",$D76="HORS LIGUE")),0,VLOOKUP(IF(OR(G76="",OR($D76="",$D76="NL",$D76="HORS LIGUE")),"",COUNTIFS($D$5:$D$72,"&lt;&gt;"&amp;"",$D$5:$D$72,"&lt;&gt;"&amp;"NL",$D$5:$D$72,"&lt;&gt;"&amp;"HORS LIGUE",G$5:G$72,"&lt;"&amp;G76)+1),Paramètres!$B$3:$C$56,2,FALSE)*Paramètres!$N$4))</f>
        <v>0</v>
      </c>
      <c r="I76" s="36"/>
      <c r="J76" s="2">
        <f>IF(I$2="Bike &amp; Run",IF(ISNA(VLOOKUP(I76,Paramètres!$B$3:$C$56,2,FALSE)),0,VLOOKUP(I76,Paramètres!$B$3:$C$56,2,FALSE)*Paramètres!$N$5),IF(OR(I76="",OR($D76="",$D76="NL",$D76="HORS LIGUE")),0,VLOOKUP(IF(OR(I76="",OR($D76="",$D76="NL",$D76="HORS LIGUE")),"",COUNTIFS($D$5:$D$72,"&lt;&gt;"&amp;"",$D$5:$D$72,"&lt;&gt;"&amp;"NL",$D$5:$D$72,"&lt;&gt;"&amp;"HORS LIGUE",I$5:I$72,"&lt;"&amp;I76)+1),Paramètres!$B$3:$C$56,2,FALSE)*Paramètres!$N$5))</f>
        <v>0</v>
      </c>
      <c r="K76" s="4"/>
      <c r="L76" s="2">
        <f>IF(K$2="Bike &amp; Run",IF(ISNA(VLOOKUP(K76,Paramètres!$B$3:$C$56,2,FALSE)),0,VLOOKUP(K76,Paramètres!$B$3:$C$56,2,FALSE)*Paramètres!$N$6),IF(OR(K76="",OR($D76="",$D76="NL",$D76="HORS LIGUE")),0,VLOOKUP(IF(OR(K76="",OR($D76="",$D76="NL",$D76="HORS LIGUE")),"",COUNTIFS($D$5:$D$72,"&lt;&gt;"&amp;"",$D$5:$D$72,"&lt;&gt;"&amp;"NL",$D$5:$D$72,"&lt;&gt;"&amp;"HORS LIGUE",K$5:K$72,"&lt;"&amp;K76)+1),Paramètres!$B$3:$C$56,2,FALSE)*Paramètres!$N$6))</f>
        <v>0</v>
      </c>
      <c r="M76" s="4"/>
      <c r="N76" s="2">
        <f>IF(M$2="Bike &amp; Run",IF(ISNA(VLOOKUP(M76,Paramètres!$B$3:$C$56,2,FALSE)),0,VLOOKUP(M76,Paramètres!$B$3:$C$56,2,FALSE)*Paramètres!$N$7),IF(OR(M76="",OR($D76="",$D76="NL",$D76="HORS LIGUE")),0,VLOOKUP(IF(OR(M76="",OR($D76="",$D76="NL",$D76="HORS LIGUE")),"",COUNTIFS($D$5:$D$72,"&lt;&gt;"&amp;"",$D$5:$D$72,"&lt;&gt;"&amp;"NL",$D$5:$D$72,"&lt;&gt;"&amp;"HORS LIGUE",M$5:M$72,"&lt;"&amp;M76)+1),Paramètres!$B$3:$C$56,2,FALSE)*Paramètres!$N$7))</f>
        <v>0</v>
      </c>
      <c r="O76" s="46"/>
      <c r="P76" s="2">
        <f>IF(O$2="Bike &amp; Run",IF(ISNA(VLOOKUP(O76,Paramètres!$B$3:$C$56,2,FALSE)),0,VLOOKUP(O76,Paramètres!$B$3:$C$56,2,FALSE)*Paramètres!$N$8),IF(OR(O76="",OR($D76="",$D76="NL",$D76="HORS LIGUE")),0,VLOOKUP(IF(OR(O76="",OR($D76="",$D76="NL",$D76="HORS LIGUE")),"",COUNTIFS($D$5:$D$72,"&lt;&gt;"&amp;"",$D$5:$D$72,"&lt;&gt;"&amp;"NL",$D$5:$D$72,"&lt;&gt;"&amp;"HORS LIGUE",O$5:O$72,"&lt;"&amp;O76)+1),Paramètres!$B$3:$C$56,2,FALSE)*Paramètres!$N$8))</f>
        <v>0</v>
      </c>
      <c r="Q76" s="46"/>
      <c r="R76" s="2">
        <f>IF(Q$2="Bike &amp; Run",IF(ISNA(VLOOKUP(Q76,Paramètres!$B$3:$C$56,2,FALSE)),0,VLOOKUP(Q76,Paramètres!$B$3:$C$56,2,FALSE)*Paramètres!$N$9),IF(OR(Q76="",OR($D76="",$D76="NL",$D76="HORS LIGUE")),0,VLOOKUP(IF(OR(Q76="",OR($D76="",$D76="NL",$D76="HORS LIGUE")),"",COUNTIFS($D$5:$D$72,"&lt;&gt;"&amp;"",$D$5:$D$72,"&lt;&gt;"&amp;"NL",$D$5:$D$72,"&lt;&gt;"&amp;"HORS LIGUE",Q$5:Q$72,"&lt;"&amp;Q76)+1),Paramètres!$B$3:$C$56,2,FALSE)*Paramètres!$N$9))</f>
        <v>0</v>
      </c>
      <c r="S76" s="46"/>
      <c r="T76" s="2">
        <f>IF(S$2="Bike &amp; Run",IF(ISNA(VLOOKUP(S76,Paramètres!$B$3:$C$56,2,FALSE)),0,VLOOKUP(S76,Paramètres!$B$3:$C$56,2,FALSE)*Paramètres!$N$10),IF(OR(S76="",OR($D76="",$D76="NL",$D76="HORS LIGUE")),0,VLOOKUP(IF(OR(S76="",OR($D76="",$D76="NL",$D76="HORS LIGUE")),"",COUNTIFS($D$5:$D$72,"&lt;&gt;"&amp;"",$D$5:$D$72,"&lt;&gt;"&amp;"NL",$D$5:$D$72,"&lt;&gt;"&amp;"HORS LIGUE",S$5:S$72,"&lt;"&amp;S76)+1),Paramètres!$B$3:$C$56,2,FALSE)*Paramètres!$N$10))</f>
        <v>0</v>
      </c>
      <c r="U76" s="46"/>
      <c r="V76" s="2">
        <f>IF(U$2="Bike &amp; Run",IF(ISNA(VLOOKUP(U76,Paramètres!$B$3:$C$56,2,FALSE)),0,VLOOKUP(U76,Paramètres!$B$3:$C$56,2,FALSE)*Paramètres!$N$11),IF(OR(U76="",OR($D76="",$D76="NL",$D76="HORS LIGUE")),0,VLOOKUP(IF(OR(U76="",OR($D76="",$D76="NL",$D76="HORS LIGUE")),"",COUNTIFS($D$5:$D$72,"&lt;&gt;"&amp;"",$D$5:$D$72,"&lt;&gt;"&amp;"NL",$D$5:$D$72,"&lt;&gt;"&amp;"HORS LIGUE",U$5:U$72,"&lt;"&amp;U76)+1),Paramètres!$B$3:$C$56,2,FALSE)*Paramètres!$N$11))</f>
        <v>0</v>
      </c>
      <c r="W76" s="46"/>
      <c r="X76" s="2">
        <f>IF(W$2="Bike &amp; Run",IF(ISNA(VLOOKUP(W76,Paramètres!$B$3:$C$56,2,FALSE)),0,VLOOKUP(W76,Paramètres!$B$3:$C$56,2,FALSE)*Paramètres!$N$12),IF(OR(W76="",OR($D76="",$D76="NL",$D76="HORS LIGUE")),0,VLOOKUP(IF(OR(W76="",OR($D76="",$D76="NL",$D76="HORS LIGUE")),"",COUNTIFS($D$5:$D$72,"&lt;&gt;"&amp;"",$D$5:$D$72,"&lt;&gt;"&amp;"NL",$D$5:$D$72,"&lt;&gt;"&amp;"HORS LIGUE",W$5:W$72,"&lt;"&amp;W76)+1),Paramètres!$B$3:$C$56,2,FALSE)*Paramètres!$N$12))</f>
        <v>0</v>
      </c>
      <c r="Y76" s="46"/>
      <c r="Z76" s="2">
        <f>IF(Y$2="Bike &amp; Run",IF(ISNA(VLOOKUP(Y76,Paramètres!$B$3:$C$56,2,FALSE)),0,VLOOKUP(Y76,Paramètres!$B$3:$C$56,2,FALSE)*Paramètres!$N$13),IF(OR(Y76="",OR($D76="",$D76="NL",$D76="HORS LIGUE")),0,VLOOKUP(IF(OR(Y76="",OR($D76="",$D76="NL",$D76="HORS LIGUE")),"",COUNTIFS($D$5:$D$72,"&lt;&gt;"&amp;"",$D$5:$D$72,"&lt;&gt;"&amp;"NL",$D$5:$D$72,"&lt;&gt;"&amp;"HORS LIGUE",Y$5:Y$72,"&lt;"&amp;Y76)+1),Paramètres!$B$3:$C$56,2,FALSE)*Paramètres!$N$13))</f>
        <v>0</v>
      </c>
      <c r="AA76" s="46"/>
      <c r="AB76" s="2">
        <f>IF(AA$2="Bike &amp; Run",IF(ISNA(VLOOKUP(AA76,Paramètres!$B$3:$C$56,2,FALSE)),0,VLOOKUP(AA76,Paramètres!$B$3:$C$56,2,FALSE)*Paramètres!$N$14),IF(OR(AA76="",OR($D76="",$D76="NL",$D76="HORS LIGUE")),0,VLOOKUP(IF(OR(AA76="",OR($D76="",$D76="NL",$D76="HORS LIGUE")),"",COUNTIFS($D$5:$D$72,"&lt;&gt;"&amp;"",$D$5:$D$72,"&lt;&gt;"&amp;"NL",$D$5:$D$72,"&lt;&gt;"&amp;"HORS LIGUE",AA$5:AA$72,"&lt;"&amp;AA76)+1),Paramètres!$B$3:$C$56,2,FALSE)*Paramètres!$N$14))</f>
        <v>0</v>
      </c>
      <c r="AC76" s="46"/>
      <c r="AD76" s="2">
        <f>IF(AC$2="Bike &amp; Run",IF(ISNA(VLOOKUP(AC76,Paramètres!$B$3:$C$56,2,FALSE)),0,VLOOKUP(AC76,Paramètres!$B$3:$C$56,2,FALSE)*Paramètres!$N$15),IF(OR(AC76="",OR($D76="",$D76="NL",$D76="HORS LIGUE")),0,VLOOKUP(IF(OR(AC76="",OR($D76="",$D76="NL",$D76="HORS LIGUE")),"",COUNTIFS($D$5:$D$72,"&lt;&gt;"&amp;"",$D$5:$D$72,"&lt;&gt;"&amp;"NL",$D$5:$D$72,"&lt;&gt;"&amp;"HORS LIGUE",AC$5:AC$72,"&lt;"&amp;AC76)+1),Paramètres!$B$3:$C$56,2,FALSE)*Paramètres!$N$15))</f>
        <v>0</v>
      </c>
      <c r="AE76" s="46"/>
      <c r="AF76" s="2">
        <f>IF(AE$2="Bike &amp; Run",IF(ISNA(VLOOKUP(AE76,Paramètres!$B$3:$C$56,2,FALSE)),0,VLOOKUP(AE76,Paramètres!$B$3:$C$56,2,FALSE)*Paramètres!$N$16),IF(OR(AE76="",OR($D76="",$D76="NL",$D76="HORS LIGUE")),0,VLOOKUP(IF(OR(AE76="",OR($D76="",$D76="NL",$D76="HORS LIGUE")),"",COUNTIFS($D$5:$D$72,"&lt;&gt;"&amp;"",$D$5:$D$72,"&lt;&gt;"&amp;"NL",$D$5:$D$72,"&lt;&gt;"&amp;"HORS LIGUE",AE$5:AE$72,"&lt;"&amp;AE76)+1),Paramètres!$B$3:$C$56,2,FALSE)*Paramètres!$N$16))</f>
        <v>0</v>
      </c>
      <c r="AG76" s="46"/>
      <c r="AH76" s="2">
        <f>IF(AG$2="Bike &amp; Run",IF(ISNA(VLOOKUP(AG76,Paramètres!$B$3:$C$56,2,FALSE)),0,VLOOKUP(AG76,Paramètres!$B$3:$C$56,2,FALSE)*Paramètres!$N$17),IF(OR(AG76="",OR($D76="",$D76="NL",$D76="HORS LIGUE")),0,VLOOKUP(IF(OR(AG76="",OR($D76="",$D76="NL",$D76="HORS LIGUE")),"",COUNTIFS($D$5:$D$72,"&lt;&gt;"&amp;"",$D$5:$D$72,"&lt;&gt;"&amp;"NL",$D$5:$D$72,"&lt;&gt;"&amp;"HORS LIGUE",AG$5:AG$72,"&lt;"&amp;AG76)+1),Paramètres!$B$3:$C$56,2,FALSE)*Paramètres!$N$17))</f>
        <v>0</v>
      </c>
      <c r="AI76" s="40">
        <f t="shared" si="106"/>
        <v>0</v>
      </c>
      <c r="AJ76" s="3" t="str">
        <f t="shared" si="107"/>
        <v/>
      </c>
      <c r="AK76" s="5">
        <f t="shared" si="108"/>
        <v>0</v>
      </c>
      <c r="AL76" s="41" t="e">
        <f t="shared" si="109"/>
        <v>#REF!</v>
      </c>
      <c r="AM76" s="33" t="e">
        <f t="shared" si="110"/>
        <v>#REF!</v>
      </c>
    </row>
    <row r="77" spans="1:70" ht="16.5" x14ac:dyDescent="0.35">
      <c r="A77" s="14"/>
      <c r="B77" s="64"/>
      <c r="C77" s="32"/>
      <c r="D77" s="32"/>
      <c r="E77" s="6"/>
      <c r="F77" s="2">
        <f>IF(E$2="Bike &amp; Run",IF(ISNA(VLOOKUP(E77,Paramètres!$B$3:$C$56,2,FALSE)),0,VLOOKUP(E77,Paramètres!$B$3:$C$56,2,FALSE)*Paramètres!$N$3),IF(OR(E77="",OR($D77="",$D77="NL",$D77="HORS LIGUE")),0,VLOOKUP(IF(OR(E77="",OR($D77="",$D77="NL",$D77="HORS LIGUE")),"",COUNTIFS($D$5:$D$72,"&lt;&gt;"&amp;"",$D$5:$D$72,"&lt;&gt;"&amp;"NL",$D$5:$D$72,"&lt;&gt;"&amp;"HORS LIGUE",E$5:E$72,"&lt;"&amp;E77)+1),Paramètres!$B$3:$C$56,2,FALSE)*Paramètres!$N$3))</f>
        <v>0</v>
      </c>
      <c r="G77" s="84"/>
      <c r="H77" s="83">
        <f>IF(G$2="Bike &amp; Run",IF(ISNA(VLOOKUP(G77,Paramètres!$B$3:$C$56,2,FALSE)),0,VLOOKUP(G77,Paramètres!$B$3:$C$56,2,FALSE)*Paramètres!$N$4),IF(OR(G77="",OR($D77="",$D77="NL",$D77="HORS LIGUE")),0,VLOOKUP(IF(OR(G77="",OR($D77="",$D77="NL",$D77="HORS LIGUE")),"",COUNTIFS($D$5:$D$72,"&lt;&gt;"&amp;"",$D$5:$D$72,"&lt;&gt;"&amp;"NL",$D$5:$D$72,"&lt;&gt;"&amp;"HORS LIGUE",G$5:G$72,"&lt;"&amp;G77)+1),Paramètres!$B$3:$C$56,2,FALSE)*Paramètres!$N$4))</f>
        <v>0</v>
      </c>
      <c r="I77" s="36"/>
      <c r="J77" s="2">
        <f>IF(I$2="Bike &amp; Run",IF(ISNA(VLOOKUP(I77,Paramètres!$B$3:$C$56,2,FALSE)),0,VLOOKUP(I77,Paramètres!$B$3:$C$56,2,FALSE)*Paramètres!$N$5),IF(OR(I77="",OR($D77="",$D77="NL",$D77="HORS LIGUE")),0,VLOOKUP(IF(OR(I77="",OR($D77="",$D77="NL",$D77="HORS LIGUE")),"",COUNTIFS($D$5:$D$72,"&lt;&gt;"&amp;"",$D$5:$D$72,"&lt;&gt;"&amp;"NL",$D$5:$D$72,"&lt;&gt;"&amp;"HORS LIGUE",I$5:I$72,"&lt;"&amp;I77)+1),Paramètres!$B$3:$C$56,2,FALSE)*Paramètres!$N$5))</f>
        <v>0</v>
      </c>
      <c r="K77" s="4"/>
      <c r="L77" s="2">
        <f>IF(K$2="Bike &amp; Run",IF(ISNA(VLOOKUP(K77,Paramètres!$B$3:$C$56,2,FALSE)),0,VLOOKUP(K77,Paramètres!$B$3:$C$56,2,FALSE)*Paramètres!$N$6),IF(OR(K77="",OR($D77="",$D77="NL",$D77="HORS LIGUE")),0,VLOOKUP(IF(OR(K77="",OR($D77="",$D77="NL",$D77="HORS LIGUE")),"",COUNTIFS($D$5:$D$72,"&lt;&gt;"&amp;"",$D$5:$D$72,"&lt;&gt;"&amp;"NL",$D$5:$D$72,"&lt;&gt;"&amp;"HORS LIGUE",K$5:K$72,"&lt;"&amp;K77)+1),Paramètres!$B$3:$C$56,2,FALSE)*Paramètres!$N$6))</f>
        <v>0</v>
      </c>
      <c r="M77" s="4"/>
      <c r="N77" s="2">
        <f>IF(M$2="Bike &amp; Run",IF(ISNA(VLOOKUP(M77,Paramètres!$B$3:$C$56,2,FALSE)),0,VLOOKUP(M77,Paramètres!$B$3:$C$56,2,FALSE)*Paramètres!$N$7),IF(OR(M77="",OR($D77="",$D77="NL",$D77="HORS LIGUE")),0,VLOOKUP(IF(OR(M77="",OR($D77="",$D77="NL",$D77="HORS LIGUE")),"",COUNTIFS($D$5:$D$72,"&lt;&gt;"&amp;"",$D$5:$D$72,"&lt;&gt;"&amp;"NL",$D$5:$D$72,"&lt;&gt;"&amp;"HORS LIGUE",M$5:M$72,"&lt;"&amp;M77)+1),Paramètres!$B$3:$C$56,2,FALSE)*Paramètres!$N$7))</f>
        <v>0</v>
      </c>
      <c r="O77" s="46"/>
      <c r="P77" s="2">
        <f>IF(O$2="Bike &amp; Run",IF(ISNA(VLOOKUP(O77,Paramètres!$B$3:$C$56,2,FALSE)),0,VLOOKUP(O77,Paramètres!$B$3:$C$56,2,FALSE)*Paramètres!$N$8),IF(OR(O77="",OR($D77="",$D77="NL",$D77="HORS LIGUE")),0,VLOOKUP(IF(OR(O77="",OR($D77="",$D77="NL",$D77="HORS LIGUE")),"",COUNTIFS($D$5:$D$72,"&lt;&gt;"&amp;"",$D$5:$D$72,"&lt;&gt;"&amp;"NL",$D$5:$D$72,"&lt;&gt;"&amp;"HORS LIGUE",O$5:O$72,"&lt;"&amp;O77)+1),Paramètres!$B$3:$C$56,2,FALSE)*Paramètres!$N$8))</f>
        <v>0</v>
      </c>
      <c r="Q77" s="46"/>
      <c r="R77" s="2">
        <f>IF(Q$2="Bike &amp; Run",IF(ISNA(VLOOKUP(Q77,Paramètres!$B$3:$C$56,2,FALSE)),0,VLOOKUP(Q77,Paramètres!$B$3:$C$56,2,FALSE)*Paramètres!$N$9),IF(OR(Q77="",OR($D77="",$D77="NL",$D77="HORS LIGUE")),0,VLOOKUP(IF(OR(Q77="",OR($D77="",$D77="NL",$D77="HORS LIGUE")),"",COUNTIFS($D$5:$D$72,"&lt;&gt;"&amp;"",$D$5:$D$72,"&lt;&gt;"&amp;"NL",$D$5:$D$72,"&lt;&gt;"&amp;"HORS LIGUE",Q$5:Q$72,"&lt;"&amp;Q77)+1),Paramètres!$B$3:$C$56,2,FALSE)*Paramètres!$N$9))</f>
        <v>0</v>
      </c>
      <c r="S77" s="46"/>
      <c r="T77" s="2">
        <f>IF(S$2="Bike &amp; Run",IF(ISNA(VLOOKUP(S77,Paramètres!$B$3:$C$56,2,FALSE)),0,VLOOKUP(S77,Paramètres!$B$3:$C$56,2,FALSE)*Paramètres!$N$10),IF(OR(S77="",OR($D77="",$D77="NL",$D77="HORS LIGUE")),0,VLOOKUP(IF(OR(S77="",OR($D77="",$D77="NL",$D77="HORS LIGUE")),"",COUNTIFS($D$5:$D$72,"&lt;&gt;"&amp;"",$D$5:$D$72,"&lt;&gt;"&amp;"NL",$D$5:$D$72,"&lt;&gt;"&amp;"HORS LIGUE",S$5:S$72,"&lt;"&amp;S77)+1),Paramètres!$B$3:$C$56,2,FALSE)*Paramètres!$N$10))</f>
        <v>0</v>
      </c>
      <c r="U77" s="46"/>
      <c r="V77" s="2">
        <f>IF(U$2="Bike &amp; Run",IF(ISNA(VLOOKUP(U77,Paramètres!$B$3:$C$56,2,FALSE)),0,VLOOKUP(U77,Paramètres!$B$3:$C$56,2,FALSE)*Paramètres!$N$11),IF(OR(U77="",OR($D77="",$D77="NL",$D77="HORS LIGUE")),0,VLOOKUP(IF(OR(U77="",OR($D77="",$D77="NL",$D77="HORS LIGUE")),"",COUNTIFS($D$5:$D$72,"&lt;&gt;"&amp;"",$D$5:$D$72,"&lt;&gt;"&amp;"NL",$D$5:$D$72,"&lt;&gt;"&amp;"HORS LIGUE",U$5:U$72,"&lt;"&amp;U77)+1),Paramètres!$B$3:$C$56,2,FALSE)*Paramètres!$N$11))</f>
        <v>0</v>
      </c>
      <c r="W77" s="46"/>
      <c r="X77" s="2">
        <f>IF(W$2="Bike &amp; Run",IF(ISNA(VLOOKUP(W77,Paramètres!$B$3:$C$56,2,FALSE)),0,VLOOKUP(W77,Paramètres!$B$3:$C$56,2,FALSE)*Paramètres!$N$12),IF(OR(W77="",OR($D77="",$D77="NL",$D77="HORS LIGUE")),0,VLOOKUP(IF(OR(W77="",OR($D77="",$D77="NL",$D77="HORS LIGUE")),"",COUNTIFS($D$5:$D$72,"&lt;&gt;"&amp;"",$D$5:$D$72,"&lt;&gt;"&amp;"NL",$D$5:$D$72,"&lt;&gt;"&amp;"HORS LIGUE",W$5:W$72,"&lt;"&amp;W77)+1),Paramètres!$B$3:$C$56,2,FALSE)*Paramètres!$N$12))</f>
        <v>0</v>
      </c>
      <c r="Y77" s="46"/>
      <c r="Z77" s="2">
        <f>IF(Y$2="Bike &amp; Run",IF(ISNA(VLOOKUP(Y77,Paramètres!$B$3:$C$56,2,FALSE)),0,VLOOKUP(Y77,Paramètres!$B$3:$C$56,2,FALSE)*Paramètres!$N$13),IF(OR(Y77="",OR($D77="",$D77="NL",$D77="HORS LIGUE")),0,VLOOKUP(IF(OR(Y77="",OR($D77="",$D77="NL",$D77="HORS LIGUE")),"",COUNTIFS($D$5:$D$72,"&lt;&gt;"&amp;"",$D$5:$D$72,"&lt;&gt;"&amp;"NL",$D$5:$D$72,"&lt;&gt;"&amp;"HORS LIGUE",Y$5:Y$72,"&lt;"&amp;Y77)+1),Paramètres!$B$3:$C$56,2,FALSE)*Paramètres!$N$13))</f>
        <v>0</v>
      </c>
      <c r="AA77" s="46"/>
      <c r="AB77" s="2">
        <f>IF(AA$2="Bike &amp; Run",IF(ISNA(VLOOKUP(AA77,Paramètres!$B$3:$C$56,2,FALSE)),0,VLOOKUP(AA77,Paramètres!$B$3:$C$56,2,FALSE)*Paramètres!$N$14),IF(OR(AA77="",OR($D77="",$D77="NL",$D77="HORS LIGUE")),0,VLOOKUP(IF(OR(AA77="",OR($D77="",$D77="NL",$D77="HORS LIGUE")),"",COUNTIFS($D$5:$D$72,"&lt;&gt;"&amp;"",$D$5:$D$72,"&lt;&gt;"&amp;"NL",$D$5:$D$72,"&lt;&gt;"&amp;"HORS LIGUE",AA$5:AA$72,"&lt;"&amp;AA77)+1),Paramètres!$B$3:$C$56,2,FALSE)*Paramètres!$N$14))</f>
        <v>0</v>
      </c>
      <c r="AC77" s="46"/>
      <c r="AD77" s="2">
        <f>IF(AC$2="Bike &amp; Run",IF(ISNA(VLOOKUP(AC77,Paramètres!$B$3:$C$56,2,FALSE)),0,VLOOKUP(AC77,Paramètres!$B$3:$C$56,2,FALSE)*Paramètres!$N$15),IF(OR(AC77="",OR($D77="",$D77="NL",$D77="HORS LIGUE")),0,VLOOKUP(IF(OR(AC77="",OR($D77="",$D77="NL",$D77="HORS LIGUE")),"",COUNTIFS($D$5:$D$72,"&lt;&gt;"&amp;"",$D$5:$D$72,"&lt;&gt;"&amp;"NL",$D$5:$D$72,"&lt;&gt;"&amp;"HORS LIGUE",AC$5:AC$72,"&lt;"&amp;AC77)+1),Paramètres!$B$3:$C$56,2,FALSE)*Paramètres!$N$15))</f>
        <v>0</v>
      </c>
      <c r="AE77" s="46"/>
      <c r="AF77" s="2">
        <f>IF(AE$2="Bike &amp; Run",IF(ISNA(VLOOKUP(AE77,Paramètres!$B$3:$C$56,2,FALSE)),0,VLOOKUP(AE77,Paramètres!$B$3:$C$56,2,FALSE)*Paramètres!$N$16),IF(OR(AE77="",OR($D77="",$D77="NL",$D77="HORS LIGUE")),0,VLOOKUP(IF(OR(AE77="",OR($D77="",$D77="NL",$D77="HORS LIGUE")),"",COUNTIFS($D$5:$D$72,"&lt;&gt;"&amp;"",$D$5:$D$72,"&lt;&gt;"&amp;"NL",$D$5:$D$72,"&lt;&gt;"&amp;"HORS LIGUE",AE$5:AE$72,"&lt;"&amp;AE77)+1),Paramètres!$B$3:$C$56,2,FALSE)*Paramètres!$N$16))</f>
        <v>0</v>
      </c>
      <c r="AG77" s="46"/>
      <c r="AH77" s="2">
        <f>IF(AG$2="Bike &amp; Run",IF(ISNA(VLOOKUP(AG77,Paramètres!$B$3:$C$56,2,FALSE)),0,VLOOKUP(AG77,Paramètres!$B$3:$C$56,2,FALSE)*Paramètres!$N$17),IF(OR(AG77="",OR($D77="",$D77="NL",$D77="HORS LIGUE")),0,VLOOKUP(IF(OR(AG77="",OR($D77="",$D77="NL",$D77="HORS LIGUE")),"",COUNTIFS($D$5:$D$72,"&lt;&gt;"&amp;"",$D$5:$D$72,"&lt;&gt;"&amp;"NL",$D$5:$D$72,"&lt;&gt;"&amp;"HORS LIGUE",AG$5:AG$72,"&lt;"&amp;AG77)+1),Paramètres!$B$3:$C$56,2,FALSE)*Paramètres!$N$17))</f>
        <v>0</v>
      </c>
      <c r="AI77" s="40">
        <f t="shared" si="106"/>
        <v>0</v>
      </c>
      <c r="AJ77" s="3" t="str">
        <f t="shared" si="107"/>
        <v/>
      </c>
      <c r="AK77" s="5">
        <f t="shared" si="108"/>
        <v>0</v>
      </c>
      <c r="AL77" s="41" t="e">
        <f t="shared" si="109"/>
        <v>#REF!</v>
      </c>
      <c r="AM77" s="33" t="e">
        <f t="shared" si="110"/>
        <v>#REF!</v>
      </c>
    </row>
    <row r="78" spans="1:70" ht="16.5" x14ac:dyDescent="0.35">
      <c r="A78" s="14"/>
      <c r="B78" s="64"/>
      <c r="C78" s="32"/>
      <c r="D78" s="32"/>
      <c r="E78" s="6"/>
      <c r="F78" s="2">
        <f>IF(E$2="Bike &amp; Run",IF(ISNA(VLOOKUP(E78,Paramètres!$B$3:$C$56,2,FALSE)),0,VLOOKUP(E78,Paramètres!$B$3:$C$56,2,FALSE)*Paramètres!$N$3),IF(OR(E78="",OR($D78="",$D78="NL",$D78="HORS LIGUE")),0,VLOOKUP(IF(OR(E78="",OR($D78="",$D78="NL",$D78="HORS LIGUE")),"",COUNTIFS($D$5:$D$72,"&lt;&gt;"&amp;"",$D$5:$D$72,"&lt;&gt;"&amp;"NL",$D$5:$D$72,"&lt;&gt;"&amp;"HORS LIGUE",E$5:E$72,"&lt;"&amp;E78)+1),Paramètres!$B$3:$C$56,2,FALSE)*Paramètres!$N$3))</f>
        <v>0</v>
      </c>
      <c r="G78" s="84"/>
      <c r="H78" s="83">
        <f>IF(G$2="Bike &amp; Run",IF(ISNA(VLOOKUP(G78,Paramètres!$B$3:$C$56,2,FALSE)),0,VLOOKUP(G78,Paramètres!$B$3:$C$56,2,FALSE)*Paramètres!$N$4),IF(OR(G78="",OR($D78="",$D78="NL",$D78="HORS LIGUE")),0,VLOOKUP(IF(OR(G78="",OR($D78="",$D78="NL",$D78="HORS LIGUE")),"",COUNTIFS($D$5:$D$72,"&lt;&gt;"&amp;"",$D$5:$D$72,"&lt;&gt;"&amp;"NL",$D$5:$D$72,"&lt;&gt;"&amp;"HORS LIGUE",G$5:G$72,"&lt;"&amp;G78)+1),Paramètres!$B$3:$C$56,2,FALSE)*Paramètres!$N$4))</f>
        <v>0</v>
      </c>
      <c r="I78" s="36"/>
      <c r="J78" s="2">
        <f>IF(I$2="Bike &amp; Run",IF(ISNA(VLOOKUP(I78,Paramètres!$B$3:$C$56,2,FALSE)),0,VLOOKUP(I78,Paramètres!$B$3:$C$56,2,FALSE)*Paramètres!$N$5),IF(OR(I78="",OR($D78="",$D78="NL",$D78="HORS LIGUE")),0,VLOOKUP(IF(OR(I78="",OR($D78="",$D78="NL",$D78="HORS LIGUE")),"",COUNTIFS($D$5:$D$72,"&lt;&gt;"&amp;"",$D$5:$D$72,"&lt;&gt;"&amp;"NL",$D$5:$D$72,"&lt;&gt;"&amp;"HORS LIGUE",I$5:I$72,"&lt;"&amp;I78)+1),Paramètres!$B$3:$C$56,2,FALSE)*Paramètres!$N$5))</f>
        <v>0</v>
      </c>
      <c r="K78" s="4"/>
      <c r="L78" s="2">
        <f>IF(K$2="Bike &amp; Run",IF(ISNA(VLOOKUP(K78,Paramètres!$B$3:$C$56,2,FALSE)),0,VLOOKUP(K78,Paramètres!$B$3:$C$56,2,FALSE)*Paramètres!$N$6),IF(OR(K78="",OR($D78="",$D78="NL",$D78="HORS LIGUE")),0,VLOOKUP(IF(OR(K78="",OR($D78="",$D78="NL",$D78="HORS LIGUE")),"",COUNTIFS($D$5:$D$72,"&lt;&gt;"&amp;"",$D$5:$D$72,"&lt;&gt;"&amp;"NL",$D$5:$D$72,"&lt;&gt;"&amp;"HORS LIGUE",K$5:K$72,"&lt;"&amp;K78)+1),Paramètres!$B$3:$C$56,2,FALSE)*Paramètres!$N$6))</f>
        <v>0</v>
      </c>
      <c r="M78" s="4"/>
      <c r="N78" s="2">
        <f>IF(M$2="Bike &amp; Run",IF(ISNA(VLOOKUP(M78,Paramètres!$B$3:$C$56,2,FALSE)),0,VLOOKUP(M78,Paramètres!$B$3:$C$56,2,FALSE)*Paramètres!$N$7),IF(OR(M78="",OR($D78="",$D78="NL",$D78="HORS LIGUE")),0,VLOOKUP(IF(OR(M78="",OR($D78="",$D78="NL",$D78="HORS LIGUE")),"",COUNTIFS($D$5:$D$72,"&lt;&gt;"&amp;"",$D$5:$D$72,"&lt;&gt;"&amp;"NL",$D$5:$D$72,"&lt;&gt;"&amp;"HORS LIGUE",M$5:M$72,"&lt;"&amp;M78)+1),Paramètres!$B$3:$C$56,2,FALSE)*Paramètres!$N$7))</f>
        <v>0</v>
      </c>
      <c r="O78" s="46"/>
      <c r="P78" s="2">
        <f>IF(O$2="Bike &amp; Run",IF(ISNA(VLOOKUP(O78,Paramètres!$B$3:$C$56,2,FALSE)),0,VLOOKUP(O78,Paramètres!$B$3:$C$56,2,FALSE)*Paramètres!$N$8),IF(OR(O78="",OR($D78="",$D78="NL",$D78="HORS LIGUE")),0,VLOOKUP(IF(OR(O78="",OR($D78="",$D78="NL",$D78="HORS LIGUE")),"",COUNTIFS($D$5:$D$72,"&lt;&gt;"&amp;"",$D$5:$D$72,"&lt;&gt;"&amp;"NL",$D$5:$D$72,"&lt;&gt;"&amp;"HORS LIGUE",O$5:O$72,"&lt;"&amp;O78)+1),Paramètres!$B$3:$C$56,2,FALSE)*Paramètres!$N$8))</f>
        <v>0</v>
      </c>
      <c r="Q78" s="46"/>
      <c r="R78" s="2">
        <f>IF(Q$2="Bike &amp; Run",IF(ISNA(VLOOKUP(Q78,Paramètres!$B$3:$C$56,2,FALSE)),0,VLOOKUP(Q78,Paramètres!$B$3:$C$56,2,FALSE)*Paramètres!$N$9),IF(OR(Q78="",OR($D78="",$D78="NL",$D78="HORS LIGUE")),0,VLOOKUP(IF(OR(Q78="",OR($D78="",$D78="NL",$D78="HORS LIGUE")),"",COUNTIFS($D$5:$D$72,"&lt;&gt;"&amp;"",$D$5:$D$72,"&lt;&gt;"&amp;"NL",$D$5:$D$72,"&lt;&gt;"&amp;"HORS LIGUE",Q$5:Q$72,"&lt;"&amp;Q78)+1),Paramètres!$B$3:$C$56,2,FALSE)*Paramètres!$N$9))</f>
        <v>0</v>
      </c>
      <c r="S78" s="46"/>
      <c r="T78" s="2">
        <f>IF(S$2="Bike &amp; Run",IF(ISNA(VLOOKUP(S78,Paramètres!$B$3:$C$56,2,FALSE)),0,VLOOKUP(S78,Paramètres!$B$3:$C$56,2,FALSE)*Paramètres!$N$10),IF(OR(S78="",OR($D78="",$D78="NL",$D78="HORS LIGUE")),0,VLOOKUP(IF(OR(S78="",OR($D78="",$D78="NL",$D78="HORS LIGUE")),"",COUNTIFS($D$5:$D$72,"&lt;&gt;"&amp;"",$D$5:$D$72,"&lt;&gt;"&amp;"NL",$D$5:$D$72,"&lt;&gt;"&amp;"HORS LIGUE",S$5:S$72,"&lt;"&amp;S78)+1),Paramètres!$B$3:$C$56,2,FALSE)*Paramètres!$N$10))</f>
        <v>0</v>
      </c>
      <c r="U78" s="46"/>
      <c r="V78" s="2">
        <f>IF(U$2="Bike &amp; Run",IF(ISNA(VLOOKUP(U78,Paramètres!$B$3:$C$56,2,FALSE)),0,VLOOKUP(U78,Paramètres!$B$3:$C$56,2,FALSE)*Paramètres!$N$11),IF(OR(U78="",OR($D78="",$D78="NL",$D78="HORS LIGUE")),0,VLOOKUP(IF(OR(U78="",OR($D78="",$D78="NL",$D78="HORS LIGUE")),"",COUNTIFS($D$5:$D$72,"&lt;&gt;"&amp;"",$D$5:$D$72,"&lt;&gt;"&amp;"NL",$D$5:$D$72,"&lt;&gt;"&amp;"HORS LIGUE",U$5:U$72,"&lt;"&amp;U78)+1),Paramètres!$B$3:$C$56,2,FALSE)*Paramètres!$N$11))</f>
        <v>0</v>
      </c>
      <c r="W78" s="46"/>
      <c r="X78" s="2">
        <f>IF(W$2="Bike &amp; Run",IF(ISNA(VLOOKUP(W78,Paramètres!$B$3:$C$56,2,FALSE)),0,VLOOKUP(W78,Paramètres!$B$3:$C$56,2,FALSE)*Paramètres!$N$12),IF(OR(W78="",OR($D78="",$D78="NL",$D78="HORS LIGUE")),0,VLOOKUP(IF(OR(W78="",OR($D78="",$D78="NL",$D78="HORS LIGUE")),"",COUNTIFS($D$5:$D$72,"&lt;&gt;"&amp;"",$D$5:$D$72,"&lt;&gt;"&amp;"NL",$D$5:$D$72,"&lt;&gt;"&amp;"HORS LIGUE",W$5:W$72,"&lt;"&amp;W78)+1),Paramètres!$B$3:$C$56,2,FALSE)*Paramètres!$N$12))</f>
        <v>0</v>
      </c>
      <c r="Y78" s="46"/>
      <c r="Z78" s="2">
        <f>IF(Y$2="Bike &amp; Run",IF(ISNA(VLOOKUP(Y78,Paramètres!$B$3:$C$56,2,FALSE)),0,VLOOKUP(Y78,Paramètres!$B$3:$C$56,2,FALSE)*Paramètres!$N$13),IF(OR(Y78="",OR($D78="",$D78="NL",$D78="HORS LIGUE")),0,VLOOKUP(IF(OR(Y78="",OR($D78="",$D78="NL",$D78="HORS LIGUE")),"",COUNTIFS($D$5:$D$72,"&lt;&gt;"&amp;"",$D$5:$D$72,"&lt;&gt;"&amp;"NL",$D$5:$D$72,"&lt;&gt;"&amp;"HORS LIGUE",Y$5:Y$72,"&lt;"&amp;Y78)+1),Paramètres!$B$3:$C$56,2,FALSE)*Paramètres!$N$13))</f>
        <v>0</v>
      </c>
      <c r="AA78" s="46"/>
      <c r="AB78" s="2">
        <f>IF(AA$2="Bike &amp; Run",IF(ISNA(VLOOKUP(AA78,Paramètres!$B$3:$C$56,2,FALSE)),0,VLOOKUP(AA78,Paramètres!$B$3:$C$56,2,FALSE)*Paramètres!$N$14),IF(OR(AA78="",OR($D78="",$D78="NL",$D78="HORS LIGUE")),0,VLOOKUP(IF(OR(AA78="",OR($D78="",$D78="NL",$D78="HORS LIGUE")),"",COUNTIFS($D$5:$D$72,"&lt;&gt;"&amp;"",$D$5:$D$72,"&lt;&gt;"&amp;"NL",$D$5:$D$72,"&lt;&gt;"&amp;"HORS LIGUE",AA$5:AA$72,"&lt;"&amp;AA78)+1),Paramètres!$B$3:$C$56,2,FALSE)*Paramètres!$N$14))</f>
        <v>0</v>
      </c>
      <c r="AC78" s="46"/>
      <c r="AD78" s="2">
        <f>IF(AC$2="Bike &amp; Run",IF(ISNA(VLOOKUP(AC78,Paramètres!$B$3:$C$56,2,FALSE)),0,VLOOKUP(AC78,Paramètres!$B$3:$C$56,2,FALSE)*Paramètres!$N$15),IF(OR(AC78="",OR($D78="",$D78="NL",$D78="HORS LIGUE")),0,VLOOKUP(IF(OR(AC78="",OR($D78="",$D78="NL",$D78="HORS LIGUE")),"",COUNTIFS($D$5:$D$72,"&lt;&gt;"&amp;"",$D$5:$D$72,"&lt;&gt;"&amp;"NL",$D$5:$D$72,"&lt;&gt;"&amp;"HORS LIGUE",AC$5:AC$72,"&lt;"&amp;AC78)+1),Paramètres!$B$3:$C$56,2,FALSE)*Paramètres!$N$15))</f>
        <v>0</v>
      </c>
      <c r="AE78" s="46"/>
      <c r="AF78" s="2">
        <f>IF(AE$2="Bike &amp; Run",IF(ISNA(VLOOKUP(AE78,Paramètres!$B$3:$C$56,2,FALSE)),0,VLOOKUP(AE78,Paramètres!$B$3:$C$56,2,FALSE)*Paramètres!$N$16),IF(OR(AE78="",OR($D78="",$D78="NL",$D78="HORS LIGUE")),0,VLOOKUP(IF(OR(AE78="",OR($D78="",$D78="NL",$D78="HORS LIGUE")),"",COUNTIFS($D$5:$D$72,"&lt;&gt;"&amp;"",$D$5:$D$72,"&lt;&gt;"&amp;"NL",$D$5:$D$72,"&lt;&gt;"&amp;"HORS LIGUE",AE$5:AE$72,"&lt;"&amp;AE78)+1),Paramètres!$B$3:$C$56,2,FALSE)*Paramètres!$N$16))</f>
        <v>0</v>
      </c>
      <c r="AG78" s="46"/>
      <c r="AH78" s="2">
        <f>IF(AG$2="Bike &amp; Run",IF(ISNA(VLOOKUP(AG78,Paramètres!$B$3:$C$56,2,FALSE)),0,VLOOKUP(AG78,Paramètres!$B$3:$C$56,2,FALSE)*Paramètres!$N$17),IF(OR(AG78="",OR($D78="",$D78="NL",$D78="HORS LIGUE")),0,VLOOKUP(IF(OR(AG78="",OR($D78="",$D78="NL",$D78="HORS LIGUE")),"",COUNTIFS($D$5:$D$72,"&lt;&gt;"&amp;"",$D$5:$D$72,"&lt;&gt;"&amp;"NL",$D$5:$D$72,"&lt;&gt;"&amp;"HORS LIGUE",AG$5:AG$72,"&lt;"&amp;AG78)+1),Paramètres!$B$3:$C$56,2,FALSE)*Paramètres!$N$17))</f>
        <v>0</v>
      </c>
      <c r="AI78" s="40">
        <f t="shared" si="106"/>
        <v>0</v>
      </c>
      <c r="AJ78" s="3" t="str">
        <f t="shared" si="107"/>
        <v/>
      </c>
      <c r="AK78" s="5">
        <f t="shared" si="108"/>
        <v>0</v>
      </c>
      <c r="AL78" s="41" t="e">
        <f t="shared" si="109"/>
        <v>#REF!</v>
      </c>
      <c r="AM78" s="33" t="e">
        <f t="shared" si="110"/>
        <v>#REF!</v>
      </c>
    </row>
    <row r="79" spans="1:70" ht="16.5" x14ac:dyDescent="0.35">
      <c r="A79" s="14"/>
      <c r="B79" s="64"/>
      <c r="C79" s="32"/>
      <c r="D79" s="32"/>
      <c r="E79" s="6"/>
      <c r="F79" s="2">
        <f>IF(E$2="Bike &amp; Run",IF(ISNA(VLOOKUP(E79,Paramètres!$B$3:$C$56,2,FALSE)),0,VLOOKUP(E79,Paramètres!$B$3:$C$56,2,FALSE)*Paramètres!$N$3),IF(OR(E79="",OR($D79="",$D79="NL",$D79="HORS LIGUE")),0,VLOOKUP(IF(OR(E79="",OR($D79="",$D79="NL",$D79="HORS LIGUE")),"",COUNTIFS($D$5:$D$72,"&lt;&gt;"&amp;"",$D$5:$D$72,"&lt;&gt;"&amp;"NL",$D$5:$D$72,"&lt;&gt;"&amp;"HORS LIGUE",E$5:E$72,"&lt;"&amp;E79)+1),Paramètres!$B$3:$C$56,2,FALSE)*Paramètres!$N$3))</f>
        <v>0</v>
      </c>
      <c r="G79" s="84"/>
      <c r="H79" s="83">
        <f>IF(G$2="Bike &amp; Run",IF(ISNA(VLOOKUP(G79,Paramètres!$B$3:$C$56,2,FALSE)),0,VLOOKUP(G79,Paramètres!$B$3:$C$56,2,FALSE)*Paramètres!$N$4),IF(OR(G79="",OR($D79="",$D79="NL",$D79="HORS LIGUE")),0,VLOOKUP(IF(OR(G79="",OR($D79="",$D79="NL",$D79="HORS LIGUE")),"",COUNTIFS($D$5:$D$72,"&lt;&gt;"&amp;"",$D$5:$D$72,"&lt;&gt;"&amp;"NL",$D$5:$D$72,"&lt;&gt;"&amp;"HORS LIGUE",G$5:G$72,"&lt;"&amp;G79)+1),Paramètres!$B$3:$C$56,2,FALSE)*Paramètres!$N$4))</f>
        <v>0</v>
      </c>
      <c r="I79" s="36"/>
      <c r="J79" s="2">
        <f>IF(I$2="Bike &amp; Run",IF(ISNA(VLOOKUP(I79,Paramètres!$B$3:$C$56,2,FALSE)),0,VLOOKUP(I79,Paramètres!$B$3:$C$56,2,FALSE)*Paramètres!$N$5),IF(OR(I79="",OR($D79="",$D79="NL",$D79="HORS LIGUE")),0,VLOOKUP(IF(OR(I79="",OR($D79="",$D79="NL",$D79="HORS LIGUE")),"",COUNTIFS($D$5:$D$72,"&lt;&gt;"&amp;"",$D$5:$D$72,"&lt;&gt;"&amp;"NL",$D$5:$D$72,"&lt;&gt;"&amp;"HORS LIGUE",I$5:I$72,"&lt;"&amp;I79)+1),Paramètres!$B$3:$C$56,2,FALSE)*Paramètres!$N$5))</f>
        <v>0</v>
      </c>
      <c r="K79" s="4"/>
      <c r="L79" s="2">
        <f>IF(K$2="Bike &amp; Run",IF(ISNA(VLOOKUP(K79,Paramètres!$B$3:$C$56,2,FALSE)),0,VLOOKUP(K79,Paramètres!$B$3:$C$56,2,FALSE)*Paramètres!$N$6),IF(OR(K79="",OR($D79="",$D79="NL",$D79="HORS LIGUE")),0,VLOOKUP(IF(OR(K79="",OR($D79="",$D79="NL",$D79="HORS LIGUE")),"",COUNTIFS($D$5:$D$72,"&lt;&gt;"&amp;"",$D$5:$D$72,"&lt;&gt;"&amp;"NL",$D$5:$D$72,"&lt;&gt;"&amp;"HORS LIGUE",K$5:K$72,"&lt;"&amp;K79)+1),Paramètres!$B$3:$C$56,2,FALSE)*Paramètres!$N$6))</f>
        <v>0</v>
      </c>
      <c r="M79" s="4"/>
      <c r="N79" s="2">
        <f>IF(M$2="Bike &amp; Run",IF(ISNA(VLOOKUP(M79,Paramètres!$B$3:$C$56,2,FALSE)),0,VLOOKUP(M79,Paramètres!$B$3:$C$56,2,FALSE)*Paramètres!$N$7),IF(OR(M79="",OR($D79="",$D79="NL",$D79="HORS LIGUE")),0,VLOOKUP(IF(OR(M79="",OR($D79="",$D79="NL",$D79="HORS LIGUE")),"",COUNTIFS($D$5:$D$72,"&lt;&gt;"&amp;"",$D$5:$D$72,"&lt;&gt;"&amp;"NL",$D$5:$D$72,"&lt;&gt;"&amp;"HORS LIGUE",M$5:M$72,"&lt;"&amp;M79)+1),Paramètres!$B$3:$C$56,2,FALSE)*Paramètres!$N$7))</f>
        <v>0</v>
      </c>
      <c r="O79" s="46"/>
      <c r="P79" s="2">
        <f>IF(O$2="Bike &amp; Run",IF(ISNA(VLOOKUP(O79,Paramètres!$B$3:$C$56,2,FALSE)),0,VLOOKUP(O79,Paramètres!$B$3:$C$56,2,FALSE)*Paramètres!$N$8),IF(OR(O79="",OR($D79="",$D79="NL",$D79="HORS LIGUE")),0,VLOOKUP(IF(OR(O79="",OR($D79="",$D79="NL",$D79="HORS LIGUE")),"",COUNTIFS($D$5:$D$72,"&lt;&gt;"&amp;"",$D$5:$D$72,"&lt;&gt;"&amp;"NL",$D$5:$D$72,"&lt;&gt;"&amp;"HORS LIGUE",O$5:O$72,"&lt;"&amp;O79)+1),Paramètres!$B$3:$C$56,2,FALSE)*Paramètres!$N$8))</f>
        <v>0</v>
      </c>
      <c r="Q79" s="46"/>
      <c r="R79" s="2">
        <f>IF(Q$2="Bike &amp; Run",IF(ISNA(VLOOKUP(Q79,Paramètres!$B$3:$C$56,2,FALSE)),0,VLOOKUP(Q79,Paramètres!$B$3:$C$56,2,FALSE)*Paramètres!$N$9),IF(OR(Q79="",OR($D79="",$D79="NL",$D79="HORS LIGUE")),0,VLOOKUP(IF(OR(Q79="",OR($D79="",$D79="NL",$D79="HORS LIGUE")),"",COUNTIFS($D$5:$D$72,"&lt;&gt;"&amp;"",$D$5:$D$72,"&lt;&gt;"&amp;"NL",$D$5:$D$72,"&lt;&gt;"&amp;"HORS LIGUE",Q$5:Q$72,"&lt;"&amp;Q79)+1),Paramètres!$B$3:$C$56,2,FALSE)*Paramètres!$N$9))</f>
        <v>0</v>
      </c>
      <c r="S79" s="46"/>
      <c r="T79" s="2">
        <f>IF(S$2="Bike &amp; Run",IF(ISNA(VLOOKUP(S79,Paramètres!$B$3:$C$56,2,FALSE)),0,VLOOKUP(S79,Paramètres!$B$3:$C$56,2,FALSE)*Paramètres!$N$10),IF(OR(S79="",OR($D79="",$D79="NL",$D79="HORS LIGUE")),0,VLOOKUP(IF(OR(S79="",OR($D79="",$D79="NL",$D79="HORS LIGUE")),"",COUNTIFS($D$5:$D$72,"&lt;&gt;"&amp;"",$D$5:$D$72,"&lt;&gt;"&amp;"NL",$D$5:$D$72,"&lt;&gt;"&amp;"HORS LIGUE",S$5:S$72,"&lt;"&amp;S79)+1),Paramètres!$B$3:$C$56,2,FALSE)*Paramètres!$N$10))</f>
        <v>0</v>
      </c>
      <c r="U79" s="46"/>
      <c r="V79" s="2">
        <f>IF(U$2="Bike &amp; Run",IF(ISNA(VLOOKUP(U79,Paramètres!$B$3:$C$56,2,FALSE)),0,VLOOKUP(U79,Paramètres!$B$3:$C$56,2,FALSE)*Paramètres!$N$11),IF(OR(U79="",OR($D79="",$D79="NL",$D79="HORS LIGUE")),0,VLOOKUP(IF(OR(U79="",OR($D79="",$D79="NL",$D79="HORS LIGUE")),"",COUNTIFS($D$5:$D$72,"&lt;&gt;"&amp;"",$D$5:$D$72,"&lt;&gt;"&amp;"NL",$D$5:$D$72,"&lt;&gt;"&amp;"HORS LIGUE",U$5:U$72,"&lt;"&amp;U79)+1),Paramètres!$B$3:$C$56,2,FALSE)*Paramètres!$N$11))</f>
        <v>0</v>
      </c>
      <c r="W79" s="46"/>
      <c r="X79" s="2">
        <f>IF(W$2="Bike &amp; Run",IF(ISNA(VLOOKUP(W79,Paramètres!$B$3:$C$56,2,FALSE)),0,VLOOKUP(W79,Paramètres!$B$3:$C$56,2,FALSE)*Paramètres!$N$12),IF(OR(W79="",OR($D79="",$D79="NL",$D79="HORS LIGUE")),0,VLOOKUP(IF(OR(W79="",OR($D79="",$D79="NL",$D79="HORS LIGUE")),"",COUNTIFS($D$5:$D$72,"&lt;&gt;"&amp;"",$D$5:$D$72,"&lt;&gt;"&amp;"NL",$D$5:$D$72,"&lt;&gt;"&amp;"HORS LIGUE",W$5:W$72,"&lt;"&amp;W79)+1),Paramètres!$B$3:$C$56,2,FALSE)*Paramètres!$N$12))</f>
        <v>0</v>
      </c>
      <c r="Y79" s="46"/>
      <c r="Z79" s="2">
        <f>IF(Y$2="Bike &amp; Run",IF(ISNA(VLOOKUP(Y79,Paramètres!$B$3:$C$56,2,FALSE)),0,VLOOKUP(Y79,Paramètres!$B$3:$C$56,2,FALSE)*Paramètres!$N$13),IF(OR(Y79="",OR($D79="",$D79="NL",$D79="HORS LIGUE")),0,VLOOKUP(IF(OR(Y79="",OR($D79="",$D79="NL",$D79="HORS LIGUE")),"",COUNTIFS($D$5:$D$72,"&lt;&gt;"&amp;"",$D$5:$D$72,"&lt;&gt;"&amp;"NL",$D$5:$D$72,"&lt;&gt;"&amp;"HORS LIGUE",Y$5:Y$72,"&lt;"&amp;Y79)+1),Paramètres!$B$3:$C$56,2,FALSE)*Paramètres!$N$13))</f>
        <v>0</v>
      </c>
      <c r="AA79" s="46"/>
      <c r="AB79" s="2">
        <f>IF(AA$2="Bike &amp; Run",IF(ISNA(VLOOKUP(AA79,Paramètres!$B$3:$C$56,2,FALSE)),0,VLOOKUP(AA79,Paramètres!$B$3:$C$56,2,FALSE)*Paramètres!$N$14),IF(OR(AA79="",OR($D79="",$D79="NL",$D79="HORS LIGUE")),0,VLOOKUP(IF(OR(AA79="",OR($D79="",$D79="NL",$D79="HORS LIGUE")),"",COUNTIFS($D$5:$D$72,"&lt;&gt;"&amp;"",$D$5:$D$72,"&lt;&gt;"&amp;"NL",$D$5:$D$72,"&lt;&gt;"&amp;"HORS LIGUE",AA$5:AA$72,"&lt;"&amp;AA79)+1),Paramètres!$B$3:$C$56,2,FALSE)*Paramètres!$N$14))</f>
        <v>0</v>
      </c>
      <c r="AC79" s="46"/>
      <c r="AD79" s="2">
        <f>IF(AC$2="Bike &amp; Run",IF(ISNA(VLOOKUP(AC79,Paramètres!$B$3:$C$56,2,FALSE)),0,VLOOKUP(AC79,Paramètres!$B$3:$C$56,2,FALSE)*Paramètres!$N$15),IF(OR(AC79="",OR($D79="",$D79="NL",$D79="HORS LIGUE")),0,VLOOKUP(IF(OR(AC79="",OR($D79="",$D79="NL",$D79="HORS LIGUE")),"",COUNTIFS($D$5:$D$72,"&lt;&gt;"&amp;"",$D$5:$D$72,"&lt;&gt;"&amp;"NL",$D$5:$D$72,"&lt;&gt;"&amp;"HORS LIGUE",AC$5:AC$72,"&lt;"&amp;AC79)+1),Paramètres!$B$3:$C$56,2,FALSE)*Paramètres!$N$15))</f>
        <v>0</v>
      </c>
      <c r="AE79" s="46"/>
      <c r="AF79" s="2">
        <f>IF(AE$2="Bike &amp; Run",IF(ISNA(VLOOKUP(AE79,Paramètres!$B$3:$C$56,2,FALSE)),0,VLOOKUP(AE79,Paramètres!$B$3:$C$56,2,FALSE)*Paramètres!$N$16),IF(OR(AE79="",OR($D79="",$D79="NL",$D79="HORS LIGUE")),0,VLOOKUP(IF(OR(AE79="",OR($D79="",$D79="NL",$D79="HORS LIGUE")),"",COUNTIFS($D$5:$D$72,"&lt;&gt;"&amp;"",$D$5:$D$72,"&lt;&gt;"&amp;"NL",$D$5:$D$72,"&lt;&gt;"&amp;"HORS LIGUE",AE$5:AE$72,"&lt;"&amp;AE79)+1),Paramètres!$B$3:$C$56,2,FALSE)*Paramètres!$N$16))</f>
        <v>0</v>
      </c>
      <c r="AG79" s="46"/>
      <c r="AH79" s="2">
        <f>IF(AG$2="Bike &amp; Run",IF(ISNA(VLOOKUP(AG79,Paramètres!$B$3:$C$56,2,FALSE)),0,VLOOKUP(AG79,Paramètres!$B$3:$C$56,2,FALSE)*Paramètres!$N$17),IF(OR(AG79="",OR($D79="",$D79="NL",$D79="HORS LIGUE")),0,VLOOKUP(IF(OR(AG79="",OR($D79="",$D79="NL",$D79="HORS LIGUE")),"",COUNTIFS($D$5:$D$72,"&lt;&gt;"&amp;"",$D$5:$D$72,"&lt;&gt;"&amp;"NL",$D$5:$D$72,"&lt;&gt;"&amp;"HORS LIGUE",AG$5:AG$72,"&lt;"&amp;AG79)+1),Paramètres!$B$3:$C$56,2,FALSE)*Paramètres!$N$17))</f>
        <v>0</v>
      </c>
      <c r="AI79" s="40">
        <f t="shared" si="106"/>
        <v>0</v>
      </c>
      <c r="AJ79" s="3" t="str">
        <f t="shared" si="107"/>
        <v/>
      </c>
      <c r="AK79" s="5">
        <f t="shared" si="108"/>
        <v>0</v>
      </c>
      <c r="AL79" s="41" t="e">
        <f t="shared" si="109"/>
        <v>#REF!</v>
      </c>
      <c r="AM79" s="33" t="e">
        <f t="shared" si="110"/>
        <v>#REF!</v>
      </c>
    </row>
    <row r="80" spans="1:70" ht="16.5" x14ac:dyDescent="0.35">
      <c r="A80" s="14"/>
      <c r="B80" s="64"/>
      <c r="C80" s="32"/>
      <c r="D80" s="32"/>
      <c r="E80" s="6"/>
      <c r="F80" s="2">
        <f>IF(E$2="Bike &amp; Run",IF(ISNA(VLOOKUP(E80,Paramètres!$B$3:$C$56,2,FALSE)),0,VLOOKUP(E80,Paramètres!$B$3:$C$56,2,FALSE)*Paramètres!$N$3),IF(OR(E80="",OR($D80="",$D80="NL",$D80="HORS LIGUE")),0,VLOOKUP(IF(OR(E80="",OR($D80="",$D80="NL",$D80="HORS LIGUE")),"",COUNTIFS($D$5:$D$72,"&lt;&gt;"&amp;"",$D$5:$D$72,"&lt;&gt;"&amp;"NL",$D$5:$D$72,"&lt;&gt;"&amp;"HORS LIGUE",E$5:E$72,"&lt;"&amp;E80)+1),Paramètres!$B$3:$C$56,2,FALSE)*Paramètres!$N$3))</f>
        <v>0</v>
      </c>
      <c r="G80" s="84"/>
      <c r="H80" s="83">
        <f>IF(G$2="Bike &amp; Run",IF(ISNA(VLOOKUP(G80,Paramètres!$B$3:$C$56,2,FALSE)),0,VLOOKUP(G80,Paramètres!$B$3:$C$56,2,FALSE)*Paramètres!$N$4),IF(OR(G80="",OR($D80="",$D80="NL",$D80="HORS LIGUE")),0,VLOOKUP(IF(OR(G80="",OR($D80="",$D80="NL",$D80="HORS LIGUE")),"",COUNTIFS($D$5:$D$72,"&lt;&gt;"&amp;"",$D$5:$D$72,"&lt;&gt;"&amp;"NL",$D$5:$D$72,"&lt;&gt;"&amp;"HORS LIGUE",G$5:G$72,"&lt;"&amp;G80)+1),Paramètres!$B$3:$C$56,2,FALSE)*Paramètres!$N$4))</f>
        <v>0</v>
      </c>
      <c r="I80" s="36"/>
      <c r="J80" s="2">
        <f>IF(I$2="Bike &amp; Run",IF(ISNA(VLOOKUP(I80,Paramètres!$B$3:$C$56,2,FALSE)),0,VLOOKUP(I80,Paramètres!$B$3:$C$56,2,FALSE)*Paramètres!$N$5),IF(OR(I80="",OR($D80="",$D80="NL",$D80="HORS LIGUE")),0,VLOOKUP(IF(OR(I80="",OR($D80="",$D80="NL",$D80="HORS LIGUE")),"",COUNTIFS($D$5:$D$72,"&lt;&gt;"&amp;"",$D$5:$D$72,"&lt;&gt;"&amp;"NL",$D$5:$D$72,"&lt;&gt;"&amp;"HORS LIGUE",I$5:I$72,"&lt;"&amp;I80)+1),Paramètres!$B$3:$C$56,2,FALSE)*Paramètres!$N$5))</f>
        <v>0</v>
      </c>
      <c r="K80" s="4"/>
      <c r="L80" s="2">
        <f>IF(K$2="Bike &amp; Run",IF(ISNA(VLOOKUP(K80,Paramètres!$B$3:$C$56,2,FALSE)),0,VLOOKUP(K80,Paramètres!$B$3:$C$56,2,FALSE)*Paramètres!$N$6),IF(OR(K80="",OR($D80="",$D80="NL",$D80="HORS LIGUE")),0,VLOOKUP(IF(OR(K80="",OR($D80="",$D80="NL",$D80="HORS LIGUE")),"",COUNTIFS($D$5:$D$72,"&lt;&gt;"&amp;"",$D$5:$D$72,"&lt;&gt;"&amp;"NL",$D$5:$D$72,"&lt;&gt;"&amp;"HORS LIGUE",K$5:K$72,"&lt;"&amp;K80)+1),Paramètres!$B$3:$C$56,2,FALSE)*Paramètres!$N$6))</f>
        <v>0</v>
      </c>
      <c r="M80" s="4"/>
      <c r="N80" s="2">
        <f>IF(M$2="Bike &amp; Run",IF(ISNA(VLOOKUP(M80,Paramètres!$B$3:$C$56,2,FALSE)),0,VLOOKUP(M80,Paramètres!$B$3:$C$56,2,FALSE)*Paramètres!$N$7),IF(OR(M80="",OR($D80="",$D80="NL",$D80="HORS LIGUE")),0,VLOOKUP(IF(OR(M80="",OR($D80="",$D80="NL",$D80="HORS LIGUE")),"",COUNTIFS($D$5:$D$72,"&lt;&gt;"&amp;"",$D$5:$D$72,"&lt;&gt;"&amp;"NL",$D$5:$D$72,"&lt;&gt;"&amp;"HORS LIGUE",M$5:M$72,"&lt;"&amp;M80)+1),Paramètres!$B$3:$C$56,2,FALSE)*Paramètres!$N$7))</f>
        <v>0</v>
      </c>
      <c r="O80" s="46"/>
      <c r="P80" s="2">
        <f>IF(O$2="Bike &amp; Run",IF(ISNA(VLOOKUP(O80,Paramètres!$B$3:$C$56,2,FALSE)),0,VLOOKUP(O80,Paramètres!$B$3:$C$56,2,FALSE)*Paramètres!$N$8),IF(OR(O80="",OR($D80="",$D80="NL",$D80="HORS LIGUE")),0,VLOOKUP(IF(OR(O80="",OR($D80="",$D80="NL",$D80="HORS LIGUE")),"",COUNTIFS($D$5:$D$72,"&lt;&gt;"&amp;"",$D$5:$D$72,"&lt;&gt;"&amp;"NL",$D$5:$D$72,"&lt;&gt;"&amp;"HORS LIGUE",O$5:O$72,"&lt;"&amp;O80)+1),Paramètres!$B$3:$C$56,2,FALSE)*Paramètres!$N$8))</f>
        <v>0</v>
      </c>
      <c r="Q80" s="46"/>
      <c r="R80" s="2">
        <f>IF(Q$2="Bike &amp; Run",IF(ISNA(VLOOKUP(Q80,Paramètres!$B$3:$C$56,2,FALSE)),0,VLOOKUP(Q80,Paramètres!$B$3:$C$56,2,FALSE)*Paramètres!$N$9),IF(OR(Q80="",OR($D80="",$D80="NL",$D80="HORS LIGUE")),0,VLOOKUP(IF(OR(Q80="",OR($D80="",$D80="NL",$D80="HORS LIGUE")),"",COUNTIFS($D$5:$D$72,"&lt;&gt;"&amp;"",$D$5:$D$72,"&lt;&gt;"&amp;"NL",$D$5:$D$72,"&lt;&gt;"&amp;"HORS LIGUE",Q$5:Q$72,"&lt;"&amp;Q80)+1),Paramètres!$B$3:$C$56,2,FALSE)*Paramètres!$N$9))</f>
        <v>0</v>
      </c>
      <c r="S80" s="46"/>
      <c r="T80" s="2">
        <f>IF(S$2="Bike &amp; Run",IF(ISNA(VLOOKUP(S80,Paramètres!$B$3:$C$56,2,FALSE)),0,VLOOKUP(S80,Paramètres!$B$3:$C$56,2,FALSE)*Paramètres!$N$10),IF(OR(S80="",OR($D80="",$D80="NL",$D80="HORS LIGUE")),0,VLOOKUP(IF(OR(S80="",OR($D80="",$D80="NL",$D80="HORS LIGUE")),"",COUNTIFS($D$5:$D$72,"&lt;&gt;"&amp;"",$D$5:$D$72,"&lt;&gt;"&amp;"NL",$D$5:$D$72,"&lt;&gt;"&amp;"HORS LIGUE",S$5:S$72,"&lt;"&amp;S80)+1),Paramètres!$B$3:$C$56,2,FALSE)*Paramètres!$N$10))</f>
        <v>0</v>
      </c>
      <c r="U80" s="46"/>
      <c r="V80" s="2">
        <f>IF(U$2="Bike &amp; Run",IF(ISNA(VLOOKUP(U80,Paramètres!$B$3:$C$56,2,FALSE)),0,VLOOKUP(U80,Paramètres!$B$3:$C$56,2,FALSE)*Paramètres!$N$11),IF(OR(U80="",OR($D80="",$D80="NL",$D80="HORS LIGUE")),0,VLOOKUP(IF(OR(U80="",OR($D80="",$D80="NL",$D80="HORS LIGUE")),"",COUNTIFS($D$5:$D$72,"&lt;&gt;"&amp;"",$D$5:$D$72,"&lt;&gt;"&amp;"NL",$D$5:$D$72,"&lt;&gt;"&amp;"HORS LIGUE",U$5:U$72,"&lt;"&amp;U80)+1),Paramètres!$B$3:$C$56,2,FALSE)*Paramètres!$N$11))</f>
        <v>0</v>
      </c>
      <c r="W80" s="46"/>
      <c r="X80" s="2">
        <f>IF(W$2="Bike &amp; Run",IF(ISNA(VLOOKUP(W80,Paramètres!$B$3:$C$56,2,FALSE)),0,VLOOKUP(W80,Paramètres!$B$3:$C$56,2,FALSE)*Paramètres!$N$12),IF(OR(W80="",OR($D80="",$D80="NL",$D80="HORS LIGUE")),0,VLOOKUP(IF(OR(W80="",OR($D80="",$D80="NL",$D80="HORS LIGUE")),"",COUNTIFS($D$5:$D$72,"&lt;&gt;"&amp;"",$D$5:$D$72,"&lt;&gt;"&amp;"NL",$D$5:$D$72,"&lt;&gt;"&amp;"HORS LIGUE",W$5:W$72,"&lt;"&amp;W80)+1),Paramètres!$B$3:$C$56,2,FALSE)*Paramètres!$N$12))</f>
        <v>0</v>
      </c>
      <c r="Y80" s="46"/>
      <c r="Z80" s="2">
        <f>IF(Y$2="Bike &amp; Run",IF(ISNA(VLOOKUP(Y80,Paramètres!$B$3:$C$56,2,FALSE)),0,VLOOKUP(Y80,Paramètres!$B$3:$C$56,2,FALSE)*Paramètres!$N$13),IF(OR(Y80="",OR($D80="",$D80="NL",$D80="HORS LIGUE")),0,VLOOKUP(IF(OR(Y80="",OR($D80="",$D80="NL",$D80="HORS LIGUE")),"",COUNTIFS($D$5:$D$72,"&lt;&gt;"&amp;"",$D$5:$D$72,"&lt;&gt;"&amp;"NL",$D$5:$D$72,"&lt;&gt;"&amp;"HORS LIGUE",Y$5:Y$72,"&lt;"&amp;Y80)+1),Paramètres!$B$3:$C$56,2,FALSE)*Paramètres!$N$13))</f>
        <v>0</v>
      </c>
      <c r="AA80" s="46"/>
      <c r="AB80" s="2">
        <f>IF(AA$2="Bike &amp; Run",IF(ISNA(VLOOKUP(AA80,Paramètres!$B$3:$C$56,2,FALSE)),0,VLOOKUP(AA80,Paramètres!$B$3:$C$56,2,FALSE)*Paramètres!$N$14),IF(OR(AA80="",OR($D80="",$D80="NL",$D80="HORS LIGUE")),0,VLOOKUP(IF(OR(AA80="",OR($D80="",$D80="NL",$D80="HORS LIGUE")),"",COUNTIFS($D$5:$D$72,"&lt;&gt;"&amp;"",$D$5:$D$72,"&lt;&gt;"&amp;"NL",$D$5:$D$72,"&lt;&gt;"&amp;"HORS LIGUE",AA$5:AA$72,"&lt;"&amp;AA80)+1),Paramètres!$B$3:$C$56,2,FALSE)*Paramètres!$N$14))</f>
        <v>0</v>
      </c>
      <c r="AC80" s="46"/>
      <c r="AD80" s="2">
        <f>IF(AC$2="Bike &amp; Run",IF(ISNA(VLOOKUP(AC80,Paramètres!$B$3:$C$56,2,FALSE)),0,VLOOKUP(AC80,Paramètres!$B$3:$C$56,2,FALSE)*Paramètres!$N$15),IF(OR(AC80="",OR($D80="",$D80="NL",$D80="HORS LIGUE")),0,VLOOKUP(IF(OR(AC80="",OR($D80="",$D80="NL",$D80="HORS LIGUE")),"",COUNTIFS($D$5:$D$72,"&lt;&gt;"&amp;"",$D$5:$D$72,"&lt;&gt;"&amp;"NL",$D$5:$D$72,"&lt;&gt;"&amp;"HORS LIGUE",AC$5:AC$72,"&lt;"&amp;AC80)+1),Paramètres!$B$3:$C$56,2,FALSE)*Paramètres!$N$15))</f>
        <v>0</v>
      </c>
      <c r="AE80" s="46"/>
      <c r="AF80" s="2">
        <f>IF(AE$2="Bike &amp; Run",IF(ISNA(VLOOKUP(AE80,Paramètres!$B$3:$C$56,2,FALSE)),0,VLOOKUP(AE80,Paramètres!$B$3:$C$56,2,FALSE)*Paramètres!$N$16),IF(OR(AE80="",OR($D80="",$D80="NL",$D80="HORS LIGUE")),0,VLOOKUP(IF(OR(AE80="",OR($D80="",$D80="NL",$D80="HORS LIGUE")),"",COUNTIFS($D$5:$D$72,"&lt;&gt;"&amp;"",$D$5:$D$72,"&lt;&gt;"&amp;"NL",$D$5:$D$72,"&lt;&gt;"&amp;"HORS LIGUE",AE$5:AE$72,"&lt;"&amp;AE80)+1),Paramètres!$B$3:$C$56,2,FALSE)*Paramètres!$N$16))</f>
        <v>0</v>
      </c>
      <c r="AG80" s="46"/>
      <c r="AH80" s="2">
        <f>IF(AG$2="Bike &amp; Run",IF(ISNA(VLOOKUP(AG80,Paramètres!$B$3:$C$56,2,FALSE)),0,VLOOKUP(AG80,Paramètres!$B$3:$C$56,2,FALSE)*Paramètres!$N$17),IF(OR(AG80="",OR($D80="",$D80="NL",$D80="HORS LIGUE")),0,VLOOKUP(IF(OR(AG80="",OR($D80="",$D80="NL",$D80="HORS LIGUE")),"",COUNTIFS($D$5:$D$72,"&lt;&gt;"&amp;"",$D$5:$D$72,"&lt;&gt;"&amp;"NL",$D$5:$D$72,"&lt;&gt;"&amp;"HORS LIGUE",AG$5:AG$72,"&lt;"&amp;AG80)+1),Paramètres!$B$3:$C$56,2,FALSE)*Paramètres!$N$17))</f>
        <v>0</v>
      </c>
      <c r="AI80" s="40">
        <f t="shared" si="106"/>
        <v>0</v>
      </c>
      <c r="AJ80" s="3" t="str">
        <f t="shared" si="107"/>
        <v/>
      </c>
      <c r="AK80" s="5">
        <f t="shared" si="108"/>
        <v>0</v>
      </c>
      <c r="AL80" s="41" t="e">
        <f t="shared" si="109"/>
        <v>#REF!</v>
      </c>
      <c r="AM80" s="33" t="e">
        <f t="shared" si="110"/>
        <v>#REF!</v>
      </c>
    </row>
    <row r="81" spans="1:39" ht="16.5" x14ac:dyDescent="0.35">
      <c r="A81" s="14"/>
      <c r="B81" s="64"/>
      <c r="C81" s="32"/>
      <c r="D81" s="32"/>
      <c r="E81" s="6"/>
      <c r="F81" s="2">
        <f>IF(E$2="Bike &amp; Run",IF(ISNA(VLOOKUP(E81,Paramètres!$B$3:$C$56,2,FALSE)),0,VLOOKUP(E81,Paramètres!$B$3:$C$56,2,FALSE)*Paramètres!$N$3),IF(OR(E81="",OR($D81="",$D81="NL",$D81="HORS LIGUE")),0,VLOOKUP(IF(OR(E81="",OR($D81="",$D81="NL",$D81="HORS LIGUE")),"",COUNTIFS($D$5:$D$72,"&lt;&gt;"&amp;"",$D$5:$D$72,"&lt;&gt;"&amp;"NL",$D$5:$D$72,"&lt;&gt;"&amp;"HORS LIGUE",E$5:E$72,"&lt;"&amp;E81)+1),Paramètres!$B$3:$C$56,2,FALSE)*Paramètres!$N$3))</f>
        <v>0</v>
      </c>
      <c r="G81" s="84"/>
      <c r="H81" s="83">
        <f>IF(G$2="Bike &amp; Run",IF(ISNA(VLOOKUP(G81,Paramètres!$B$3:$C$56,2,FALSE)),0,VLOOKUP(G81,Paramètres!$B$3:$C$56,2,FALSE)*Paramètres!$N$4),IF(OR(G81="",OR($D81="",$D81="NL",$D81="HORS LIGUE")),0,VLOOKUP(IF(OR(G81="",OR($D81="",$D81="NL",$D81="HORS LIGUE")),"",COUNTIFS($D$5:$D$72,"&lt;&gt;"&amp;"",$D$5:$D$72,"&lt;&gt;"&amp;"NL",$D$5:$D$72,"&lt;&gt;"&amp;"HORS LIGUE",G$5:G$72,"&lt;"&amp;G81)+1),Paramètres!$B$3:$C$56,2,FALSE)*Paramètres!$N$4))</f>
        <v>0</v>
      </c>
      <c r="I81" s="36"/>
      <c r="J81" s="2">
        <f>IF(I$2="Bike &amp; Run",IF(ISNA(VLOOKUP(I81,Paramètres!$B$3:$C$56,2,FALSE)),0,VLOOKUP(I81,Paramètres!$B$3:$C$56,2,FALSE)*Paramètres!$N$5),IF(OR(I81="",OR($D81="",$D81="NL",$D81="HORS LIGUE")),0,VLOOKUP(IF(OR(I81="",OR($D81="",$D81="NL",$D81="HORS LIGUE")),"",COUNTIFS($D$5:$D$72,"&lt;&gt;"&amp;"",$D$5:$D$72,"&lt;&gt;"&amp;"NL",$D$5:$D$72,"&lt;&gt;"&amp;"HORS LIGUE",I$5:I$72,"&lt;"&amp;I81)+1),Paramètres!$B$3:$C$56,2,FALSE)*Paramètres!$N$5))</f>
        <v>0</v>
      </c>
      <c r="K81" s="4"/>
      <c r="L81" s="2">
        <f>IF(K$2="Bike &amp; Run",IF(ISNA(VLOOKUP(K81,Paramètres!$B$3:$C$56,2,FALSE)),0,VLOOKUP(K81,Paramètres!$B$3:$C$56,2,FALSE)*Paramètres!$N$6),IF(OR(K81="",OR($D81="",$D81="NL",$D81="HORS LIGUE")),0,VLOOKUP(IF(OR(K81="",OR($D81="",$D81="NL",$D81="HORS LIGUE")),"",COUNTIFS($D$5:$D$72,"&lt;&gt;"&amp;"",$D$5:$D$72,"&lt;&gt;"&amp;"NL",$D$5:$D$72,"&lt;&gt;"&amp;"HORS LIGUE",K$5:K$72,"&lt;"&amp;K81)+1),Paramètres!$B$3:$C$56,2,FALSE)*Paramètres!$N$6))</f>
        <v>0</v>
      </c>
      <c r="M81" s="4"/>
      <c r="N81" s="2">
        <f>IF(M$2="Bike &amp; Run",IF(ISNA(VLOOKUP(M81,Paramètres!$B$3:$C$56,2,FALSE)),0,VLOOKUP(M81,Paramètres!$B$3:$C$56,2,FALSE)*Paramètres!$N$7),IF(OR(M81="",OR($D81="",$D81="NL",$D81="HORS LIGUE")),0,VLOOKUP(IF(OR(M81="",OR($D81="",$D81="NL",$D81="HORS LIGUE")),"",COUNTIFS($D$5:$D$72,"&lt;&gt;"&amp;"",$D$5:$D$72,"&lt;&gt;"&amp;"NL",$D$5:$D$72,"&lt;&gt;"&amp;"HORS LIGUE",M$5:M$72,"&lt;"&amp;M81)+1),Paramètres!$B$3:$C$56,2,FALSE)*Paramètres!$N$7))</f>
        <v>0</v>
      </c>
      <c r="O81" s="46"/>
      <c r="P81" s="2">
        <f>IF(O$2="Bike &amp; Run",IF(ISNA(VLOOKUP(O81,Paramètres!$B$3:$C$56,2,FALSE)),0,VLOOKUP(O81,Paramètres!$B$3:$C$56,2,FALSE)*Paramètres!$N$8),IF(OR(O81="",OR($D81="",$D81="NL",$D81="HORS LIGUE")),0,VLOOKUP(IF(OR(O81="",OR($D81="",$D81="NL",$D81="HORS LIGUE")),"",COUNTIFS($D$5:$D$72,"&lt;&gt;"&amp;"",$D$5:$D$72,"&lt;&gt;"&amp;"NL",$D$5:$D$72,"&lt;&gt;"&amp;"HORS LIGUE",O$5:O$72,"&lt;"&amp;O81)+1),Paramètres!$B$3:$C$56,2,FALSE)*Paramètres!$N$8))</f>
        <v>0</v>
      </c>
      <c r="Q81" s="46"/>
      <c r="R81" s="2">
        <f>IF(Q$2="Bike &amp; Run",IF(ISNA(VLOOKUP(Q81,Paramètres!$B$3:$C$56,2,FALSE)),0,VLOOKUP(Q81,Paramètres!$B$3:$C$56,2,FALSE)*Paramètres!$N$9),IF(OR(Q81="",OR($D81="",$D81="NL",$D81="HORS LIGUE")),0,VLOOKUP(IF(OR(Q81="",OR($D81="",$D81="NL",$D81="HORS LIGUE")),"",COUNTIFS($D$5:$D$72,"&lt;&gt;"&amp;"",$D$5:$D$72,"&lt;&gt;"&amp;"NL",$D$5:$D$72,"&lt;&gt;"&amp;"HORS LIGUE",Q$5:Q$72,"&lt;"&amp;Q81)+1),Paramètres!$B$3:$C$56,2,FALSE)*Paramètres!$N$9))</f>
        <v>0</v>
      </c>
      <c r="S81" s="46"/>
      <c r="T81" s="2">
        <f>IF(S$2="Bike &amp; Run",IF(ISNA(VLOOKUP(S81,Paramètres!$B$3:$C$56,2,FALSE)),0,VLOOKUP(S81,Paramètres!$B$3:$C$56,2,FALSE)*Paramètres!$N$10),IF(OR(S81="",OR($D81="",$D81="NL",$D81="HORS LIGUE")),0,VLOOKUP(IF(OR(S81="",OR($D81="",$D81="NL",$D81="HORS LIGUE")),"",COUNTIFS($D$5:$D$72,"&lt;&gt;"&amp;"",$D$5:$D$72,"&lt;&gt;"&amp;"NL",$D$5:$D$72,"&lt;&gt;"&amp;"HORS LIGUE",S$5:S$72,"&lt;"&amp;S81)+1),Paramètres!$B$3:$C$56,2,FALSE)*Paramètres!$N$10))</f>
        <v>0</v>
      </c>
      <c r="U81" s="46"/>
      <c r="V81" s="2">
        <f>IF(U$2="Bike &amp; Run",IF(ISNA(VLOOKUP(U81,Paramètres!$B$3:$C$56,2,FALSE)),0,VLOOKUP(U81,Paramètres!$B$3:$C$56,2,FALSE)*Paramètres!$N$11),IF(OR(U81="",OR($D81="",$D81="NL",$D81="HORS LIGUE")),0,VLOOKUP(IF(OR(U81="",OR($D81="",$D81="NL",$D81="HORS LIGUE")),"",COUNTIFS($D$5:$D$72,"&lt;&gt;"&amp;"",$D$5:$D$72,"&lt;&gt;"&amp;"NL",$D$5:$D$72,"&lt;&gt;"&amp;"HORS LIGUE",U$5:U$72,"&lt;"&amp;U81)+1),Paramètres!$B$3:$C$56,2,FALSE)*Paramètres!$N$11))</f>
        <v>0</v>
      </c>
      <c r="W81" s="46"/>
      <c r="X81" s="2">
        <f>IF(W$2="Bike &amp; Run",IF(ISNA(VLOOKUP(W81,Paramètres!$B$3:$C$56,2,FALSE)),0,VLOOKUP(W81,Paramètres!$B$3:$C$56,2,FALSE)*Paramètres!$N$12),IF(OR(W81="",OR($D81="",$D81="NL",$D81="HORS LIGUE")),0,VLOOKUP(IF(OR(W81="",OR($D81="",$D81="NL",$D81="HORS LIGUE")),"",COUNTIFS($D$5:$D$72,"&lt;&gt;"&amp;"",$D$5:$D$72,"&lt;&gt;"&amp;"NL",$D$5:$D$72,"&lt;&gt;"&amp;"HORS LIGUE",W$5:W$72,"&lt;"&amp;W81)+1),Paramètres!$B$3:$C$56,2,FALSE)*Paramètres!$N$12))</f>
        <v>0</v>
      </c>
      <c r="Y81" s="46"/>
      <c r="Z81" s="2">
        <f>IF(Y$2="Bike &amp; Run",IF(ISNA(VLOOKUP(Y81,Paramètres!$B$3:$C$56,2,FALSE)),0,VLOOKUP(Y81,Paramètres!$B$3:$C$56,2,FALSE)*Paramètres!$N$13),IF(OR(Y81="",OR($D81="",$D81="NL",$D81="HORS LIGUE")),0,VLOOKUP(IF(OR(Y81="",OR($D81="",$D81="NL",$D81="HORS LIGUE")),"",COUNTIFS($D$5:$D$72,"&lt;&gt;"&amp;"",$D$5:$D$72,"&lt;&gt;"&amp;"NL",$D$5:$D$72,"&lt;&gt;"&amp;"HORS LIGUE",Y$5:Y$72,"&lt;"&amp;Y81)+1),Paramètres!$B$3:$C$56,2,FALSE)*Paramètres!$N$13))</f>
        <v>0</v>
      </c>
      <c r="AA81" s="46"/>
      <c r="AB81" s="2">
        <f>IF(AA$2="Bike &amp; Run",IF(ISNA(VLOOKUP(AA81,Paramètres!$B$3:$C$56,2,FALSE)),0,VLOOKUP(AA81,Paramètres!$B$3:$C$56,2,FALSE)*Paramètres!$N$14),IF(OR(AA81="",OR($D81="",$D81="NL",$D81="HORS LIGUE")),0,VLOOKUP(IF(OR(AA81="",OR($D81="",$D81="NL",$D81="HORS LIGUE")),"",COUNTIFS($D$5:$D$72,"&lt;&gt;"&amp;"",$D$5:$D$72,"&lt;&gt;"&amp;"NL",$D$5:$D$72,"&lt;&gt;"&amp;"HORS LIGUE",AA$5:AA$72,"&lt;"&amp;AA81)+1),Paramètres!$B$3:$C$56,2,FALSE)*Paramètres!$N$14))</f>
        <v>0</v>
      </c>
      <c r="AC81" s="46"/>
      <c r="AD81" s="2">
        <f>IF(AC$2="Bike &amp; Run",IF(ISNA(VLOOKUP(AC81,Paramètres!$B$3:$C$56,2,FALSE)),0,VLOOKUP(AC81,Paramètres!$B$3:$C$56,2,FALSE)*Paramètres!$N$15),IF(OR(AC81="",OR($D81="",$D81="NL",$D81="HORS LIGUE")),0,VLOOKUP(IF(OR(AC81="",OR($D81="",$D81="NL",$D81="HORS LIGUE")),"",COUNTIFS($D$5:$D$72,"&lt;&gt;"&amp;"",$D$5:$D$72,"&lt;&gt;"&amp;"NL",$D$5:$D$72,"&lt;&gt;"&amp;"HORS LIGUE",AC$5:AC$72,"&lt;"&amp;AC81)+1),Paramètres!$B$3:$C$56,2,FALSE)*Paramètres!$N$15))</f>
        <v>0</v>
      </c>
      <c r="AE81" s="46"/>
      <c r="AF81" s="2">
        <f>IF(AE$2="Bike &amp; Run",IF(ISNA(VLOOKUP(AE81,Paramètres!$B$3:$C$56,2,FALSE)),0,VLOOKUP(AE81,Paramètres!$B$3:$C$56,2,FALSE)*Paramètres!$N$16),IF(OR(AE81="",OR($D81="",$D81="NL",$D81="HORS LIGUE")),0,VLOOKUP(IF(OR(AE81="",OR($D81="",$D81="NL",$D81="HORS LIGUE")),"",COUNTIFS($D$5:$D$72,"&lt;&gt;"&amp;"",$D$5:$D$72,"&lt;&gt;"&amp;"NL",$D$5:$D$72,"&lt;&gt;"&amp;"HORS LIGUE",AE$5:AE$72,"&lt;"&amp;AE81)+1),Paramètres!$B$3:$C$56,2,FALSE)*Paramètres!$N$16))</f>
        <v>0</v>
      </c>
      <c r="AG81" s="46"/>
      <c r="AH81" s="2">
        <f>IF(AG$2="Bike &amp; Run",IF(ISNA(VLOOKUP(AG81,Paramètres!$B$3:$C$56,2,FALSE)),0,VLOOKUP(AG81,Paramètres!$B$3:$C$56,2,FALSE)*Paramètres!$N$17),IF(OR(AG81="",OR($D81="",$D81="NL",$D81="HORS LIGUE")),0,VLOOKUP(IF(OR(AG81="",OR($D81="",$D81="NL",$D81="HORS LIGUE")),"",COUNTIFS($D$5:$D$72,"&lt;&gt;"&amp;"",$D$5:$D$72,"&lt;&gt;"&amp;"NL",$D$5:$D$72,"&lt;&gt;"&amp;"HORS LIGUE",AG$5:AG$72,"&lt;"&amp;AG81)+1),Paramètres!$B$3:$C$56,2,FALSE)*Paramètres!$N$17))</f>
        <v>0</v>
      </c>
      <c r="AI81" s="40">
        <f t="shared" si="106"/>
        <v>0</v>
      </c>
      <c r="AJ81" s="3" t="str">
        <f t="shared" si="107"/>
        <v/>
      </c>
      <c r="AK81" s="5">
        <f t="shared" si="108"/>
        <v>0</v>
      </c>
      <c r="AL81" s="41" t="e">
        <f t="shared" si="109"/>
        <v>#REF!</v>
      </c>
      <c r="AM81" s="33" t="e">
        <f t="shared" si="110"/>
        <v>#REF!</v>
      </c>
    </row>
    <row r="82" spans="1:39" ht="16.5" x14ac:dyDescent="0.35">
      <c r="A82" s="14"/>
      <c r="B82" s="64"/>
      <c r="C82" s="32"/>
      <c r="D82" s="32"/>
      <c r="E82" s="6"/>
      <c r="F82" s="2">
        <f>IF(E$2="Bike &amp; Run",IF(ISNA(VLOOKUP(E82,Paramètres!$B$3:$C$56,2,FALSE)),0,VLOOKUP(E82,Paramètres!$B$3:$C$56,2,FALSE)*Paramètres!$N$3),IF(OR(E82="",OR($D82="",$D82="NL",$D82="HORS LIGUE")),0,VLOOKUP(IF(OR(E82="",OR($D82="",$D82="NL",$D82="HORS LIGUE")),"",COUNTIFS($D$5:$D$72,"&lt;&gt;"&amp;"",$D$5:$D$72,"&lt;&gt;"&amp;"NL",$D$5:$D$72,"&lt;&gt;"&amp;"HORS LIGUE",E$5:E$72,"&lt;"&amp;E82)+1),Paramètres!$B$3:$C$56,2,FALSE)*Paramètres!$N$3))</f>
        <v>0</v>
      </c>
      <c r="G82" s="84"/>
      <c r="H82" s="83">
        <f>IF(G$2="Bike &amp; Run",IF(ISNA(VLOOKUP(G82,Paramètres!$B$3:$C$56,2,FALSE)),0,VLOOKUP(G82,Paramètres!$B$3:$C$56,2,FALSE)*Paramètres!$N$4),IF(OR(G82="",OR($D82="",$D82="NL",$D82="HORS LIGUE")),0,VLOOKUP(IF(OR(G82="",OR($D82="",$D82="NL",$D82="HORS LIGUE")),"",COUNTIFS($D$5:$D$72,"&lt;&gt;"&amp;"",$D$5:$D$72,"&lt;&gt;"&amp;"NL",$D$5:$D$72,"&lt;&gt;"&amp;"HORS LIGUE",G$5:G$72,"&lt;"&amp;G82)+1),Paramètres!$B$3:$C$56,2,FALSE)*Paramètres!$N$4))</f>
        <v>0</v>
      </c>
      <c r="I82" s="36"/>
      <c r="J82" s="2">
        <f>IF(I$2="Bike &amp; Run",IF(ISNA(VLOOKUP(I82,Paramètres!$B$3:$C$56,2,FALSE)),0,VLOOKUP(I82,Paramètres!$B$3:$C$56,2,FALSE)*Paramètres!$N$5),IF(OR(I82="",OR($D82="",$D82="NL",$D82="HORS LIGUE")),0,VLOOKUP(IF(OR(I82="",OR($D82="",$D82="NL",$D82="HORS LIGUE")),"",COUNTIFS($D$5:$D$72,"&lt;&gt;"&amp;"",$D$5:$D$72,"&lt;&gt;"&amp;"NL",$D$5:$D$72,"&lt;&gt;"&amp;"HORS LIGUE",I$5:I$72,"&lt;"&amp;I82)+1),Paramètres!$B$3:$C$56,2,FALSE)*Paramètres!$N$5))</f>
        <v>0</v>
      </c>
      <c r="K82" s="4"/>
      <c r="L82" s="2">
        <f>IF(K$2="Bike &amp; Run",IF(ISNA(VLOOKUP(K82,Paramètres!$B$3:$C$56,2,FALSE)),0,VLOOKUP(K82,Paramètres!$B$3:$C$56,2,FALSE)*Paramètres!$N$6),IF(OR(K82="",OR($D82="",$D82="NL",$D82="HORS LIGUE")),0,VLOOKUP(IF(OR(K82="",OR($D82="",$D82="NL",$D82="HORS LIGUE")),"",COUNTIFS($D$5:$D$72,"&lt;&gt;"&amp;"",$D$5:$D$72,"&lt;&gt;"&amp;"NL",$D$5:$D$72,"&lt;&gt;"&amp;"HORS LIGUE",K$5:K$72,"&lt;"&amp;K82)+1),Paramètres!$B$3:$C$56,2,FALSE)*Paramètres!$N$6))</f>
        <v>0</v>
      </c>
      <c r="M82" s="4"/>
      <c r="N82" s="2">
        <f>IF(M$2="Bike &amp; Run",IF(ISNA(VLOOKUP(M82,Paramètres!$B$3:$C$56,2,FALSE)),0,VLOOKUP(M82,Paramètres!$B$3:$C$56,2,FALSE)*Paramètres!$N$7),IF(OR(M82="",OR($D82="",$D82="NL",$D82="HORS LIGUE")),0,VLOOKUP(IF(OR(M82="",OR($D82="",$D82="NL",$D82="HORS LIGUE")),"",COUNTIFS($D$5:$D$72,"&lt;&gt;"&amp;"",$D$5:$D$72,"&lt;&gt;"&amp;"NL",$D$5:$D$72,"&lt;&gt;"&amp;"HORS LIGUE",M$5:M$72,"&lt;"&amp;M82)+1),Paramètres!$B$3:$C$56,2,FALSE)*Paramètres!$N$7))</f>
        <v>0</v>
      </c>
      <c r="O82" s="46"/>
      <c r="P82" s="2">
        <f>IF(O$2="Bike &amp; Run",IF(ISNA(VLOOKUP(O82,Paramètres!$B$3:$C$56,2,FALSE)),0,VLOOKUP(O82,Paramètres!$B$3:$C$56,2,FALSE)*Paramètres!$N$8),IF(OR(O82="",OR($D82="",$D82="NL",$D82="HORS LIGUE")),0,VLOOKUP(IF(OR(O82="",OR($D82="",$D82="NL",$D82="HORS LIGUE")),"",COUNTIFS($D$5:$D$72,"&lt;&gt;"&amp;"",$D$5:$D$72,"&lt;&gt;"&amp;"NL",$D$5:$D$72,"&lt;&gt;"&amp;"HORS LIGUE",O$5:O$72,"&lt;"&amp;O82)+1),Paramètres!$B$3:$C$56,2,FALSE)*Paramètres!$N$8))</f>
        <v>0</v>
      </c>
      <c r="Q82" s="46"/>
      <c r="R82" s="2">
        <f>IF(Q$2="Bike &amp; Run",IF(ISNA(VLOOKUP(Q82,Paramètres!$B$3:$C$56,2,FALSE)),0,VLOOKUP(Q82,Paramètres!$B$3:$C$56,2,FALSE)*Paramètres!$N$9),IF(OR(Q82="",OR($D82="",$D82="NL",$D82="HORS LIGUE")),0,VLOOKUP(IF(OR(Q82="",OR($D82="",$D82="NL",$D82="HORS LIGUE")),"",COUNTIFS($D$5:$D$72,"&lt;&gt;"&amp;"",$D$5:$D$72,"&lt;&gt;"&amp;"NL",$D$5:$D$72,"&lt;&gt;"&amp;"HORS LIGUE",Q$5:Q$72,"&lt;"&amp;Q82)+1),Paramètres!$B$3:$C$56,2,FALSE)*Paramètres!$N$9))</f>
        <v>0</v>
      </c>
      <c r="S82" s="46"/>
      <c r="T82" s="2">
        <f>IF(S$2="Bike &amp; Run",IF(ISNA(VLOOKUP(S82,Paramètres!$B$3:$C$56,2,FALSE)),0,VLOOKUP(S82,Paramètres!$B$3:$C$56,2,FALSE)*Paramètres!$N$10),IF(OR(S82="",OR($D82="",$D82="NL",$D82="HORS LIGUE")),0,VLOOKUP(IF(OR(S82="",OR($D82="",$D82="NL",$D82="HORS LIGUE")),"",COUNTIFS($D$5:$D$72,"&lt;&gt;"&amp;"",$D$5:$D$72,"&lt;&gt;"&amp;"NL",$D$5:$D$72,"&lt;&gt;"&amp;"HORS LIGUE",S$5:S$72,"&lt;"&amp;S82)+1),Paramètres!$B$3:$C$56,2,FALSE)*Paramètres!$N$10))</f>
        <v>0</v>
      </c>
      <c r="U82" s="46"/>
      <c r="V82" s="2">
        <f>IF(U$2="Bike &amp; Run",IF(ISNA(VLOOKUP(U82,Paramètres!$B$3:$C$56,2,FALSE)),0,VLOOKUP(U82,Paramètres!$B$3:$C$56,2,FALSE)*Paramètres!$N$11),IF(OR(U82="",OR($D82="",$D82="NL",$D82="HORS LIGUE")),0,VLOOKUP(IF(OR(U82="",OR($D82="",$D82="NL",$D82="HORS LIGUE")),"",COUNTIFS($D$5:$D$72,"&lt;&gt;"&amp;"",$D$5:$D$72,"&lt;&gt;"&amp;"NL",$D$5:$D$72,"&lt;&gt;"&amp;"HORS LIGUE",U$5:U$72,"&lt;"&amp;U82)+1),Paramètres!$B$3:$C$56,2,FALSE)*Paramètres!$N$11))</f>
        <v>0</v>
      </c>
      <c r="W82" s="46"/>
      <c r="X82" s="2">
        <f>IF(W$2="Bike &amp; Run",IF(ISNA(VLOOKUP(W82,Paramètres!$B$3:$C$56,2,FALSE)),0,VLOOKUP(W82,Paramètres!$B$3:$C$56,2,FALSE)*Paramètres!$N$12),IF(OR(W82="",OR($D82="",$D82="NL",$D82="HORS LIGUE")),0,VLOOKUP(IF(OR(W82="",OR($D82="",$D82="NL",$D82="HORS LIGUE")),"",COUNTIFS($D$5:$D$72,"&lt;&gt;"&amp;"",$D$5:$D$72,"&lt;&gt;"&amp;"NL",$D$5:$D$72,"&lt;&gt;"&amp;"HORS LIGUE",W$5:W$72,"&lt;"&amp;W82)+1),Paramètres!$B$3:$C$56,2,FALSE)*Paramètres!$N$12))</f>
        <v>0</v>
      </c>
      <c r="Y82" s="46"/>
      <c r="Z82" s="2">
        <f>IF(Y$2="Bike &amp; Run",IF(ISNA(VLOOKUP(Y82,Paramètres!$B$3:$C$56,2,FALSE)),0,VLOOKUP(Y82,Paramètres!$B$3:$C$56,2,FALSE)*Paramètres!$N$13),IF(OR(Y82="",OR($D82="",$D82="NL",$D82="HORS LIGUE")),0,VLOOKUP(IF(OR(Y82="",OR($D82="",$D82="NL",$D82="HORS LIGUE")),"",COUNTIFS($D$5:$D$72,"&lt;&gt;"&amp;"",$D$5:$D$72,"&lt;&gt;"&amp;"NL",$D$5:$D$72,"&lt;&gt;"&amp;"HORS LIGUE",Y$5:Y$72,"&lt;"&amp;Y82)+1),Paramètres!$B$3:$C$56,2,FALSE)*Paramètres!$N$13))</f>
        <v>0</v>
      </c>
      <c r="AA82" s="46"/>
      <c r="AB82" s="2">
        <f>IF(AA$2="Bike &amp; Run",IF(ISNA(VLOOKUP(AA82,Paramètres!$B$3:$C$56,2,FALSE)),0,VLOOKUP(AA82,Paramètres!$B$3:$C$56,2,FALSE)*Paramètres!$N$14),IF(OR(AA82="",OR($D82="",$D82="NL",$D82="HORS LIGUE")),0,VLOOKUP(IF(OR(AA82="",OR($D82="",$D82="NL",$D82="HORS LIGUE")),"",COUNTIFS($D$5:$D$72,"&lt;&gt;"&amp;"",$D$5:$D$72,"&lt;&gt;"&amp;"NL",$D$5:$D$72,"&lt;&gt;"&amp;"HORS LIGUE",AA$5:AA$72,"&lt;"&amp;AA82)+1),Paramètres!$B$3:$C$56,2,FALSE)*Paramètres!$N$14))</f>
        <v>0</v>
      </c>
      <c r="AC82" s="46"/>
      <c r="AD82" s="2">
        <f>IF(AC$2="Bike &amp; Run",IF(ISNA(VLOOKUP(AC82,Paramètres!$B$3:$C$56,2,FALSE)),0,VLOOKUP(AC82,Paramètres!$B$3:$C$56,2,FALSE)*Paramètres!$N$15),IF(OR(AC82="",OR($D82="",$D82="NL",$D82="HORS LIGUE")),0,VLOOKUP(IF(OR(AC82="",OR($D82="",$D82="NL",$D82="HORS LIGUE")),"",COUNTIFS($D$5:$D$72,"&lt;&gt;"&amp;"",$D$5:$D$72,"&lt;&gt;"&amp;"NL",$D$5:$D$72,"&lt;&gt;"&amp;"HORS LIGUE",AC$5:AC$72,"&lt;"&amp;AC82)+1),Paramètres!$B$3:$C$56,2,FALSE)*Paramètres!$N$15))</f>
        <v>0</v>
      </c>
      <c r="AE82" s="46"/>
      <c r="AF82" s="2">
        <f>IF(AE$2="Bike &amp; Run",IF(ISNA(VLOOKUP(AE82,Paramètres!$B$3:$C$56,2,FALSE)),0,VLOOKUP(AE82,Paramètres!$B$3:$C$56,2,FALSE)*Paramètres!$N$16),IF(OR(AE82="",OR($D82="",$D82="NL",$D82="HORS LIGUE")),0,VLOOKUP(IF(OR(AE82="",OR($D82="",$D82="NL",$D82="HORS LIGUE")),"",COUNTIFS($D$5:$D$72,"&lt;&gt;"&amp;"",$D$5:$D$72,"&lt;&gt;"&amp;"NL",$D$5:$D$72,"&lt;&gt;"&amp;"HORS LIGUE",AE$5:AE$72,"&lt;"&amp;AE82)+1),Paramètres!$B$3:$C$56,2,FALSE)*Paramètres!$N$16))</f>
        <v>0</v>
      </c>
      <c r="AG82" s="46"/>
      <c r="AH82" s="2">
        <f>IF(AG$2="Bike &amp; Run",IF(ISNA(VLOOKUP(AG82,Paramètres!$B$3:$C$56,2,FALSE)),0,VLOOKUP(AG82,Paramètres!$B$3:$C$56,2,FALSE)*Paramètres!$N$17),IF(OR(AG82="",OR($D82="",$D82="NL",$D82="HORS LIGUE")),0,VLOOKUP(IF(OR(AG82="",OR($D82="",$D82="NL",$D82="HORS LIGUE")),"",COUNTIFS($D$5:$D$72,"&lt;&gt;"&amp;"",$D$5:$D$72,"&lt;&gt;"&amp;"NL",$D$5:$D$72,"&lt;&gt;"&amp;"HORS LIGUE",AG$5:AG$72,"&lt;"&amp;AG82)+1),Paramètres!$B$3:$C$56,2,FALSE)*Paramètres!$N$17))</f>
        <v>0</v>
      </c>
      <c r="AI82" s="40">
        <f t="shared" si="106"/>
        <v>0</v>
      </c>
      <c r="AJ82" s="3" t="str">
        <f t="shared" si="107"/>
        <v/>
      </c>
      <c r="AK82" s="5">
        <f t="shared" si="108"/>
        <v>0</v>
      </c>
      <c r="AL82" s="41" t="e">
        <f t="shared" si="109"/>
        <v>#REF!</v>
      </c>
      <c r="AM82" s="33" t="e">
        <f t="shared" si="110"/>
        <v>#REF!</v>
      </c>
    </row>
    <row r="83" spans="1:39" ht="16.5" x14ac:dyDescent="0.35">
      <c r="A83" s="14"/>
      <c r="B83" s="64"/>
      <c r="C83" s="32"/>
      <c r="D83" s="32"/>
      <c r="E83" s="6"/>
      <c r="F83" s="2">
        <f>IF(E$2="Bike &amp; Run",IF(ISNA(VLOOKUP(E83,Paramètres!$B$3:$C$56,2,FALSE)),0,VLOOKUP(E83,Paramètres!$B$3:$C$56,2,FALSE)*Paramètres!$N$3),IF(OR(E83="",OR($D83="",$D83="NL",$D83="HORS LIGUE")),0,VLOOKUP(IF(OR(E83="",OR($D83="",$D83="NL",$D83="HORS LIGUE")),"",COUNTIFS($D$5:$D$72,"&lt;&gt;"&amp;"",$D$5:$D$72,"&lt;&gt;"&amp;"NL",$D$5:$D$72,"&lt;&gt;"&amp;"HORS LIGUE",E$5:E$72,"&lt;"&amp;E83)+1),Paramètres!$B$3:$C$56,2,FALSE)*Paramètres!$N$3))</f>
        <v>0</v>
      </c>
      <c r="G83" s="84"/>
      <c r="H83" s="83">
        <f>IF(G$2="Bike &amp; Run",IF(ISNA(VLOOKUP(G83,Paramètres!$B$3:$C$56,2,FALSE)),0,VLOOKUP(G83,Paramètres!$B$3:$C$56,2,FALSE)*Paramètres!$N$4),IF(OR(G83="",OR($D83="",$D83="NL",$D83="HORS LIGUE")),0,VLOOKUP(IF(OR(G83="",OR($D83="",$D83="NL",$D83="HORS LIGUE")),"",COUNTIFS($D$5:$D$72,"&lt;&gt;"&amp;"",$D$5:$D$72,"&lt;&gt;"&amp;"NL",$D$5:$D$72,"&lt;&gt;"&amp;"HORS LIGUE",G$5:G$72,"&lt;"&amp;G83)+1),Paramètres!$B$3:$C$56,2,FALSE)*Paramètres!$N$4))</f>
        <v>0</v>
      </c>
      <c r="I83" s="36"/>
      <c r="J83" s="2">
        <f>IF(I$2="Bike &amp; Run",IF(ISNA(VLOOKUP(I83,Paramètres!$B$3:$C$56,2,FALSE)),0,VLOOKUP(I83,Paramètres!$B$3:$C$56,2,FALSE)*Paramètres!$N$5),IF(OR(I83="",OR($D83="",$D83="NL",$D83="HORS LIGUE")),0,VLOOKUP(IF(OR(I83="",OR($D83="",$D83="NL",$D83="HORS LIGUE")),"",COUNTIFS($D$5:$D$72,"&lt;&gt;"&amp;"",$D$5:$D$72,"&lt;&gt;"&amp;"NL",$D$5:$D$72,"&lt;&gt;"&amp;"HORS LIGUE",I$5:I$72,"&lt;"&amp;I83)+1),Paramètres!$B$3:$C$56,2,FALSE)*Paramètres!$N$5))</f>
        <v>0</v>
      </c>
      <c r="K83" s="4"/>
      <c r="L83" s="2">
        <f>IF(K$2="Bike &amp; Run",IF(ISNA(VLOOKUP(K83,Paramètres!$B$3:$C$56,2,FALSE)),0,VLOOKUP(K83,Paramètres!$B$3:$C$56,2,FALSE)*Paramètres!$N$6),IF(OR(K83="",OR($D83="",$D83="NL",$D83="HORS LIGUE")),0,VLOOKUP(IF(OR(K83="",OR($D83="",$D83="NL",$D83="HORS LIGUE")),"",COUNTIFS($D$5:$D$72,"&lt;&gt;"&amp;"",$D$5:$D$72,"&lt;&gt;"&amp;"NL",$D$5:$D$72,"&lt;&gt;"&amp;"HORS LIGUE",K$5:K$72,"&lt;"&amp;K83)+1),Paramètres!$B$3:$C$56,2,FALSE)*Paramètres!$N$6))</f>
        <v>0</v>
      </c>
      <c r="M83" s="4"/>
      <c r="N83" s="2">
        <f>IF(M$2="Bike &amp; Run",IF(ISNA(VLOOKUP(M83,Paramètres!$B$3:$C$56,2,FALSE)),0,VLOOKUP(M83,Paramètres!$B$3:$C$56,2,FALSE)*Paramètres!$N$7),IF(OR(M83="",OR($D83="",$D83="NL",$D83="HORS LIGUE")),0,VLOOKUP(IF(OR(M83="",OR($D83="",$D83="NL",$D83="HORS LIGUE")),"",COUNTIFS($D$5:$D$72,"&lt;&gt;"&amp;"",$D$5:$D$72,"&lt;&gt;"&amp;"NL",$D$5:$D$72,"&lt;&gt;"&amp;"HORS LIGUE",M$5:M$72,"&lt;"&amp;M83)+1),Paramètres!$B$3:$C$56,2,FALSE)*Paramètres!$N$7))</f>
        <v>0</v>
      </c>
      <c r="O83" s="46"/>
      <c r="P83" s="2">
        <f>IF(O$2="Bike &amp; Run",IF(ISNA(VLOOKUP(O83,Paramètres!$B$3:$C$56,2,FALSE)),0,VLOOKUP(O83,Paramètres!$B$3:$C$56,2,FALSE)*Paramètres!$N$8),IF(OR(O83="",OR($D83="",$D83="NL",$D83="HORS LIGUE")),0,VLOOKUP(IF(OR(O83="",OR($D83="",$D83="NL",$D83="HORS LIGUE")),"",COUNTIFS($D$5:$D$72,"&lt;&gt;"&amp;"",$D$5:$D$72,"&lt;&gt;"&amp;"NL",$D$5:$D$72,"&lt;&gt;"&amp;"HORS LIGUE",O$5:O$72,"&lt;"&amp;O83)+1),Paramètres!$B$3:$C$56,2,FALSE)*Paramètres!$N$8))</f>
        <v>0</v>
      </c>
      <c r="Q83" s="46"/>
      <c r="R83" s="2">
        <f>IF(Q$2="Bike &amp; Run",IF(ISNA(VLOOKUP(Q83,Paramètres!$B$3:$C$56,2,FALSE)),0,VLOOKUP(Q83,Paramètres!$B$3:$C$56,2,FALSE)*Paramètres!$N$9),IF(OR(Q83="",OR($D83="",$D83="NL",$D83="HORS LIGUE")),0,VLOOKUP(IF(OR(Q83="",OR($D83="",$D83="NL",$D83="HORS LIGUE")),"",COUNTIFS($D$5:$D$72,"&lt;&gt;"&amp;"",$D$5:$D$72,"&lt;&gt;"&amp;"NL",$D$5:$D$72,"&lt;&gt;"&amp;"HORS LIGUE",Q$5:Q$72,"&lt;"&amp;Q83)+1),Paramètres!$B$3:$C$56,2,FALSE)*Paramètres!$N$9))</f>
        <v>0</v>
      </c>
      <c r="S83" s="46"/>
      <c r="T83" s="2">
        <f>IF(S$2="Bike &amp; Run",IF(ISNA(VLOOKUP(S83,Paramètres!$B$3:$C$56,2,FALSE)),0,VLOOKUP(S83,Paramètres!$B$3:$C$56,2,FALSE)*Paramètres!$N$10),IF(OR(S83="",OR($D83="",$D83="NL",$D83="HORS LIGUE")),0,VLOOKUP(IF(OR(S83="",OR($D83="",$D83="NL",$D83="HORS LIGUE")),"",COUNTIFS($D$5:$D$72,"&lt;&gt;"&amp;"",$D$5:$D$72,"&lt;&gt;"&amp;"NL",$D$5:$D$72,"&lt;&gt;"&amp;"HORS LIGUE",S$5:S$72,"&lt;"&amp;S83)+1),Paramètres!$B$3:$C$56,2,FALSE)*Paramètres!$N$10))</f>
        <v>0</v>
      </c>
      <c r="U83" s="46"/>
      <c r="V83" s="2">
        <f>IF(U$2="Bike &amp; Run",IF(ISNA(VLOOKUP(U83,Paramètres!$B$3:$C$56,2,FALSE)),0,VLOOKUP(U83,Paramètres!$B$3:$C$56,2,FALSE)*Paramètres!$N$11),IF(OR(U83="",OR($D83="",$D83="NL",$D83="HORS LIGUE")),0,VLOOKUP(IF(OR(U83="",OR($D83="",$D83="NL",$D83="HORS LIGUE")),"",COUNTIFS($D$5:$D$72,"&lt;&gt;"&amp;"",$D$5:$D$72,"&lt;&gt;"&amp;"NL",$D$5:$D$72,"&lt;&gt;"&amp;"HORS LIGUE",U$5:U$72,"&lt;"&amp;U83)+1),Paramètres!$B$3:$C$56,2,FALSE)*Paramètres!$N$11))</f>
        <v>0</v>
      </c>
      <c r="W83" s="46"/>
      <c r="X83" s="2">
        <f>IF(W$2="Bike &amp; Run",IF(ISNA(VLOOKUP(W83,Paramètres!$B$3:$C$56,2,FALSE)),0,VLOOKUP(W83,Paramètres!$B$3:$C$56,2,FALSE)*Paramètres!$N$12),IF(OR(W83="",OR($D83="",$D83="NL",$D83="HORS LIGUE")),0,VLOOKUP(IF(OR(W83="",OR($D83="",$D83="NL",$D83="HORS LIGUE")),"",COUNTIFS($D$5:$D$72,"&lt;&gt;"&amp;"",$D$5:$D$72,"&lt;&gt;"&amp;"NL",$D$5:$D$72,"&lt;&gt;"&amp;"HORS LIGUE",W$5:W$72,"&lt;"&amp;W83)+1),Paramètres!$B$3:$C$56,2,FALSE)*Paramètres!$N$12))</f>
        <v>0</v>
      </c>
      <c r="Y83" s="46"/>
      <c r="Z83" s="2">
        <f>IF(Y$2="Bike &amp; Run",IF(ISNA(VLOOKUP(Y83,Paramètres!$B$3:$C$56,2,FALSE)),0,VLOOKUP(Y83,Paramètres!$B$3:$C$56,2,FALSE)*Paramètres!$N$13),IF(OR(Y83="",OR($D83="",$D83="NL",$D83="HORS LIGUE")),0,VLOOKUP(IF(OR(Y83="",OR($D83="",$D83="NL",$D83="HORS LIGUE")),"",COUNTIFS($D$5:$D$72,"&lt;&gt;"&amp;"",$D$5:$D$72,"&lt;&gt;"&amp;"NL",$D$5:$D$72,"&lt;&gt;"&amp;"HORS LIGUE",Y$5:Y$72,"&lt;"&amp;Y83)+1),Paramètres!$B$3:$C$56,2,FALSE)*Paramètres!$N$13))</f>
        <v>0</v>
      </c>
      <c r="AA83" s="46"/>
      <c r="AB83" s="2">
        <f>IF(AA$2="Bike &amp; Run",IF(ISNA(VLOOKUP(AA83,Paramètres!$B$3:$C$56,2,FALSE)),0,VLOOKUP(AA83,Paramètres!$B$3:$C$56,2,FALSE)*Paramètres!$N$14),IF(OR(AA83="",OR($D83="",$D83="NL",$D83="HORS LIGUE")),0,VLOOKUP(IF(OR(AA83="",OR($D83="",$D83="NL",$D83="HORS LIGUE")),"",COUNTIFS($D$5:$D$72,"&lt;&gt;"&amp;"",$D$5:$D$72,"&lt;&gt;"&amp;"NL",$D$5:$D$72,"&lt;&gt;"&amp;"HORS LIGUE",AA$5:AA$72,"&lt;"&amp;AA83)+1),Paramètres!$B$3:$C$56,2,FALSE)*Paramètres!$N$14))</f>
        <v>0</v>
      </c>
      <c r="AC83" s="46"/>
      <c r="AD83" s="2">
        <f>IF(AC$2="Bike &amp; Run",IF(ISNA(VLOOKUP(AC83,Paramètres!$B$3:$C$56,2,FALSE)),0,VLOOKUP(AC83,Paramètres!$B$3:$C$56,2,FALSE)*Paramètres!$N$15),IF(OR(AC83="",OR($D83="",$D83="NL",$D83="HORS LIGUE")),0,VLOOKUP(IF(OR(AC83="",OR($D83="",$D83="NL",$D83="HORS LIGUE")),"",COUNTIFS($D$5:$D$72,"&lt;&gt;"&amp;"",$D$5:$D$72,"&lt;&gt;"&amp;"NL",$D$5:$D$72,"&lt;&gt;"&amp;"HORS LIGUE",AC$5:AC$72,"&lt;"&amp;AC83)+1),Paramètres!$B$3:$C$56,2,FALSE)*Paramètres!$N$15))</f>
        <v>0</v>
      </c>
      <c r="AE83" s="46"/>
      <c r="AF83" s="2">
        <f>IF(AE$2="Bike &amp; Run",IF(ISNA(VLOOKUP(AE83,Paramètres!$B$3:$C$56,2,FALSE)),0,VLOOKUP(AE83,Paramètres!$B$3:$C$56,2,FALSE)*Paramètres!$N$16),IF(OR(AE83="",OR($D83="",$D83="NL",$D83="HORS LIGUE")),0,VLOOKUP(IF(OR(AE83="",OR($D83="",$D83="NL",$D83="HORS LIGUE")),"",COUNTIFS($D$5:$D$72,"&lt;&gt;"&amp;"",$D$5:$D$72,"&lt;&gt;"&amp;"NL",$D$5:$D$72,"&lt;&gt;"&amp;"HORS LIGUE",AE$5:AE$72,"&lt;"&amp;AE83)+1),Paramètres!$B$3:$C$56,2,FALSE)*Paramètres!$N$16))</f>
        <v>0</v>
      </c>
      <c r="AG83" s="46"/>
      <c r="AH83" s="2">
        <f>IF(AG$2="Bike &amp; Run",IF(ISNA(VLOOKUP(AG83,Paramètres!$B$3:$C$56,2,FALSE)),0,VLOOKUP(AG83,Paramètres!$B$3:$C$56,2,FALSE)*Paramètres!$N$17),IF(OR(AG83="",OR($D83="",$D83="NL",$D83="HORS LIGUE")),0,VLOOKUP(IF(OR(AG83="",OR($D83="",$D83="NL",$D83="HORS LIGUE")),"",COUNTIFS($D$5:$D$72,"&lt;&gt;"&amp;"",$D$5:$D$72,"&lt;&gt;"&amp;"NL",$D$5:$D$72,"&lt;&gt;"&amp;"HORS LIGUE",AG$5:AG$72,"&lt;"&amp;AG83)+1),Paramètres!$B$3:$C$56,2,FALSE)*Paramètres!$N$17))</f>
        <v>0</v>
      </c>
      <c r="AI83" s="40">
        <f t="shared" si="106"/>
        <v>0</v>
      </c>
      <c r="AJ83" s="3" t="str">
        <f t="shared" si="107"/>
        <v/>
      </c>
      <c r="AK83" s="5">
        <f t="shared" si="108"/>
        <v>0</v>
      </c>
      <c r="AL83" s="41" t="e">
        <f t="shared" si="109"/>
        <v>#REF!</v>
      </c>
      <c r="AM83" s="33" t="e">
        <f t="shared" si="110"/>
        <v>#REF!</v>
      </c>
    </row>
    <row r="84" spans="1:39" ht="16.5" x14ac:dyDescent="0.35">
      <c r="A84" s="14"/>
      <c r="B84" s="64"/>
      <c r="C84" s="32"/>
      <c r="D84" s="32"/>
      <c r="E84" s="6"/>
      <c r="F84" s="2">
        <f>IF(E$2="Bike &amp; Run",IF(ISNA(VLOOKUP(E84,Paramètres!$B$3:$C$56,2,FALSE)),0,VLOOKUP(E84,Paramètres!$B$3:$C$56,2,FALSE)*Paramètres!$N$3),IF(OR(E84="",OR($D84="",$D84="NL",$D84="HORS LIGUE")),0,VLOOKUP(IF(OR(E84="",OR($D84="",$D84="NL",$D84="HORS LIGUE")),"",COUNTIFS($D$5:$D$72,"&lt;&gt;"&amp;"",$D$5:$D$72,"&lt;&gt;"&amp;"NL",$D$5:$D$72,"&lt;&gt;"&amp;"HORS LIGUE",E$5:E$72,"&lt;"&amp;E84)+1),Paramètres!$B$3:$C$56,2,FALSE)*Paramètres!$N$3))</f>
        <v>0</v>
      </c>
      <c r="G84" s="84"/>
      <c r="H84" s="83">
        <f>IF(G$2="Bike &amp; Run",IF(ISNA(VLOOKUP(G84,Paramètres!$B$3:$C$56,2,FALSE)),0,VLOOKUP(G84,Paramètres!$B$3:$C$56,2,FALSE)*Paramètres!$N$4),IF(OR(G84="",OR($D84="",$D84="NL",$D84="HORS LIGUE")),0,VLOOKUP(IF(OR(G84="",OR($D84="",$D84="NL",$D84="HORS LIGUE")),"",COUNTIFS($D$5:$D$72,"&lt;&gt;"&amp;"",$D$5:$D$72,"&lt;&gt;"&amp;"NL",$D$5:$D$72,"&lt;&gt;"&amp;"HORS LIGUE",G$5:G$72,"&lt;"&amp;G84)+1),Paramètres!$B$3:$C$56,2,FALSE)*Paramètres!$N$4))</f>
        <v>0</v>
      </c>
      <c r="I84" s="36"/>
      <c r="J84" s="2">
        <f>IF(I$2="Bike &amp; Run",IF(ISNA(VLOOKUP(I84,Paramètres!$B$3:$C$56,2,FALSE)),0,VLOOKUP(I84,Paramètres!$B$3:$C$56,2,FALSE)*Paramètres!$N$5),IF(OR(I84="",OR($D84="",$D84="NL",$D84="HORS LIGUE")),0,VLOOKUP(IF(OR(I84="",OR($D84="",$D84="NL",$D84="HORS LIGUE")),"",COUNTIFS($D$5:$D$72,"&lt;&gt;"&amp;"",$D$5:$D$72,"&lt;&gt;"&amp;"NL",$D$5:$D$72,"&lt;&gt;"&amp;"HORS LIGUE",I$5:I$72,"&lt;"&amp;I84)+1),Paramètres!$B$3:$C$56,2,FALSE)*Paramètres!$N$5))</f>
        <v>0</v>
      </c>
      <c r="K84" s="4"/>
      <c r="L84" s="2">
        <f>IF(K$2="Bike &amp; Run",IF(ISNA(VLOOKUP(K84,Paramètres!$B$3:$C$56,2,FALSE)),0,VLOOKUP(K84,Paramètres!$B$3:$C$56,2,FALSE)*Paramètres!$N$6),IF(OR(K84="",OR($D84="",$D84="NL",$D84="HORS LIGUE")),0,VLOOKUP(IF(OR(K84="",OR($D84="",$D84="NL",$D84="HORS LIGUE")),"",COUNTIFS($D$5:$D$72,"&lt;&gt;"&amp;"",$D$5:$D$72,"&lt;&gt;"&amp;"NL",$D$5:$D$72,"&lt;&gt;"&amp;"HORS LIGUE",K$5:K$72,"&lt;"&amp;K84)+1),Paramètres!$B$3:$C$56,2,FALSE)*Paramètres!$N$6))</f>
        <v>0</v>
      </c>
      <c r="M84" s="4"/>
      <c r="N84" s="2">
        <f>IF(M$2="Bike &amp; Run",IF(ISNA(VLOOKUP(M84,Paramètres!$B$3:$C$56,2,FALSE)),0,VLOOKUP(M84,Paramètres!$B$3:$C$56,2,FALSE)*Paramètres!$N$7),IF(OR(M84="",OR($D84="",$D84="NL",$D84="HORS LIGUE")),0,VLOOKUP(IF(OR(M84="",OR($D84="",$D84="NL",$D84="HORS LIGUE")),"",COUNTIFS($D$5:$D$72,"&lt;&gt;"&amp;"",$D$5:$D$72,"&lt;&gt;"&amp;"NL",$D$5:$D$72,"&lt;&gt;"&amp;"HORS LIGUE",M$5:M$72,"&lt;"&amp;M84)+1),Paramètres!$B$3:$C$56,2,FALSE)*Paramètres!$N$7))</f>
        <v>0</v>
      </c>
      <c r="O84" s="46"/>
      <c r="P84" s="2">
        <f>IF(O$2="Bike &amp; Run",IF(ISNA(VLOOKUP(O84,Paramètres!$B$3:$C$56,2,FALSE)),0,VLOOKUP(O84,Paramètres!$B$3:$C$56,2,FALSE)*Paramètres!$N$8),IF(OR(O84="",OR($D84="",$D84="NL",$D84="HORS LIGUE")),0,VLOOKUP(IF(OR(O84="",OR($D84="",$D84="NL",$D84="HORS LIGUE")),"",COUNTIFS($D$5:$D$72,"&lt;&gt;"&amp;"",$D$5:$D$72,"&lt;&gt;"&amp;"NL",$D$5:$D$72,"&lt;&gt;"&amp;"HORS LIGUE",O$5:O$72,"&lt;"&amp;O84)+1),Paramètres!$B$3:$C$56,2,FALSE)*Paramètres!$N$8))</f>
        <v>0</v>
      </c>
      <c r="Q84" s="46"/>
      <c r="R84" s="2">
        <f>IF(Q$2="Bike &amp; Run",IF(ISNA(VLOOKUP(Q84,Paramètres!$B$3:$C$56,2,FALSE)),0,VLOOKUP(Q84,Paramètres!$B$3:$C$56,2,FALSE)*Paramètres!$N$9),IF(OR(Q84="",OR($D84="",$D84="NL",$D84="HORS LIGUE")),0,VLOOKUP(IF(OR(Q84="",OR($D84="",$D84="NL",$D84="HORS LIGUE")),"",COUNTIFS($D$5:$D$72,"&lt;&gt;"&amp;"",$D$5:$D$72,"&lt;&gt;"&amp;"NL",$D$5:$D$72,"&lt;&gt;"&amp;"HORS LIGUE",Q$5:Q$72,"&lt;"&amp;Q84)+1),Paramètres!$B$3:$C$56,2,FALSE)*Paramètres!$N$9))</f>
        <v>0</v>
      </c>
      <c r="S84" s="46"/>
      <c r="T84" s="2">
        <f>IF(S$2="Bike &amp; Run",IF(ISNA(VLOOKUP(S84,Paramètres!$B$3:$C$56,2,FALSE)),0,VLOOKUP(S84,Paramètres!$B$3:$C$56,2,FALSE)*Paramètres!$N$10),IF(OR(S84="",OR($D84="",$D84="NL",$D84="HORS LIGUE")),0,VLOOKUP(IF(OR(S84="",OR($D84="",$D84="NL",$D84="HORS LIGUE")),"",COUNTIFS($D$5:$D$72,"&lt;&gt;"&amp;"",$D$5:$D$72,"&lt;&gt;"&amp;"NL",$D$5:$D$72,"&lt;&gt;"&amp;"HORS LIGUE",S$5:S$72,"&lt;"&amp;S84)+1),Paramètres!$B$3:$C$56,2,FALSE)*Paramètres!$N$10))</f>
        <v>0</v>
      </c>
      <c r="U84" s="46"/>
      <c r="V84" s="2">
        <f>IF(U$2="Bike &amp; Run",IF(ISNA(VLOOKUP(U84,Paramètres!$B$3:$C$56,2,FALSE)),0,VLOOKUP(U84,Paramètres!$B$3:$C$56,2,FALSE)*Paramètres!$N$11),IF(OR(U84="",OR($D84="",$D84="NL",$D84="HORS LIGUE")),0,VLOOKUP(IF(OR(U84="",OR($D84="",$D84="NL",$D84="HORS LIGUE")),"",COUNTIFS($D$5:$D$72,"&lt;&gt;"&amp;"",$D$5:$D$72,"&lt;&gt;"&amp;"NL",$D$5:$D$72,"&lt;&gt;"&amp;"HORS LIGUE",U$5:U$72,"&lt;"&amp;U84)+1),Paramètres!$B$3:$C$56,2,FALSE)*Paramètres!$N$11))</f>
        <v>0</v>
      </c>
      <c r="W84" s="46"/>
      <c r="X84" s="2">
        <f>IF(W$2="Bike &amp; Run",IF(ISNA(VLOOKUP(W84,Paramètres!$B$3:$C$56,2,FALSE)),0,VLOOKUP(W84,Paramètres!$B$3:$C$56,2,FALSE)*Paramètres!$N$12),IF(OR(W84="",OR($D84="",$D84="NL",$D84="HORS LIGUE")),0,VLOOKUP(IF(OR(W84="",OR($D84="",$D84="NL",$D84="HORS LIGUE")),"",COUNTIFS($D$5:$D$72,"&lt;&gt;"&amp;"",$D$5:$D$72,"&lt;&gt;"&amp;"NL",$D$5:$D$72,"&lt;&gt;"&amp;"HORS LIGUE",W$5:W$72,"&lt;"&amp;W84)+1),Paramètres!$B$3:$C$56,2,FALSE)*Paramètres!$N$12))</f>
        <v>0</v>
      </c>
      <c r="Y84" s="46"/>
      <c r="Z84" s="2">
        <f>IF(Y$2="Bike &amp; Run",IF(ISNA(VLOOKUP(Y84,Paramètres!$B$3:$C$56,2,FALSE)),0,VLOOKUP(Y84,Paramètres!$B$3:$C$56,2,FALSE)*Paramètres!$N$13),IF(OR(Y84="",OR($D84="",$D84="NL",$D84="HORS LIGUE")),0,VLOOKUP(IF(OR(Y84="",OR($D84="",$D84="NL",$D84="HORS LIGUE")),"",COUNTIFS($D$5:$D$72,"&lt;&gt;"&amp;"",$D$5:$D$72,"&lt;&gt;"&amp;"NL",$D$5:$D$72,"&lt;&gt;"&amp;"HORS LIGUE",Y$5:Y$72,"&lt;"&amp;Y84)+1),Paramètres!$B$3:$C$56,2,FALSE)*Paramètres!$N$13))</f>
        <v>0</v>
      </c>
      <c r="AA84" s="46"/>
      <c r="AB84" s="2">
        <f>IF(AA$2="Bike &amp; Run",IF(ISNA(VLOOKUP(AA84,Paramètres!$B$3:$C$56,2,FALSE)),0,VLOOKUP(AA84,Paramètres!$B$3:$C$56,2,FALSE)*Paramètres!$N$14),IF(OR(AA84="",OR($D84="",$D84="NL",$D84="HORS LIGUE")),0,VLOOKUP(IF(OR(AA84="",OR($D84="",$D84="NL",$D84="HORS LIGUE")),"",COUNTIFS($D$5:$D$72,"&lt;&gt;"&amp;"",$D$5:$D$72,"&lt;&gt;"&amp;"NL",$D$5:$D$72,"&lt;&gt;"&amp;"HORS LIGUE",AA$5:AA$72,"&lt;"&amp;AA84)+1),Paramètres!$B$3:$C$56,2,FALSE)*Paramètres!$N$14))</f>
        <v>0</v>
      </c>
      <c r="AC84" s="46"/>
      <c r="AD84" s="2">
        <f>IF(AC$2="Bike &amp; Run",IF(ISNA(VLOOKUP(AC84,Paramètres!$B$3:$C$56,2,FALSE)),0,VLOOKUP(AC84,Paramètres!$B$3:$C$56,2,FALSE)*Paramètres!$N$15),IF(OR(AC84="",OR($D84="",$D84="NL",$D84="HORS LIGUE")),0,VLOOKUP(IF(OR(AC84="",OR($D84="",$D84="NL",$D84="HORS LIGUE")),"",COUNTIFS($D$5:$D$72,"&lt;&gt;"&amp;"",$D$5:$D$72,"&lt;&gt;"&amp;"NL",$D$5:$D$72,"&lt;&gt;"&amp;"HORS LIGUE",AC$5:AC$72,"&lt;"&amp;AC84)+1),Paramètres!$B$3:$C$56,2,FALSE)*Paramètres!$N$15))</f>
        <v>0</v>
      </c>
      <c r="AE84" s="46"/>
      <c r="AF84" s="2">
        <f>IF(AE$2="Bike &amp; Run",IF(ISNA(VLOOKUP(AE84,Paramètres!$B$3:$C$56,2,FALSE)),0,VLOOKUP(AE84,Paramètres!$B$3:$C$56,2,FALSE)*Paramètres!$N$16),IF(OR(AE84="",OR($D84="",$D84="NL",$D84="HORS LIGUE")),0,VLOOKUP(IF(OR(AE84="",OR($D84="",$D84="NL",$D84="HORS LIGUE")),"",COUNTIFS($D$5:$D$72,"&lt;&gt;"&amp;"",$D$5:$D$72,"&lt;&gt;"&amp;"NL",$D$5:$D$72,"&lt;&gt;"&amp;"HORS LIGUE",AE$5:AE$72,"&lt;"&amp;AE84)+1),Paramètres!$B$3:$C$56,2,FALSE)*Paramètres!$N$16))</f>
        <v>0</v>
      </c>
      <c r="AG84" s="46"/>
      <c r="AH84" s="2">
        <f>IF(AG$2="Bike &amp; Run",IF(ISNA(VLOOKUP(AG84,Paramètres!$B$3:$C$56,2,FALSE)),0,VLOOKUP(AG84,Paramètres!$B$3:$C$56,2,FALSE)*Paramètres!$N$17),IF(OR(AG84="",OR($D84="",$D84="NL",$D84="HORS LIGUE")),0,VLOOKUP(IF(OR(AG84="",OR($D84="",$D84="NL",$D84="HORS LIGUE")),"",COUNTIFS($D$5:$D$72,"&lt;&gt;"&amp;"",$D$5:$D$72,"&lt;&gt;"&amp;"NL",$D$5:$D$72,"&lt;&gt;"&amp;"HORS LIGUE",AG$5:AG$72,"&lt;"&amp;AG84)+1),Paramètres!$B$3:$C$56,2,FALSE)*Paramètres!$N$17))</f>
        <v>0</v>
      </c>
      <c r="AI84" s="40">
        <f t="shared" si="106"/>
        <v>0</v>
      </c>
      <c r="AJ84" s="3" t="str">
        <f t="shared" si="107"/>
        <v/>
      </c>
      <c r="AK84" s="5">
        <f t="shared" si="108"/>
        <v>0</v>
      </c>
      <c r="AL84" s="41" t="e">
        <f t="shared" si="109"/>
        <v>#REF!</v>
      </c>
      <c r="AM84" s="33" t="e">
        <f t="shared" si="110"/>
        <v>#REF!</v>
      </c>
    </row>
    <row r="85" spans="1:39" ht="16.5" x14ac:dyDescent="0.35">
      <c r="A85" s="14"/>
      <c r="B85" s="64"/>
      <c r="C85" s="32"/>
      <c r="D85" s="32"/>
      <c r="E85" s="6"/>
      <c r="F85" s="2">
        <f>IF(E$2="Bike &amp; Run",IF(ISNA(VLOOKUP(E85,Paramètres!$B$3:$C$56,2,FALSE)),0,VLOOKUP(E85,Paramètres!$B$3:$C$56,2,FALSE)*Paramètres!$N$3),IF(OR(E85="",OR($D85="",$D85="NL",$D85="HORS LIGUE")),0,VLOOKUP(IF(OR(E85="",OR($D85="",$D85="NL",$D85="HORS LIGUE")),"",COUNTIFS($D$5:$D$72,"&lt;&gt;"&amp;"",$D$5:$D$72,"&lt;&gt;"&amp;"NL",$D$5:$D$72,"&lt;&gt;"&amp;"HORS LIGUE",E$5:E$72,"&lt;"&amp;E85)+1),Paramètres!$B$3:$C$56,2,FALSE)*Paramètres!$N$3))</f>
        <v>0</v>
      </c>
      <c r="G85" s="84"/>
      <c r="H85" s="83">
        <f>IF(G$2="Bike &amp; Run",IF(ISNA(VLOOKUP(G85,Paramètres!$B$3:$C$56,2,FALSE)),0,VLOOKUP(G85,Paramètres!$B$3:$C$56,2,FALSE)*Paramètres!$N$4),IF(OR(G85="",OR($D85="",$D85="NL",$D85="HORS LIGUE")),0,VLOOKUP(IF(OR(G85="",OR($D85="",$D85="NL",$D85="HORS LIGUE")),"",COUNTIFS($D$5:$D$72,"&lt;&gt;"&amp;"",$D$5:$D$72,"&lt;&gt;"&amp;"NL",$D$5:$D$72,"&lt;&gt;"&amp;"HORS LIGUE",G$5:G$72,"&lt;"&amp;G85)+1),Paramètres!$B$3:$C$56,2,FALSE)*Paramètres!$N$4))</f>
        <v>0</v>
      </c>
      <c r="I85" s="36"/>
      <c r="J85" s="2">
        <f>IF(I$2="Bike &amp; Run",IF(ISNA(VLOOKUP(I85,Paramètres!$B$3:$C$56,2,FALSE)),0,VLOOKUP(I85,Paramètres!$B$3:$C$56,2,FALSE)*Paramètres!$N$5),IF(OR(I85="",OR($D85="",$D85="NL",$D85="HORS LIGUE")),0,VLOOKUP(IF(OR(I85="",OR($D85="",$D85="NL",$D85="HORS LIGUE")),"",COUNTIFS($D$5:$D$72,"&lt;&gt;"&amp;"",$D$5:$D$72,"&lt;&gt;"&amp;"NL",$D$5:$D$72,"&lt;&gt;"&amp;"HORS LIGUE",I$5:I$72,"&lt;"&amp;I85)+1),Paramètres!$B$3:$C$56,2,FALSE)*Paramètres!$N$5))</f>
        <v>0</v>
      </c>
      <c r="K85" s="4"/>
      <c r="L85" s="2">
        <f>IF(K$2="Bike &amp; Run",IF(ISNA(VLOOKUP(K85,Paramètres!$B$3:$C$56,2,FALSE)),0,VLOOKUP(K85,Paramètres!$B$3:$C$56,2,FALSE)*Paramètres!$N$6),IF(OR(K85="",OR($D85="",$D85="NL",$D85="HORS LIGUE")),0,VLOOKUP(IF(OR(K85="",OR($D85="",$D85="NL",$D85="HORS LIGUE")),"",COUNTIFS($D$5:$D$72,"&lt;&gt;"&amp;"",$D$5:$D$72,"&lt;&gt;"&amp;"NL",$D$5:$D$72,"&lt;&gt;"&amp;"HORS LIGUE",K$5:K$72,"&lt;"&amp;K85)+1),Paramètres!$B$3:$C$56,2,FALSE)*Paramètres!$N$6))</f>
        <v>0</v>
      </c>
      <c r="M85" s="4"/>
      <c r="N85" s="2">
        <f>IF(M$2="Bike &amp; Run",IF(ISNA(VLOOKUP(M85,Paramètres!$B$3:$C$56,2,FALSE)),0,VLOOKUP(M85,Paramètres!$B$3:$C$56,2,FALSE)*Paramètres!$N$7),IF(OR(M85="",OR($D85="",$D85="NL",$D85="HORS LIGUE")),0,VLOOKUP(IF(OR(M85="",OR($D85="",$D85="NL",$D85="HORS LIGUE")),"",COUNTIFS($D$5:$D$72,"&lt;&gt;"&amp;"",$D$5:$D$72,"&lt;&gt;"&amp;"NL",$D$5:$D$72,"&lt;&gt;"&amp;"HORS LIGUE",M$5:M$72,"&lt;"&amp;M85)+1),Paramètres!$B$3:$C$56,2,FALSE)*Paramètres!$N$7))</f>
        <v>0</v>
      </c>
      <c r="O85" s="46"/>
      <c r="P85" s="2">
        <f>IF(O$2="Bike &amp; Run",IF(ISNA(VLOOKUP(O85,Paramètres!$B$3:$C$56,2,FALSE)),0,VLOOKUP(O85,Paramètres!$B$3:$C$56,2,FALSE)*Paramètres!$N$8),IF(OR(O85="",OR($D85="",$D85="NL",$D85="HORS LIGUE")),0,VLOOKUP(IF(OR(O85="",OR($D85="",$D85="NL",$D85="HORS LIGUE")),"",COUNTIFS($D$5:$D$72,"&lt;&gt;"&amp;"",$D$5:$D$72,"&lt;&gt;"&amp;"NL",$D$5:$D$72,"&lt;&gt;"&amp;"HORS LIGUE",O$5:O$72,"&lt;"&amp;O85)+1),Paramètres!$B$3:$C$56,2,FALSE)*Paramètres!$N$8))</f>
        <v>0</v>
      </c>
      <c r="Q85" s="46"/>
      <c r="R85" s="2">
        <f>IF(Q$2="Bike &amp; Run",IF(ISNA(VLOOKUP(Q85,Paramètres!$B$3:$C$56,2,FALSE)),0,VLOOKUP(Q85,Paramètres!$B$3:$C$56,2,FALSE)*Paramètres!$N$9),IF(OR(Q85="",OR($D85="",$D85="NL",$D85="HORS LIGUE")),0,VLOOKUP(IF(OR(Q85="",OR($D85="",$D85="NL",$D85="HORS LIGUE")),"",COUNTIFS($D$5:$D$72,"&lt;&gt;"&amp;"",$D$5:$D$72,"&lt;&gt;"&amp;"NL",$D$5:$D$72,"&lt;&gt;"&amp;"HORS LIGUE",Q$5:Q$72,"&lt;"&amp;Q85)+1),Paramètres!$B$3:$C$56,2,FALSE)*Paramètres!$N$9))</f>
        <v>0</v>
      </c>
      <c r="S85" s="46"/>
      <c r="T85" s="2">
        <f>IF(S$2="Bike &amp; Run",IF(ISNA(VLOOKUP(S85,Paramètres!$B$3:$C$56,2,FALSE)),0,VLOOKUP(S85,Paramètres!$B$3:$C$56,2,FALSE)*Paramètres!$N$10),IF(OR(S85="",OR($D85="",$D85="NL",$D85="HORS LIGUE")),0,VLOOKUP(IF(OR(S85="",OR($D85="",$D85="NL",$D85="HORS LIGUE")),"",COUNTIFS($D$5:$D$72,"&lt;&gt;"&amp;"",$D$5:$D$72,"&lt;&gt;"&amp;"NL",$D$5:$D$72,"&lt;&gt;"&amp;"HORS LIGUE",S$5:S$72,"&lt;"&amp;S85)+1),Paramètres!$B$3:$C$56,2,FALSE)*Paramètres!$N$10))</f>
        <v>0</v>
      </c>
      <c r="U85" s="46"/>
      <c r="V85" s="2">
        <f>IF(U$2="Bike &amp; Run",IF(ISNA(VLOOKUP(U85,Paramètres!$B$3:$C$56,2,FALSE)),0,VLOOKUP(U85,Paramètres!$B$3:$C$56,2,FALSE)*Paramètres!$N$11),IF(OR(U85="",OR($D85="",$D85="NL",$D85="HORS LIGUE")),0,VLOOKUP(IF(OR(U85="",OR($D85="",$D85="NL",$D85="HORS LIGUE")),"",COUNTIFS($D$5:$D$72,"&lt;&gt;"&amp;"",$D$5:$D$72,"&lt;&gt;"&amp;"NL",$D$5:$D$72,"&lt;&gt;"&amp;"HORS LIGUE",U$5:U$72,"&lt;"&amp;U85)+1),Paramètres!$B$3:$C$56,2,FALSE)*Paramètres!$N$11))</f>
        <v>0</v>
      </c>
      <c r="W85" s="46"/>
      <c r="X85" s="2">
        <f>IF(W$2="Bike &amp; Run",IF(ISNA(VLOOKUP(W85,Paramètres!$B$3:$C$56,2,FALSE)),0,VLOOKUP(W85,Paramètres!$B$3:$C$56,2,FALSE)*Paramètres!$N$12),IF(OR(W85="",OR($D85="",$D85="NL",$D85="HORS LIGUE")),0,VLOOKUP(IF(OR(W85="",OR($D85="",$D85="NL",$D85="HORS LIGUE")),"",COUNTIFS($D$5:$D$72,"&lt;&gt;"&amp;"",$D$5:$D$72,"&lt;&gt;"&amp;"NL",$D$5:$D$72,"&lt;&gt;"&amp;"HORS LIGUE",W$5:W$72,"&lt;"&amp;W85)+1),Paramètres!$B$3:$C$56,2,FALSE)*Paramètres!$N$12))</f>
        <v>0</v>
      </c>
      <c r="Y85" s="46"/>
      <c r="Z85" s="2">
        <f>IF(Y$2="Bike &amp; Run",IF(ISNA(VLOOKUP(Y85,Paramètres!$B$3:$C$56,2,FALSE)),0,VLOOKUP(Y85,Paramètres!$B$3:$C$56,2,FALSE)*Paramètres!$N$13),IF(OR(Y85="",OR($D85="",$D85="NL",$D85="HORS LIGUE")),0,VLOOKUP(IF(OR(Y85="",OR($D85="",$D85="NL",$D85="HORS LIGUE")),"",COUNTIFS($D$5:$D$72,"&lt;&gt;"&amp;"",$D$5:$D$72,"&lt;&gt;"&amp;"NL",$D$5:$D$72,"&lt;&gt;"&amp;"HORS LIGUE",Y$5:Y$72,"&lt;"&amp;Y85)+1),Paramètres!$B$3:$C$56,2,FALSE)*Paramètres!$N$13))</f>
        <v>0</v>
      </c>
      <c r="AA85" s="46"/>
      <c r="AB85" s="2">
        <f>IF(AA$2="Bike &amp; Run",IF(ISNA(VLOOKUP(AA85,Paramètres!$B$3:$C$56,2,FALSE)),0,VLOOKUP(AA85,Paramètres!$B$3:$C$56,2,FALSE)*Paramètres!$N$14),IF(OR(AA85="",OR($D85="",$D85="NL",$D85="HORS LIGUE")),0,VLOOKUP(IF(OR(AA85="",OR($D85="",$D85="NL",$D85="HORS LIGUE")),"",COUNTIFS($D$5:$D$72,"&lt;&gt;"&amp;"",$D$5:$D$72,"&lt;&gt;"&amp;"NL",$D$5:$D$72,"&lt;&gt;"&amp;"HORS LIGUE",AA$5:AA$72,"&lt;"&amp;AA85)+1),Paramètres!$B$3:$C$56,2,FALSE)*Paramètres!$N$14))</f>
        <v>0</v>
      </c>
      <c r="AC85" s="46"/>
      <c r="AD85" s="2">
        <f>IF(AC$2="Bike &amp; Run",IF(ISNA(VLOOKUP(AC85,Paramètres!$B$3:$C$56,2,FALSE)),0,VLOOKUP(AC85,Paramètres!$B$3:$C$56,2,FALSE)*Paramètres!$N$15),IF(OR(AC85="",OR($D85="",$D85="NL",$D85="HORS LIGUE")),0,VLOOKUP(IF(OR(AC85="",OR($D85="",$D85="NL",$D85="HORS LIGUE")),"",COUNTIFS($D$5:$D$72,"&lt;&gt;"&amp;"",$D$5:$D$72,"&lt;&gt;"&amp;"NL",$D$5:$D$72,"&lt;&gt;"&amp;"HORS LIGUE",AC$5:AC$72,"&lt;"&amp;AC85)+1),Paramètres!$B$3:$C$56,2,FALSE)*Paramètres!$N$15))</f>
        <v>0</v>
      </c>
      <c r="AE85" s="46"/>
      <c r="AF85" s="2">
        <f>IF(AE$2="Bike &amp; Run",IF(ISNA(VLOOKUP(AE85,Paramètres!$B$3:$C$56,2,FALSE)),0,VLOOKUP(AE85,Paramètres!$B$3:$C$56,2,FALSE)*Paramètres!$N$16),IF(OR(AE85="",OR($D85="",$D85="NL",$D85="HORS LIGUE")),0,VLOOKUP(IF(OR(AE85="",OR($D85="",$D85="NL",$D85="HORS LIGUE")),"",COUNTIFS($D$5:$D$72,"&lt;&gt;"&amp;"",$D$5:$D$72,"&lt;&gt;"&amp;"NL",$D$5:$D$72,"&lt;&gt;"&amp;"HORS LIGUE",AE$5:AE$72,"&lt;"&amp;AE85)+1),Paramètres!$B$3:$C$56,2,FALSE)*Paramètres!$N$16))</f>
        <v>0</v>
      </c>
      <c r="AG85" s="46"/>
      <c r="AH85" s="2">
        <f>IF(AG$2="Bike &amp; Run",IF(ISNA(VLOOKUP(AG85,Paramètres!$B$3:$C$56,2,FALSE)),0,VLOOKUP(AG85,Paramètres!$B$3:$C$56,2,FALSE)*Paramètres!$N$17),IF(OR(AG85="",OR($D85="",$D85="NL",$D85="HORS LIGUE")),0,VLOOKUP(IF(OR(AG85="",OR($D85="",$D85="NL",$D85="HORS LIGUE")),"",COUNTIFS($D$5:$D$72,"&lt;&gt;"&amp;"",$D$5:$D$72,"&lt;&gt;"&amp;"NL",$D$5:$D$72,"&lt;&gt;"&amp;"HORS LIGUE",AG$5:AG$72,"&lt;"&amp;AG85)+1),Paramètres!$B$3:$C$56,2,FALSE)*Paramètres!$N$17))</f>
        <v>0</v>
      </c>
      <c r="AI85" s="40">
        <f t="shared" si="106"/>
        <v>0</v>
      </c>
      <c r="AJ85" s="3" t="str">
        <f t="shared" si="107"/>
        <v/>
      </c>
      <c r="AK85" s="5">
        <f t="shared" si="108"/>
        <v>0</v>
      </c>
      <c r="AL85" s="41" t="e">
        <f t="shared" si="109"/>
        <v>#REF!</v>
      </c>
      <c r="AM85" s="33" t="e">
        <f t="shared" si="110"/>
        <v>#REF!</v>
      </c>
    </row>
    <row r="86" spans="1:39" ht="16.5" x14ac:dyDescent="0.35">
      <c r="A86" s="14"/>
      <c r="B86" s="64"/>
      <c r="C86" s="32"/>
      <c r="D86" s="32"/>
      <c r="E86" s="6"/>
      <c r="F86" s="2">
        <f>IF(E$2="Bike &amp; Run",IF(ISNA(VLOOKUP(E86,Paramètres!$B$3:$C$56,2,FALSE)),0,VLOOKUP(E86,Paramètres!$B$3:$C$56,2,FALSE)*Paramètres!$N$3),IF(OR(E86="",OR($D86="",$D86="NL",$D86="HORS LIGUE")),0,VLOOKUP(IF(OR(E86="",OR($D86="",$D86="NL",$D86="HORS LIGUE")),"",COUNTIFS($D$5:$D$72,"&lt;&gt;"&amp;"",$D$5:$D$72,"&lt;&gt;"&amp;"NL",$D$5:$D$72,"&lt;&gt;"&amp;"HORS LIGUE",E$5:E$72,"&lt;"&amp;E86)+1),Paramètres!$B$3:$C$56,2,FALSE)*Paramètres!$N$3))</f>
        <v>0</v>
      </c>
      <c r="G86" s="84"/>
      <c r="H86" s="83">
        <f>IF(G$2="Bike &amp; Run",IF(ISNA(VLOOKUP(G86,Paramètres!$B$3:$C$56,2,FALSE)),0,VLOOKUP(G86,Paramètres!$B$3:$C$56,2,FALSE)*Paramètres!$N$4),IF(OR(G86="",OR($D86="",$D86="NL",$D86="HORS LIGUE")),0,VLOOKUP(IF(OR(G86="",OR($D86="",$D86="NL",$D86="HORS LIGUE")),"",COUNTIFS($D$5:$D$72,"&lt;&gt;"&amp;"",$D$5:$D$72,"&lt;&gt;"&amp;"NL",$D$5:$D$72,"&lt;&gt;"&amp;"HORS LIGUE",G$5:G$72,"&lt;"&amp;G86)+1),Paramètres!$B$3:$C$56,2,FALSE)*Paramètres!$N$4))</f>
        <v>0</v>
      </c>
      <c r="I86" s="36"/>
      <c r="J86" s="2">
        <f>IF(I$2="Bike &amp; Run",IF(ISNA(VLOOKUP(I86,Paramètres!$B$3:$C$56,2,FALSE)),0,VLOOKUP(I86,Paramètres!$B$3:$C$56,2,FALSE)*Paramètres!$N$5),IF(OR(I86="",OR($D86="",$D86="NL",$D86="HORS LIGUE")),0,VLOOKUP(IF(OR(I86="",OR($D86="",$D86="NL",$D86="HORS LIGUE")),"",COUNTIFS($D$5:$D$72,"&lt;&gt;"&amp;"",$D$5:$D$72,"&lt;&gt;"&amp;"NL",$D$5:$D$72,"&lt;&gt;"&amp;"HORS LIGUE",I$5:I$72,"&lt;"&amp;I86)+1),Paramètres!$B$3:$C$56,2,FALSE)*Paramètres!$N$5))</f>
        <v>0</v>
      </c>
      <c r="K86" s="4"/>
      <c r="L86" s="2">
        <f>IF(K$2="Bike &amp; Run",IF(ISNA(VLOOKUP(K86,Paramètres!$B$3:$C$56,2,FALSE)),0,VLOOKUP(K86,Paramètres!$B$3:$C$56,2,FALSE)*Paramètres!$N$6),IF(OR(K86="",OR($D86="",$D86="NL",$D86="HORS LIGUE")),0,VLOOKUP(IF(OR(K86="",OR($D86="",$D86="NL",$D86="HORS LIGUE")),"",COUNTIFS($D$5:$D$72,"&lt;&gt;"&amp;"",$D$5:$D$72,"&lt;&gt;"&amp;"NL",$D$5:$D$72,"&lt;&gt;"&amp;"HORS LIGUE",K$5:K$72,"&lt;"&amp;K86)+1),Paramètres!$B$3:$C$56,2,FALSE)*Paramètres!$N$6))</f>
        <v>0</v>
      </c>
      <c r="M86" s="4"/>
      <c r="N86" s="2">
        <f>IF(M$2="Bike &amp; Run",IF(ISNA(VLOOKUP(M86,Paramètres!$B$3:$C$56,2,FALSE)),0,VLOOKUP(M86,Paramètres!$B$3:$C$56,2,FALSE)*Paramètres!$N$7),IF(OR(M86="",OR($D86="",$D86="NL",$D86="HORS LIGUE")),0,VLOOKUP(IF(OR(M86="",OR($D86="",$D86="NL",$D86="HORS LIGUE")),"",COUNTIFS($D$5:$D$72,"&lt;&gt;"&amp;"",$D$5:$D$72,"&lt;&gt;"&amp;"NL",$D$5:$D$72,"&lt;&gt;"&amp;"HORS LIGUE",M$5:M$72,"&lt;"&amp;M86)+1),Paramètres!$B$3:$C$56,2,FALSE)*Paramètres!$N$7))</f>
        <v>0</v>
      </c>
      <c r="O86" s="46"/>
      <c r="P86" s="2">
        <f>IF(O$2="Bike &amp; Run",IF(ISNA(VLOOKUP(O86,Paramètres!$B$3:$C$56,2,FALSE)),0,VLOOKUP(O86,Paramètres!$B$3:$C$56,2,FALSE)*Paramètres!$N$8),IF(OR(O86="",OR($D86="",$D86="NL",$D86="HORS LIGUE")),0,VLOOKUP(IF(OR(O86="",OR($D86="",$D86="NL",$D86="HORS LIGUE")),"",COUNTIFS($D$5:$D$72,"&lt;&gt;"&amp;"",$D$5:$D$72,"&lt;&gt;"&amp;"NL",$D$5:$D$72,"&lt;&gt;"&amp;"HORS LIGUE",O$5:O$72,"&lt;"&amp;O86)+1),Paramètres!$B$3:$C$56,2,FALSE)*Paramètres!$N$8))</f>
        <v>0</v>
      </c>
      <c r="Q86" s="46"/>
      <c r="R86" s="2">
        <f>IF(Q$2="Bike &amp; Run",IF(ISNA(VLOOKUP(Q86,Paramètres!$B$3:$C$56,2,FALSE)),0,VLOOKUP(Q86,Paramètres!$B$3:$C$56,2,FALSE)*Paramètres!$N$9),IF(OR(Q86="",OR($D86="",$D86="NL",$D86="HORS LIGUE")),0,VLOOKUP(IF(OR(Q86="",OR($D86="",$D86="NL",$D86="HORS LIGUE")),"",COUNTIFS($D$5:$D$72,"&lt;&gt;"&amp;"",$D$5:$D$72,"&lt;&gt;"&amp;"NL",$D$5:$D$72,"&lt;&gt;"&amp;"HORS LIGUE",Q$5:Q$72,"&lt;"&amp;Q86)+1),Paramètres!$B$3:$C$56,2,FALSE)*Paramètres!$N$9))</f>
        <v>0</v>
      </c>
      <c r="S86" s="46"/>
      <c r="T86" s="2">
        <f>IF(S$2="Bike &amp; Run",IF(ISNA(VLOOKUP(S86,Paramètres!$B$3:$C$56,2,FALSE)),0,VLOOKUP(S86,Paramètres!$B$3:$C$56,2,FALSE)*Paramètres!$N$10),IF(OR(S86="",OR($D86="",$D86="NL",$D86="HORS LIGUE")),0,VLOOKUP(IF(OR(S86="",OR($D86="",$D86="NL",$D86="HORS LIGUE")),"",COUNTIFS($D$5:$D$72,"&lt;&gt;"&amp;"",$D$5:$D$72,"&lt;&gt;"&amp;"NL",$D$5:$D$72,"&lt;&gt;"&amp;"HORS LIGUE",S$5:S$72,"&lt;"&amp;S86)+1),Paramètres!$B$3:$C$56,2,FALSE)*Paramètres!$N$10))</f>
        <v>0</v>
      </c>
      <c r="U86" s="46"/>
      <c r="V86" s="2">
        <f>IF(U$2="Bike &amp; Run",IF(ISNA(VLOOKUP(U86,Paramètres!$B$3:$C$56,2,FALSE)),0,VLOOKUP(U86,Paramètres!$B$3:$C$56,2,FALSE)*Paramètres!$N$11),IF(OR(U86="",OR($D86="",$D86="NL",$D86="HORS LIGUE")),0,VLOOKUP(IF(OR(U86="",OR($D86="",$D86="NL",$D86="HORS LIGUE")),"",COUNTIFS($D$5:$D$72,"&lt;&gt;"&amp;"",$D$5:$D$72,"&lt;&gt;"&amp;"NL",$D$5:$D$72,"&lt;&gt;"&amp;"HORS LIGUE",U$5:U$72,"&lt;"&amp;U86)+1),Paramètres!$B$3:$C$56,2,FALSE)*Paramètres!$N$11))</f>
        <v>0</v>
      </c>
      <c r="W86" s="46"/>
      <c r="X86" s="2">
        <f>IF(W$2="Bike &amp; Run",IF(ISNA(VLOOKUP(W86,Paramètres!$B$3:$C$56,2,FALSE)),0,VLOOKUP(W86,Paramètres!$B$3:$C$56,2,FALSE)*Paramètres!$N$12),IF(OR(W86="",OR($D86="",$D86="NL",$D86="HORS LIGUE")),0,VLOOKUP(IF(OR(W86="",OR($D86="",$D86="NL",$D86="HORS LIGUE")),"",COUNTIFS($D$5:$D$72,"&lt;&gt;"&amp;"",$D$5:$D$72,"&lt;&gt;"&amp;"NL",$D$5:$D$72,"&lt;&gt;"&amp;"HORS LIGUE",W$5:W$72,"&lt;"&amp;W86)+1),Paramètres!$B$3:$C$56,2,FALSE)*Paramètres!$N$12))</f>
        <v>0</v>
      </c>
      <c r="Y86" s="46"/>
      <c r="Z86" s="2">
        <f>IF(Y$2="Bike &amp; Run",IF(ISNA(VLOOKUP(Y86,Paramètres!$B$3:$C$56,2,FALSE)),0,VLOOKUP(Y86,Paramètres!$B$3:$C$56,2,FALSE)*Paramètres!$N$13),IF(OR(Y86="",OR($D86="",$D86="NL",$D86="HORS LIGUE")),0,VLOOKUP(IF(OR(Y86="",OR($D86="",$D86="NL",$D86="HORS LIGUE")),"",COUNTIFS($D$5:$D$72,"&lt;&gt;"&amp;"",$D$5:$D$72,"&lt;&gt;"&amp;"NL",$D$5:$D$72,"&lt;&gt;"&amp;"HORS LIGUE",Y$5:Y$72,"&lt;"&amp;Y86)+1),Paramètres!$B$3:$C$56,2,FALSE)*Paramètres!$N$13))</f>
        <v>0</v>
      </c>
      <c r="AA86" s="46"/>
      <c r="AB86" s="2">
        <f>IF(AA$2="Bike &amp; Run",IF(ISNA(VLOOKUP(AA86,Paramètres!$B$3:$C$56,2,FALSE)),0,VLOOKUP(AA86,Paramètres!$B$3:$C$56,2,FALSE)*Paramètres!$N$14),IF(OR(AA86="",OR($D86="",$D86="NL",$D86="HORS LIGUE")),0,VLOOKUP(IF(OR(AA86="",OR($D86="",$D86="NL",$D86="HORS LIGUE")),"",COUNTIFS($D$5:$D$72,"&lt;&gt;"&amp;"",$D$5:$D$72,"&lt;&gt;"&amp;"NL",$D$5:$D$72,"&lt;&gt;"&amp;"HORS LIGUE",AA$5:AA$72,"&lt;"&amp;AA86)+1),Paramètres!$B$3:$C$56,2,FALSE)*Paramètres!$N$14))</f>
        <v>0</v>
      </c>
      <c r="AC86" s="46"/>
      <c r="AD86" s="2">
        <f>IF(AC$2="Bike &amp; Run",IF(ISNA(VLOOKUP(AC86,Paramètres!$B$3:$C$56,2,FALSE)),0,VLOOKUP(AC86,Paramètres!$B$3:$C$56,2,FALSE)*Paramètres!$N$15),IF(OR(AC86="",OR($D86="",$D86="NL",$D86="HORS LIGUE")),0,VLOOKUP(IF(OR(AC86="",OR($D86="",$D86="NL",$D86="HORS LIGUE")),"",COUNTIFS($D$5:$D$72,"&lt;&gt;"&amp;"",$D$5:$D$72,"&lt;&gt;"&amp;"NL",$D$5:$D$72,"&lt;&gt;"&amp;"HORS LIGUE",AC$5:AC$72,"&lt;"&amp;AC86)+1),Paramètres!$B$3:$C$56,2,FALSE)*Paramètres!$N$15))</f>
        <v>0</v>
      </c>
      <c r="AE86" s="46"/>
      <c r="AF86" s="2">
        <f>IF(AE$2="Bike &amp; Run",IF(ISNA(VLOOKUP(AE86,Paramètres!$B$3:$C$56,2,FALSE)),0,VLOOKUP(AE86,Paramètres!$B$3:$C$56,2,FALSE)*Paramètres!$N$16),IF(OR(AE86="",OR($D86="",$D86="NL",$D86="HORS LIGUE")),0,VLOOKUP(IF(OR(AE86="",OR($D86="",$D86="NL",$D86="HORS LIGUE")),"",COUNTIFS($D$5:$D$72,"&lt;&gt;"&amp;"",$D$5:$D$72,"&lt;&gt;"&amp;"NL",$D$5:$D$72,"&lt;&gt;"&amp;"HORS LIGUE",AE$5:AE$72,"&lt;"&amp;AE86)+1),Paramètres!$B$3:$C$56,2,FALSE)*Paramètres!$N$16))</f>
        <v>0</v>
      </c>
      <c r="AG86" s="46"/>
      <c r="AH86" s="2">
        <f>IF(AG$2="Bike &amp; Run",IF(ISNA(VLOOKUP(AG86,Paramètres!$B$3:$C$56,2,FALSE)),0,VLOOKUP(AG86,Paramètres!$B$3:$C$56,2,FALSE)*Paramètres!$N$17),IF(OR(AG86="",OR($D86="",$D86="NL",$D86="HORS LIGUE")),0,VLOOKUP(IF(OR(AG86="",OR($D86="",$D86="NL",$D86="HORS LIGUE")),"",COUNTIFS($D$5:$D$72,"&lt;&gt;"&amp;"",$D$5:$D$72,"&lt;&gt;"&amp;"NL",$D$5:$D$72,"&lt;&gt;"&amp;"HORS LIGUE",AG$5:AG$72,"&lt;"&amp;AG86)+1),Paramètres!$B$3:$C$56,2,FALSE)*Paramètres!$N$17))</f>
        <v>0</v>
      </c>
      <c r="AI86" s="40">
        <f t="shared" si="106"/>
        <v>0</v>
      </c>
      <c r="AJ86" s="3" t="str">
        <f t="shared" si="107"/>
        <v/>
      </c>
      <c r="AK86" s="5">
        <f t="shared" si="108"/>
        <v>0</v>
      </c>
      <c r="AL86" s="41" t="e">
        <f t="shared" si="109"/>
        <v>#REF!</v>
      </c>
      <c r="AM86" s="33" t="e">
        <f t="shared" si="110"/>
        <v>#REF!</v>
      </c>
    </row>
    <row r="87" spans="1:39" ht="16.5" x14ac:dyDescent="0.35">
      <c r="A87" s="14"/>
      <c r="B87" s="64"/>
      <c r="C87" s="32"/>
      <c r="D87" s="32"/>
      <c r="E87" s="6"/>
      <c r="F87" s="2">
        <f>IF(E$2="Bike &amp; Run",IF(ISNA(VLOOKUP(E87,Paramètres!$B$3:$C$56,2,FALSE)),0,VLOOKUP(E87,Paramètres!$B$3:$C$56,2,FALSE)*Paramètres!$N$3),IF(OR(E87="",OR($D87="",$D87="NL",$D87="HORS LIGUE")),0,VLOOKUP(IF(OR(E87="",OR($D87="",$D87="NL",$D87="HORS LIGUE")),"",COUNTIFS($D$5:$D$72,"&lt;&gt;"&amp;"",$D$5:$D$72,"&lt;&gt;"&amp;"NL",$D$5:$D$72,"&lt;&gt;"&amp;"HORS LIGUE",E$5:E$72,"&lt;"&amp;E87)+1),Paramètres!$B$3:$C$56,2,FALSE)*Paramètres!$N$3))</f>
        <v>0</v>
      </c>
      <c r="G87" s="84"/>
      <c r="H87" s="83">
        <f>IF(G$2="Bike &amp; Run",IF(ISNA(VLOOKUP(G87,Paramètres!$B$3:$C$56,2,FALSE)),0,VLOOKUP(G87,Paramètres!$B$3:$C$56,2,FALSE)*Paramètres!$N$4),IF(OR(G87="",OR($D87="",$D87="NL",$D87="HORS LIGUE")),0,VLOOKUP(IF(OR(G87="",OR($D87="",$D87="NL",$D87="HORS LIGUE")),"",COUNTIFS($D$5:$D$72,"&lt;&gt;"&amp;"",$D$5:$D$72,"&lt;&gt;"&amp;"NL",$D$5:$D$72,"&lt;&gt;"&amp;"HORS LIGUE",G$5:G$72,"&lt;"&amp;G87)+1),Paramètres!$B$3:$C$56,2,FALSE)*Paramètres!$N$4))</f>
        <v>0</v>
      </c>
      <c r="I87" s="36"/>
      <c r="J87" s="2">
        <f>IF(I$2="Bike &amp; Run",IF(ISNA(VLOOKUP(I87,Paramètres!$B$3:$C$56,2,FALSE)),0,VLOOKUP(I87,Paramètres!$B$3:$C$56,2,FALSE)*Paramètres!$N$5),IF(OR(I87="",OR($D87="",$D87="NL",$D87="HORS LIGUE")),0,VLOOKUP(IF(OR(I87="",OR($D87="",$D87="NL",$D87="HORS LIGUE")),"",COUNTIFS($D$5:$D$72,"&lt;&gt;"&amp;"",$D$5:$D$72,"&lt;&gt;"&amp;"NL",$D$5:$D$72,"&lt;&gt;"&amp;"HORS LIGUE",I$5:I$72,"&lt;"&amp;I87)+1),Paramètres!$B$3:$C$56,2,FALSE)*Paramètres!$N$5))</f>
        <v>0</v>
      </c>
      <c r="K87" s="4"/>
      <c r="L87" s="2">
        <f>IF(K$2="Bike &amp; Run",IF(ISNA(VLOOKUP(K87,Paramètres!$B$3:$C$56,2,FALSE)),0,VLOOKUP(K87,Paramètres!$B$3:$C$56,2,FALSE)*Paramètres!$N$6),IF(OR(K87="",OR($D87="",$D87="NL",$D87="HORS LIGUE")),0,VLOOKUP(IF(OR(K87="",OR($D87="",$D87="NL",$D87="HORS LIGUE")),"",COUNTIFS($D$5:$D$72,"&lt;&gt;"&amp;"",$D$5:$D$72,"&lt;&gt;"&amp;"NL",$D$5:$D$72,"&lt;&gt;"&amp;"HORS LIGUE",K$5:K$72,"&lt;"&amp;K87)+1),Paramètres!$B$3:$C$56,2,FALSE)*Paramètres!$N$6))</f>
        <v>0</v>
      </c>
      <c r="M87" s="4"/>
      <c r="N87" s="2">
        <f>IF(M$2="Bike &amp; Run",IF(ISNA(VLOOKUP(M87,Paramètres!$B$3:$C$56,2,FALSE)),0,VLOOKUP(M87,Paramètres!$B$3:$C$56,2,FALSE)*Paramètres!$N$7),IF(OR(M87="",OR($D87="",$D87="NL",$D87="HORS LIGUE")),0,VLOOKUP(IF(OR(M87="",OR($D87="",$D87="NL",$D87="HORS LIGUE")),"",COUNTIFS($D$5:$D$72,"&lt;&gt;"&amp;"",$D$5:$D$72,"&lt;&gt;"&amp;"NL",$D$5:$D$72,"&lt;&gt;"&amp;"HORS LIGUE",M$5:M$72,"&lt;"&amp;M87)+1),Paramètres!$B$3:$C$56,2,FALSE)*Paramètres!$N$7))</f>
        <v>0</v>
      </c>
      <c r="O87" s="46"/>
      <c r="P87" s="2">
        <f>IF(O$2="Bike &amp; Run",IF(ISNA(VLOOKUP(O87,Paramètres!$B$3:$C$56,2,FALSE)),0,VLOOKUP(O87,Paramètres!$B$3:$C$56,2,FALSE)*Paramètres!$N$8),IF(OR(O87="",OR($D87="",$D87="NL",$D87="HORS LIGUE")),0,VLOOKUP(IF(OR(O87="",OR($D87="",$D87="NL",$D87="HORS LIGUE")),"",COUNTIFS($D$5:$D$72,"&lt;&gt;"&amp;"",$D$5:$D$72,"&lt;&gt;"&amp;"NL",$D$5:$D$72,"&lt;&gt;"&amp;"HORS LIGUE",O$5:O$72,"&lt;"&amp;O87)+1),Paramètres!$B$3:$C$56,2,FALSE)*Paramètres!$N$8))</f>
        <v>0</v>
      </c>
      <c r="Q87" s="46"/>
      <c r="R87" s="2">
        <f>IF(Q$2="Bike &amp; Run",IF(ISNA(VLOOKUP(Q87,Paramètres!$B$3:$C$56,2,FALSE)),0,VLOOKUP(Q87,Paramètres!$B$3:$C$56,2,FALSE)*Paramètres!$N$9),IF(OR(Q87="",OR($D87="",$D87="NL",$D87="HORS LIGUE")),0,VLOOKUP(IF(OR(Q87="",OR($D87="",$D87="NL",$D87="HORS LIGUE")),"",COUNTIFS($D$5:$D$72,"&lt;&gt;"&amp;"",$D$5:$D$72,"&lt;&gt;"&amp;"NL",$D$5:$D$72,"&lt;&gt;"&amp;"HORS LIGUE",Q$5:Q$72,"&lt;"&amp;Q87)+1),Paramètres!$B$3:$C$56,2,FALSE)*Paramètres!$N$9))</f>
        <v>0</v>
      </c>
      <c r="S87" s="46"/>
      <c r="T87" s="2">
        <f>IF(S$2="Bike &amp; Run",IF(ISNA(VLOOKUP(S87,Paramètres!$B$3:$C$56,2,FALSE)),0,VLOOKUP(S87,Paramètres!$B$3:$C$56,2,FALSE)*Paramètres!$N$10),IF(OR(S87="",OR($D87="",$D87="NL",$D87="HORS LIGUE")),0,VLOOKUP(IF(OR(S87="",OR($D87="",$D87="NL",$D87="HORS LIGUE")),"",COUNTIFS($D$5:$D$72,"&lt;&gt;"&amp;"",$D$5:$D$72,"&lt;&gt;"&amp;"NL",$D$5:$D$72,"&lt;&gt;"&amp;"HORS LIGUE",S$5:S$72,"&lt;"&amp;S87)+1),Paramètres!$B$3:$C$56,2,FALSE)*Paramètres!$N$10))</f>
        <v>0</v>
      </c>
      <c r="U87" s="46"/>
      <c r="V87" s="2">
        <f>IF(U$2="Bike &amp; Run",IF(ISNA(VLOOKUP(U87,Paramètres!$B$3:$C$56,2,FALSE)),0,VLOOKUP(U87,Paramètres!$B$3:$C$56,2,FALSE)*Paramètres!$N$11),IF(OR(U87="",OR($D87="",$D87="NL",$D87="HORS LIGUE")),0,VLOOKUP(IF(OR(U87="",OR($D87="",$D87="NL",$D87="HORS LIGUE")),"",COUNTIFS($D$5:$D$72,"&lt;&gt;"&amp;"",$D$5:$D$72,"&lt;&gt;"&amp;"NL",$D$5:$D$72,"&lt;&gt;"&amp;"HORS LIGUE",U$5:U$72,"&lt;"&amp;U87)+1),Paramètres!$B$3:$C$56,2,FALSE)*Paramètres!$N$11))</f>
        <v>0</v>
      </c>
      <c r="W87" s="46"/>
      <c r="X87" s="2">
        <f>IF(W$2="Bike &amp; Run",IF(ISNA(VLOOKUP(W87,Paramètres!$B$3:$C$56,2,FALSE)),0,VLOOKUP(W87,Paramètres!$B$3:$C$56,2,FALSE)*Paramètres!$N$12),IF(OR(W87="",OR($D87="",$D87="NL",$D87="HORS LIGUE")),0,VLOOKUP(IF(OR(W87="",OR($D87="",$D87="NL",$D87="HORS LIGUE")),"",COUNTIFS($D$5:$D$72,"&lt;&gt;"&amp;"",$D$5:$D$72,"&lt;&gt;"&amp;"NL",$D$5:$D$72,"&lt;&gt;"&amp;"HORS LIGUE",W$5:W$72,"&lt;"&amp;W87)+1),Paramètres!$B$3:$C$56,2,FALSE)*Paramètres!$N$12))</f>
        <v>0</v>
      </c>
      <c r="Y87" s="46"/>
      <c r="Z87" s="2">
        <f>IF(Y$2="Bike &amp; Run",IF(ISNA(VLOOKUP(Y87,Paramètres!$B$3:$C$56,2,FALSE)),0,VLOOKUP(Y87,Paramètres!$B$3:$C$56,2,FALSE)*Paramètres!$N$13),IF(OR(Y87="",OR($D87="",$D87="NL",$D87="HORS LIGUE")),0,VLOOKUP(IF(OR(Y87="",OR($D87="",$D87="NL",$D87="HORS LIGUE")),"",COUNTIFS($D$5:$D$72,"&lt;&gt;"&amp;"",$D$5:$D$72,"&lt;&gt;"&amp;"NL",$D$5:$D$72,"&lt;&gt;"&amp;"HORS LIGUE",Y$5:Y$72,"&lt;"&amp;Y87)+1),Paramètres!$B$3:$C$56,2,FALSE)*Paramètres!$N$13))</f>
        <v>0</v>
      </c>
      <c r="AA87" s="46"/>
      <c r="AB87" s="2">
        <f>IF(AA$2="Bike &amp; Run",IF(ISNA(VLOOKUP(AA87,Paramètres!$B$3:$C$56,2,FALSE)),0,VLOOKUP(AA87,Paramètres!$B$3:$C$56,2,FALSE)*Paramètres!$N$14),IF(OR(AA87="",OR($D87="",$D87="NL",$D87="HORS LIGUE")),0,VLOOKUP(IF(OR(AA87="",OR($D87="",$D87="NL",$D87="HORS LIGUE")),"",COUNTIFS($D$5:$D$72,"&lt;&gt;"&amp;"",$D$5:$D$72,"&lt;&gt;"&amp;"NL",$D$5:$D$72,"&lt;&gt;"&amp;"HORS LIGUE",AA$5:AA$72,"&lt;"&amp;AA87)+1),Paramètres!$B$3:$C$56,2,FALSE)*Paramètres!$N$14))</f>
        <v>0</v>
      </c>
      <c r="AC87" s="46"/>
      <c r="AD87" s="2">
        <f>IF(AC$2="Bike &amp; Run",IF(ISNA(VLOOKUP(AC87,Paramètres!$B$3:$C$56,2,FALSE)),0,VLOOKUP(AC87,Paramètres!$B$3:$C$56,2,FALSE)*Paramètres!$N$15),IF(OR(AC87="",OR($D87="",$D87="NL",$D87="HORS LIGUE")),0,VLOOKUP(IF(OR(AC87="",OR($D87="",$D87="NL",$D87="HORS LIGUE")),"",COUNTIFS($D$5:$D$72,"&lt;&gt;"&amp;"",$D$5:$D$72,"&lt;&gt;"&amp;"NL",$D$5:$D$72,"&lt;&gt;"&amp;"HORS LIGUE",AC$5:AC$72,"&lt;"&amp;AC87)+1),Paramètres!$B$3:$C$56,2,FALSE)*Paramètres!$N$15))</f>
        <v>0</v>
      </c>
      <c r="AE87" s="46"/>
      <c r="AF87" s="2">
        <f>IF(AE$2="Bike &amp; Run",IF(ISNA(VLOOKUP(AE87,Paramètres!$B$3:$C$56,2,FALSE)),0,VLOOKUP(AE87,Paramètres!$B$3:$C$56,2,FALSE)*Paramètres!$N$16),IF(OR(AE87="",OR($D87="",$D87="NL",$D87="HORS LIGUE")),0,VLOOKUP(IF(OR(AE87="",OR($D87="",$D87="NL",$D87="HORS LIGUE")),"",COUNTIFS($D$5:$D$72,"&lt;&gt;"&amp;"",$D$5:$D$72,"&lt;&gt;"&amp;"NL",$D$5:$D$72,"&lt;&gt;"&amp;"HORS LIGUE",AE$5:AE$72,"&lt;"&amp;AE87)+1),Paramètres!$B$3:$C$56,2,FALSE)*Paramètres!$N$16))</f>
        <v>0</v>
      </c>
      <c r="AG87" s="46"/>
      <c r="AH87" s="2">
        <f>IF(AG$2="Bike &amp; Run",IF(ISNA(VLOOKUP(AG87,Paramètres!$B$3:$C$56,2,FALSE)),0,VLOOKUP(AG87,Paramètres!$B$3:$C$56,2,FALSE)*Paramètres!$N$17),IF(OR(AG87="",OR($D87="",$D87="NL",$D87="HORS LIGUE")),0,VLOOKUP(IF(OR(AG87="",OR($D87="",$D87="NL",$D87="HORS LIGUE")),"",COUNTIFS($D$5:$D$72,"&lt;&gt;"&amp;"",$D$5:$D$72,"&lt;&gt;"&amp;"NL",$D$5:$D$72,"&lt;&gt;"&amp;"HORS LIGUE",AG$5:AG$72,"&lt;"&amp;AG87)+1),Paramètres!$B$3:$C$56,2,FALSE)*Paramètres!$N$17))</f>
        <v>0</v>
      </c>
      <c r="AI87" s="40">
        <f t="shared" si="106"/>
        <v>0</v>
      </c>
      <c r="AJ87" s="3" t="str">
        <f t="shared" si="107"/>
        <v/>
      </c>
      <c r="AK87" s="5">
        <f t="shared" si="108"/>
        <v>0</v>
      </c>
      <c r="AL87" s="41" t="e">
        <f t="shared" si="109"/>
        <v>#REF!</v>
      </c>
      <c r="AM87" s="33" t="e">
        <f t="shared" si="110"/>
        <v>#REF!</v>
      </c>
    </row>
    <row r="88" spans="1:39" ht="16.5" x14ac:dyDescent="0.35">
      <c r="A88" s="14"/>
      <c r="B88" s="64"/>
      <c r="C88" s="32"/>
      <c r="D88" s="32"/>
      <c r="E88" s="6"/>
      <c r="F88" s="2">
        <f>IF(E$2="Bike &amp; Run",IF(ISNA(VLOOKUP(E88,Paramètres!$B$3:$C$56,2,FALSE)),0,VLOOKUP(E88,Paramètres!$B$3:$C$56,2,FALSE)*Paramètres!$N$3),IF(OR(E88="",OR($D88="",$D88="NL",$D88="HORS LIGUE")),0,VLOOKUP(IF(OR(E88="",OR($D88="",$D88="NL",$D88="HORS LIGUE")),"",COUNTIFS($D$5:$D$72,"&lt;&gt;"&amp;"",$D$5:$D$72,"&lt;&gt;"&amp;"NL",$D$5:$D$72,"&lt;&gt;"&amp;"HORS LIGUE",E$5:E$72,"&lt;"&amp;E88)+1),Paramètres!$B$3:$C$56,2,FALSE)*Paramètres!$N$3))</f>
        <v>0</v>
      </c>
      <c r="G88" s="84"/>
      <c r="H88" s="83">
        <f>IF(G$2="Bike &amp; Run",IF(ISNA(VLOOKUP(G88,Paramètres!$B$3:$C$56,2,FALSE)),0,VLOOKUP(G88,Paramètres!$B$3:$C$56,2,FALSE)*Paramètres!$N$4),IF(OR(G88="",OR($D88="",$D88="NL",$D88="HORS LIGUE")),0,VLOOKUP(IF(OR(G88="",OR($D88="",$D88="NL",$D88="HORS LIGUE")),"",COUNTIFS($D$5:$D$72,"&lt;&gt;"&amp;"",$D$5:$D$72,"&lt;&gt;"&amp;"NL",$D$5:$D$72,"&lt;&gt;"&amp;"HORS LIGUE",G$5:G$72,"&lt;"&amp;G88)+1),Paramètres!$B$3:$C$56,2,FALSE)*Paramètres!$N$4))</f>
        <v>0</v>
      </c>
      <c r="I88" s="36"/>
      <c r="J88" s="2">
        <f>IF(I$2="Bike &amp; Run",IF(ISNA(VLOOKUP(I88,Paramètres!$B$3:$C$56,2,FALSE)),0,VLOOKUP(I88,Paramètres!$B$3:$C$56,2,FALSE)*Paramètres!$N$5),IF(OR(I88="",OR($D88="",$D88="NL",$D88="HORS LIGUE")),0,VLOOKUP(IF(OR(I88="",OR($D88="",$D88="NL",$D88="HORS LIGUE")),"",COUNTIFS($D$5:$D$72,"&lt;&gt;"&amp;"",$D$5:$D$72,"&lt;&gt;"&amp;"NL",$D$5:$D$72,"&lt;&gt;"&amp;"HORS LIGUE",I$5:I$72,"&lt;"&amp;I88)+1),Paramètres!$B$3:$C$56,2,FALSE)*Paramètres!$N$5))</f>
        <v>0</v>
      </c>
      <c r="K88" s="4"/>
      <c r="L88" s="2">
        <f>IF(K$2="Bike &amp; Run",IF(ISNA(VLOOKUP(K88,Paramètres!$B$3:$C$56,2,FALSE)),0,VLOOKUP(K88,Paramètres!$B$3:$C$56,2,FALSE)*Paramètres!$N$6),IF(OR(K88="",OR($D88="",$D88="NL",$D88="HORS LIGUE")),0,VLOOKUP(IF(OR(K88="",OR($D88="",$D88="NL",$D88="HORS LIGUE")),"",COUNTIFS($D$5:$D$72,"&lt;&gt;"&amp;"",$D$5:$D$72,"&lt;&gt;"&amp;"NL",$D$5:$D$72,"&lt;&gt;"&amp;"HORS LIGUE",K$5:K$72,"&lt;"&amp;K88)+1),Paramètres!$B$3:$C$56,2,FALSE)*Paramètres!$N$6))</f>
        <v>0</v>
      </c>
      <c r="M88" s="4"/>
      <c r="N88" s="2">
        <f>IF(M$2="Bike &amp; Run",IF(ISNA(VLOOKUP(M88,Paramètres!$B$3:$C$56,2,FALSE)),0,VLOOKUP(M88,Paramètres!$B$3:$C$56,2,FALSE)*Paramètres!$N$7),IF(OR(M88="",OR($D88="",$D88="NL",$D88="HORS LIGUE")),0,VLOOKUP(IF(OR(M88="",OR($D88="",$D88="NL",$D88="HORS LIGUE")),"",COUNTIFS($D$5:$D$72,"&lt;&gt;"&amp;"",$D$5:$D$72,"&lt;&gt;"&amp;"NL",$D$5:$D$72,"&lt;&gt;"&amp;"HORS LIGUE",M$5:M$72,"&lt;"&amp;M88)+1),Paramètres!$B$3:$C$56,2,FALSE)*Paramètres!$N$7))</f>
        <v>0</v>
      </c>
      <c r="O88" s="46"/>
      <c r="P88" s="2">
        <f>IF(O$2="Bike &amp; Run",IF(ISNA(VLOOKUP(O88,Paramètres!$B$3:$C$56,2,FALSE)),0,VLOOKUP(O88,Paramètres!$B$3:$C$56,2,FALSE)*Paramètres!$N$8),IF(OR(O88="",OR($D88="",$D88="NL",$D88="HORS LIGUE")),0,VLOOKUP(IF(OR(O88="",OR($D88="",$D88="NL",$D88="HORS LIGUE")),"",COUNTIFS($D$5:$D$72,"&lt;&gt;"&amp;"",$D$5:$D$72,"&lt;&gt;"&amp;"NL",$D$5:$D$72,"&lt;&gt;"&amp;"HORS LIGUE",O$5:O$72,"&lt;"&amp;O88)+1),Paramètres!$B$3:$C$56,2,FALSE)*Paramètres!$N$8))</f>
        <v>0</v>
      </c>
      <c r="Q88" s="46"/>
      <c r="R88" s="2">
        <f>IF(Q$2="Bike &amp; Run",IF(ISNA(VLOOKUP(Q88,Paramètres!$B$3:$C$56,2,FALSE)),0,VLOOKUP(Q88,Paramètres!$B$3:$C$56,2,FALSE)*Paramètres!$N$9),IF(OR(Q88="",OR($D88="",$D88="NL",$D88="HORS LIGUE")),0,VLOOKUP(IF(OR(Q88="",OR($D88="",$D88="NL",$D88="HORS LIGUE")),"",COUNTIFS($D$5:$D$72,"&lt;&gt;"&amp;"",$D$5:$D$72,"&lt;&gt;"&amp;"NL",$D$5:$D$72,"&lt;&gt;"&amp;"HORS LIGUE",Q$5:Q$72,"&lt;"&amp;Q88)+1),Paramètres!$B$3:$C$56,2,FALSE)*Paramètres!$N$9))</f>
        <v>0</v>
      </c>
      <c r="S88" s="46"/>
      <c r="T88" s="2">
        <f>IF(S$2="Bike &amp; Run",IF(ISNA(VLOOKUP(S88,Paramètres!$B$3:$C$56,2,FALSE)),0,VLOOKUP(S88,Paramètres!$B$3:$C$56,2,FALSE)*Paramètres!$N$10),IF(OR(S88="",OR($D88="",$D88="NL",$D88="HORS LIGUE")),0,VLOOKUP(IF(OR(S88="",OR($D88="",$D88="NL",$D88="HORS LIGUE")),"",COUNTIFS($D$5:$D$72,"&lt;&gt;"&amp;"",$D$5:$D$72,"&lt;&gt;"&amp;"NL",$D$5:$D$72,"&lt;&gt;"&amp;"HORS LIGUE",S$5:S$72,"&lt;"&amp;S88)+1),Paramètres!$B$3:$C$56,2,FALSE)*Paramètres!$N$10))</f>
        <v>0</v>
      </c>
      <c r="U88" s="46"/>
      <c r="V88" s="2">
        <f>IF(U$2="Bike &amp; Run",IF(ISNA(VLOOKUP(U88,Paramètres!$B$3:$C$56,2,FALSE)),0,VLOOKUP(U88,Paramètres!$B$3:$C$56,2,FALSE)*Paramètres!$N$11),IF(OR(U88="",OR($D88="",$D88="NL",$D88="HORS LIGUE")),0,VLOOKUP(IF(OR(U88="",OR($D88="",$D88="NL",$D88="HORS LIGUE")),"",COUNTIFS($D$5:$D$72,"&lt;&gt;"&amp;"",$D$5:$D$72,"&lt;&gt;"&amp;"NL",$D$5:$D$72,"&lt;&gt;"&amp;"HORS LIGUE",U$5:U$72,"&lt;"&amp;U88)+1),Paramètres!$B$3:$C$56,2,FALSE)*Paramètres!$N$11))</f>
        <v>0</v>
      </c>
      <c r="W88" s="46"/>
      <c r="X88" s="2">
        <f>IF(W$2="Bike &amp; Run",IF(ISNA(VLOOKUP(W88,Paramètres!$B$3:$C$56,2,FALSE)),0,VLOOKUP(W88,Paramètres!$B$3:$C$56,2,FALSE)*Paramètres!$N$12),IF(OR(W88="",OR($D88="",$D88="NL",$D88="HORS LIGUE")),0,VLOOKUP(IF(OR(W88="",OR($D88="",$D88="NL",$D88="HORS LIGUE")),"",COUNTIFS($D$5:$D$72,"&lt;&gt;"&amp;"",$D$5:$D$72,"&lt;&gt;"&amp;"NL",$D$5:$D$72,"&lt;&gt;"&amp;"HORS LIGUE",W$5:W$72,"&lt;"&amp;W88)+1),Paramètres!$B$3:$C$56,2,FALSE)*Paramètres!$N$12))</f>
        <v>0</v>
      </c>
      <c r="Y88" s="46"/>
      <c r="Z88" s="2">
        <f>IF(Y$2="Bike &amp; Run",IF(ISNA(VLOOKUP(Y88,Paramètres!$B$3:$C$56,2,FALSE)),0,VLOOKUP(Y88,Paramètres!$B$3:$C$56,2,FALSE)*Paramètres!$N$13),IF(OR(Y88="",OR($D88="",$D88="NL",$D88="HORS LIGUE")),0,VLOOKUP(IF(OR(Y88="",OR($D88="",$D88="NL",$D88="HORS LIGUE")),"",COUNTIFS($D$5:$D$72,"&lt;&gt;"&amp;"",$D$5:$D$72,"&lt;&gt;"&amp;"NL",$D$5:$D$72,"&lt;&gt;"&amp;"HORS LIGUE",Y$5:Y$72,"&lt;"&amp;Y88)+1),Paramètres!$B$3:$C$56,2,FALSE)*Paramètres!$N$13))</f>
        <v>0</v>
      </c>
      <c r="AA88" s="46"/>
      <c r="AB88" s="2">
        <f>IF(AA$2="Bike &amp; Run",IF(ISNA(VLOOKUP(AA88,Paramètres!$B$3:$C$56,2,FALSE)),0,VLOOKUP(AA88,Paramètres!$B$3:$C$56,2,FALSE)*Paramètres!$N$14),IF(OR(AA88="",OR($D88="",$D88="NL",$D88="HORS LIGUE")),0,VLOOKUP(IF(OR(AA88="",OR($D88="",$D88="NL",$D88="HORS LIGUE")),"",COUNTIFS($D$5:$D$72,"&lt;&gt;"&amp;"",$D$5:$D$72,"&lt;&gt;"&amp;"NL",$D$5:$D$72,"&lt;&gt;"&amp;"HORS LIGUE",AA$5:AA$72,"&lt;"&amp;AA88)+1),Paramètres!$B$3:$C$56,2,FALSE)*Paramètres!$N$14))</f>
        <v>0</v>
      </c>
      <c r="AC88" s="46"/>
      <c r="AD88" s="2">
        <f>IF(AC$2="Bike &amp; Run",IF(ISNA(VLOOKUP(AC88,Paramètres!$B$3:$C$56,2,FALSE)),0,VLOOKUP(AC88,Paramètres!$B$3:$C$56,2,FALSE)*Paramètres!$N$15),IF(OR(AC88="",OR($D88="",$D88="NL",$D88="HORS LIGUE")),0,VLOOKUP(IF(OR(AC88="",OR($D88="",$D88="NL",$D88="HORS LIGUE")),"",COUNTIFS($D$5:$D$72,"&lt;&gt;"&amp;"",$D$5:$D$72,"&lt;&gt;"&amp;"NL",$D$5:$D$72,"&lt;&gt;"&amp;"HORS LIGUE",AC$5:AC$72,"&lt;"&amp;AC88)+1),Paramètres!$B$3:$C$56,2,FALSE)*Paramètres!$N$15))</f>
        <v>0</v>
      </c>
      <c r="AE88" s="46"/>
      <c r="AF88" s="2">
        <f>IF(AE$2="Bike &amp; Run",IF(ISNA(VLOOKUP(AE88,Paramètres!$B$3:$C$56,2,FALSE)),0,VLOOKUP(AE88,Paramètres!$B$3:$C$56,2,FALSE)*Paramètres!$N$16),IF(OR(AE88="",OR($D88="",$D88="NL",$D88="HORS LIGUE")),0,VLOOKUP(IF(OR(AE88="",OR($D88="",$D88="NL",$D88="HORS LIGUE")),"",COUNTIFS($D$5:$D$72,"&lt;&gt;"&amp;"",$D$5:$D$72,"&lt;&gt;"&amp;"NL",$D$5:$D$72,"&lt;&gt;"&amp;"HORS LIGUE",AE$5:AE$72,"&lt;"&amp;AE88)+1),Paramètres!$B$3:$C$56,2,FALSE)*Paramètres!$N$16))</f>
        <v>0</v>
      </c>
      <c r="AG88" s="46"/>
      <c r="AH88" s="2">
        <f>IF(AG$2="Bike &amp; Run",IF(ISNA(VLOOKUP(AG88,Paramètres!$B$3:$C$56,2,FALSE)),0,VLOOKUP(AG88,Paramètres!$B$3:$C$56,2,FALSE)*Paramètres!$N$17),IF(OR(AG88="",OR($D88="",$D88="NL",$D88="HORS LIGUE")),0,VLOOKUP(IF(OR(AG88="",OR($D88="",$D88="NL",$D88="HORS LIGUE")),"",COUNTIFS($D$5:$D$72,"&lt;&gt;"&amp;"",$D$5:$D$72,"&lt;&gt;"&amp;"NL",$D$5:$D$72,"&lt;&gt;"&amp;"HORS LIGUE",AG$5:AG$72,"&lt;"&amp;AG88)+1),Paramètres!$B$3:$C$56,2,FALSE)*Paramètres!$N$17))</f>
        <v>0</v>
      </c>
      <c r="AI88" s="40">
        <f t="shared" si="106"/>
        <v>0</v>
      </c>
      <c r="AJ88" s="3" t="str">
        <f t="shared" si="107"/>
        <v/>
      </c>
      <c r="AK88" s="5">
        <f t="shared" si="108"/>
        <v>0</v>
      </c>
      <c r="AL88" s="41" t="e">
        <f t="shared" si="109"/>
        <v>#REF!</v>
      </c>
      <c r="AM88" s="33" t="e">
        <f t="shared" si="110"/>
        <v>#REF!</v>
      </c>
    </row>
    <row r="89" spans="1:39" ht="16.5" x14ac:dyDescent="0.35">
      <c r="A89" s="14"/>
      <c r="B89" s="64"/>
      <c r="C89" s="32"/>
      <c r="D89" s="32"/>
      <c r="E89" s="6"/>
      <c r="F89" s="2">
        <f>IF(E$2="Bike &amp; Run",IF(ISNA(VLOOKUP(E89,Paramètres!$B$3:$C$56,2,FALSE)),0,VLOOKUP(E89,Paramètres!$B$3:$C$56,2,FALSE)*Paramètres!$N$3),IF(OR(E89="",OR($D89="",$D89="NL",$D89="HORS LIGUE")),0,VLOOKUP(IF(OR(E89="",OR($D89="",$D89="NL",$D89="HORS LIGUE")),"",COUNTIFS($D$5:$D$72,"&lt;&gt;"&amp;"",$D$5:$D$72,"&lt;&gt;"&amp;"NL",$D$5:$D$72,"&lt;&gt;"&amp;"HORS LIGUE",E$5:E$72,"&lt;"&amp;E89)+1),Paramètres!$B$3:$C$56,2,FALSE)*Paramètres!$N$3))</f>
        <v>0</v>
      </c>
      <c r="G89" s="84"/>
      <c r="H89" s="83">
        <f>IF(G$2="Bike &amp; Run",IF(ISNA(VLOOKUP(G89,Paramètres!$B$3:$C$56,2,FALSE)),0,VLOOKUP(G89,Paramètres!$B$3:$C$56,2,FALSE)*Paramètres!$N$4),IF(OR(G89="",OR($D89="",$D89="NL",$D89="HORS LIGUE")),0,VLOOKUP(IF(OR(G89="",OR($D89="",$D89="NL",$D89="HORS LIGUE")),"",COUNTIFS($D$5:$D$72,"&lt;&gt;"&amp;"",$D$5:$D$72,"&lt;&gt;"&amp;"NL",$D$5:$D$72,"&lt;&gt;"&amp;"HORS LIGUE",G$5:G$72,"&lt;"&amp;G89)+1),Paramètres!$B$3:$C$56,2,FALSE)*Paramètres!$N$4))</f>
        <v>0</v>
      </c>
      <c r="I89" s="36"/>
      <c r="J89" s="2">
        <f>IF(I$2="Bike &amp; Run",IF(ISNA(VLOOKUP(I89,Paramètres!$B$3:$C$56,2,FALSE)),0,VLOOKUP(I89,Paramètres!$B$3:$C$56,2,FALSE)*Paramètres!$N$5),IF(OR(I89="",OR($D89="",$D89="NL",$D89="HORS LIGUE")),0,VLOOKUP(IF(OR(I89="",OR($D89="",$D89="NL",$D89="HORS LIGUE")),"",COUNTIFS($D$5:$D$72,"&lt;&gt;"&amp;"",$D$5:$D$72,"&lt;&gt;"&amp;"NL",$D$5:$D$72,"&lt;&gt;"&amp;"HORS LIGUE",I$5:I$72,"&lt;"&amp;I89)+1),Paramètres!$B$3:$C$56,2,FALSE)*Paramètres!$N$5))</f>
        <v>0</v>
      </c>
      <c r="K89" s="4"/>
      <c r="L89" s="2">
        <f>IF(K$2="Bike &amp; Run",IF(ISNA(VLOOKUP(K89,Paramètres!$B$3:$C$56,2,FALSE)),0,VLOOKUP(K89,Paramètres!$B$3:$C$56,2,FALSE)*Paramètres!$N$6),IF(OR(K89="",OR($D89="",$D89="NL",$D89="HORS LIGUE")),0,VLOOKUP(IF(OR(K89="",OR($D89="",$D89="NL",$D89="HORS LIGUE")),"",COUNTIFS($D$5:$D$72,"&lt;&gt;"&amp;"",$D$5:$D$72,"&lt;&gt;"&amp;"NL",$D$5:$D$72,"&lt;&gt;"&amp;"HORS LIGUE",K$5:K$72,"&lt;"&amp;K89)+1),Paramètres!$B$3:$C$56,2,FALSE)*Paramètres!$N$6))</f>
        <v>0</v>
      </c>
      <c r="M89" s="4"/>
      <c r="N89" s="2">
        <f>IF(M$2="Bike &amp; Run",IF(ISNA(VLOOKUP(M89,Paramètres!$B$3:$C$56,2,FALSE)),0,VLOOKUP(M89,Paramètres!$B$3:$C$56,2,FALSE)*Paramètres!$N$7),IF(OR(M89="",OR($D89="",$D89="NL",$D89="HORS LIGUE")),0,VLOOKUP(IF(OR(M89="",OR($D89="",$D89="NL",$D89="HORS LIGUE")),"",COUNTIFS($D$5:$D$72,"&lt;&gt;"&amp;"",$D$5:$D$72,"&lt;&gt;"&amp;"NL",$D$5:$D$72,"&lt;&gt;"&amp;"HORS LIGUE",M$5:M$72,"&lt;"&amp;M89)+1),Paramètres!$B$3:$C$56,2,FALSE)*Paramètres!$N$7))</f>
        <v>0</v>
      </c>
      <c r="O89" s="46"/>
      <c r="P89" s="2">
        <f>IF(O$2="Bike &amp; Run",IF(ISNA(VLOOKUP(O89,Paramètres!$B$3:$C$56,2,FALSE)),0,VLOOKUP(O89,Paramètres!$B$3:$C$56,2,FALSE)*Paramètres!$N$8),IF(OR(O89="",OR($D89="",$D89="NL",$D89="HORS LIGUE")),0,VLOOKUP(IF(OR(O89="",OR($D89="",$D89="NL",$D89="HORS LIGUE")),"",COUNTIFS($D$5:$D$72,"&lt;&gt;"&amp;"",$D$5:$D$72,"&lt;&gt;"&amp;"NL",$D$5:$D$72,"&lt;&gt;"&amp;"HORS LIGUE",O$5:O$72,"&lt;"&amp;O89)+1),Paramètres!$B$3:$C$56,2,FALSE)*Paramètres!$N$8))</f>
        <v>0</v>
      </c>
      <c r="Q89" s="46"/>
      <c r="R89" s="2">
        <f>IF(Q$2="Bike &amp; Run",IF(ISNA(VLOOKUP(Q89,Paramètres!$B$3:$C$56,2,FALSE)),0,VLOOKUP(Q89,Paramètres!$B$3:$C$56,2,FALSE)*Paramètres!$N$9),IF(OR(Q89="",OR($D89="",$D89="NL",$D89="HORS LIGUE")),0,VLOOKUP(IF(OR(Q89="",OR($D89="",$D89="NL",$D89="HORS LIGUE")),"",COUNTIFS($D$5:$D$72,"&lt;&gt;"&amp;"",$D$5:$D$72,"&lt;&gt;"&amp;"NL",$D$5:$D$72,"&lt;&gt;"&amp;"HORS LIGUE",Q$5:Q$72,"&lt;"&amp;Q89)+1),Paramètres!$B$3:$C$56,2,FALSE)*Paramètres!$N$9))</f>
        <v>0</v>
      </c>
      <c r="S89" s="46"/>
      <c r="T89" s="2">
        <f>IF(S$2="Bike &amp; Run",IF(ISNA(VLOOKUP(S89,Paramètres!$B$3:$C$56,2,FALSE)),0,VLOOKUP(S89,Paramètres!$B$3:$C$56,2,FALSE)*Paramètres!$N$10),IF(OR(S89="",OR($D89="",$D89="NL",$D89="HORS LIGUE")),0,VLOOKUP(IF(OR(S89="",OR($D89="",$D89="NL",$D89="HORS LIGUE")),"",COUNTIFS($D$5:$D$72,"&lt;&gt;"&amp;"",$D$5:$D$72,"&lt;&gt;"&amp;"NL",$D$5:$D$72,"&lt;&gt;"&amp;"HORS LIGUE",S$5:S$72,"&lt;"&amp;S89)+1),Paramètres!$B$3:$C$56,2,FALSE)*Paramètres!$N$10))</f>
        <v>0</v>
      </c>
      <c r="U89" s="46"/>
      <c r="V89" s="2">
        <f>IF(U$2="Bike &amp; Run",IF(ISNA(VLOOKUP(U89,Paramètres!$B$3:$C$56,2,FALSE)),0,VLOOKUP(U89,Paramètres!$B$3:$C$56,2,FALSE)*Paramètres!$N$11),IF(OR(U89="",OR($D89="",$D89="NL",$D89="HORS LIGUE")),0,VLOOKUP(IF(OR(U89="",OR($D89="",$D89="NL",$D89="HORS LIGUE")),"",COUNTIFS($D$5:$D$72,"&lt;&gt;"&amp;"",$D$5:$D$72,"&lt;&gt;"&amp;"NL",$D$5:$D$72,"&lt;&gt;"&amp;"HORS LIGUE",U$5:U$72,"&lt;"&amp;U89)+1),Paramètres!$B$3:$C$56,2,FALSE)*Paramètres!$N$11))</f>
        <v>0</v>
      </c>
      <c r="W89" s="46"/>
      <c r="X89" s="2">
        <f>IF(W$2="Bike &amp; Run",IF(ISNA(VLOOKUP(W89,Paramètres!$B$3:$C$56,2,FALSE)),0,VLOOKUP(W89,Paramètres!$B$3:$C$56,2,FALSE)*Paramètres!$N$12),IF(OR(W89="",OR($D89="",$D89="NL",$D89="HORS LIGUE")),0,VLOOKUP(IF(OR(W89="",OR($D89="",$D89="NL",$D89="HORS LIGUE")),"",COUNTIFS($D$5:$D$72,"&lt;&gt;"&amp;"",$D$5:$D$72,"&lt;&gt;"&amp;"NL",$D$5:$D$72,"&lt;&gt;"&amp;"HORS LIGUE",W$5:W$72,"&lt;"&amp;W89)+1),Paramètres!$B$3:$C$56,2,FALSE)*Paramètres!$N$12))</f>
        <v>0</v>
      </c>
      <c r="Y89" s="46"/>
      <c r="Z89" s="2">
        <f>IF(Y$2="Bike &amp; Run",IF(ISNA(VLOOKUP(Y89,Paramètres!$B$3:$C$56,2,FALSE)),0,VLOOKUP(Y89,Paramètres!$B$3:$C$56,2,FALSE)*Paramètres!$N$13),IF(OR(Y89="",OR($D89="",$D89="NL",$D89="HORS LIGUE")),0,VLOOKUP(IF(OR(Y89="",OR($D89="",$D89="NL",$D89="HORS LIGUE")),"",COUNTIFS($D$5:$D$72,"&lt;&gt;"&amp;"",$D$5:$D$72,"&lt;&gt;"&amp;"NL",$D$5:$D$72,"&lt;&gt;"&amp;"HORS LIGUE",Y$5:Y$72,"&lt;"&amp;Y89)+1),Paramètres!$B$3:$C$56,2,FALSE)*Paramètres!$N$13))</f>
        <v>0</v>
      </c>
      <c r="AA89" s="46"/>
      <c r="AB89" s="2">
        <f>IF(AA$2="Bike &amp; Run",IF(ISNA(VLOOKUP(AA89,Paramètres!$B$3:$C$56,2,FALSE)),0,VLOOKUP(AA89,Paramètres!$B$3:$C$56,2,FALSE)*Paramètres!$N$14),IF(OR(AA89="",OR($D89="",$D89="NL",$D89="HORS LIGUE")),0,VLOOKUP(IF(OR(AA89="",OR($D89="",$D89="NL",$D89="HORS LIGUE")),"",COUNTIFS($D$5:$D$72,"&lt;&gt;"&amp;"",$D$5:$D$72,"&lt;&gt;"&amp;"NL",$D$5:$D$72,"&lt;&gt;"&amp;"HORS LIGUE",AA$5:AA$72,"&lt;"&amp;AA89)+1),Paramètres!$B$3:$C$56,2,FALSE)*Paramètres!$N$14))</f>
        <v>0</v>
      </c>
      <c r="AC89" s="46"/>
      <c r="AD89" s="2">
        <f>IF(AC$2="Bike &amp; Run",IF(ISNA(VLOOKUP(AC89,Paramètres!$B$3:$C$56,2,FALSE)),0,VLOOKUP(AC89,Paramètres!$B$3:$C$56,2,FALSE)*Paramètres!$N$15),IF(OR(AC89="",OR($D89="",$D89="NL",$D89="HORS LIGUE")),0,VLOOKUP(IF(OR(AC89="",OR($D89="",$D89="NL",$D89="HORS LIGUE")),"",COUNTIFS($D$5:$D$72,"&lt;&gt;"&amp;"",$D$5:$D$72,"&lt;&gt;"&amp;"NL",$D$5:$D$72,"&lt;&gt;"&amp;"HORS LIGUE",AC$5:AC$72,"&lt;"&amp;AC89)+1),Paramètres!$B$3:$C$56,2,FALSE)*Paramètres!$N$15))</f>
        <v>0</v>
      </c>
      <c r="AE89" s="46"/>
      <c r="AF89" s="2">
        <f>IF(AE$2="Bike &amp; Run",IF(ISNA(VLOOKUP(AE89,Paramètres!$B$3:$C$56,2,FALSE)),0,VLOOKUP(AE89,Paramètres!$B$3:$C$56,2,FALSE)*Paramètres!$N$16),IF(OR(AE89="",OR($D89="",$D89="NL",$D89="HORS LIGUE")),0,VLOOKUP(IF(OR(AE89="",OR($D89="",$D89="NL",$D89="HORS LIGUE")),"",COUNTIFS($D$5:$D$72,"&lt;&gt;"&amp;"",$D$5:$D$72,"&lt;&gt;"&amp;"NL",$D$5:$D$72,"&lt;&gt;"&amp;"HORS LIGUE",AE$5:AE$72,"&lt;"&amp;AE89)+1),Paramètres!$B$3:$C$56,2,FALSE)*Paramètres!$N$16))</f>
        <v>0</v>
      </c>
      <c r="AG89" s="46"/>
      <c r="AH89" s="2">
        <f>IF(AG$2="Bike &amp; Run",IF(ISNA(VLOOKUP(AG89,Paramètres!$B$3:$C$56,2,FALSE)),0,VLOOKUP(AG89,Paramètres!$B$3:$C$56,2,FALSE)*Paramètres!$N$17),IF(OR(AG89="",OR($D89="",$D89="NL",$D89="HORS LIGUE")),0,VLOOKUP(IF(OR(AG89="",OR($D89="",$D89="NL",$D89="HORS LIGUE")),"",COUNTIFS($D$5:$D$72,"&lt;&gt;"&amp;"",$D$5:$D$72,"&lt;&gt;"&amp;"NL",$D$5:$D$72,"&lt;&gt;"&amp;"HORS LIGUE",AG$5:AG$72,"&lt;"&amp;AG89)+1),Paramètres!$B$3:$C$56,2,FALSE)*Paramètres!$N$17))</f>
        <v>0</v>
      </c>
      <c r="AI89" s="40">
        <f t="shared" si="106"/>
        <v>0</v>
      </c>
      <c r="AJ89" s="3" t="str">
        <f t="shared" si="107"/>
        <v/>
      </c>
      <c r="AK89" s="5">
        <f t="shared" si="108"/>
        <v>0</v>
      </c>
      <c r="AL89" s="41" t="e">
        <f t="shared" si="109"/>
        <v>#REF!</v>
      </c>
      <c r="AM89" s="33" t="e">
        <f t="shared" si="110"/>
        <v>#REF!</v>
      </c>
    </row>
    <row r="90" spans="1:39" ht="16.5" x14ac:dyDescent="0.35">
      <c r="A90" s="14"/>
      <c r="B90" s="64"/>
      <c r="C90" s="32"/>
      <c r="D90" s="32"/>
      <c r="E90" s="6"/>
      <c r="F90" s="2">
        <f>IF(E$2="Bike &amp; Run",IF(ISNA(VLOOKUP(E90,Paramètres!$B$3:$C$56,2,FALSE)),0,VLOOKUP(E90,Paramètres!$B$3:$C$56,2,FALSE)*Paramètres!$N$3),IF(OR(E90="",OR($D90="",$D90="NL",$D90="HORS LIGUE")),0,VLOOKUP(IF(OR(E90="",OR($D90="",$D90="NL",$D90="HORS LIGUE")),"",COUNTIFS($D$5:$D$72,"&lt;&gt;"&amp;"",$D$5:$D$72,"&lt;&gt;"&amp;"NL",$D$5:$D$72,"&lt;&gt;"&amp;"HORS LIGUE",E$5:E$72,"&lt;"&amp;E90)+1),Paramètres!$B$3:$C$56,2,FALSE)*Paramètres!$N$3))</f>
        <v>0</v>
      </c>
      <c r="G90" s="84"/>
      <c r="H90" s="83">
        <f>IF(G$2="Bike &amp; Run",IF(ISNA(VLOOKUP(G90,Paramètres!$B$3:$C$56,2,FALSE)),0,VLOOKUP(G90,Paramètres!$B$3:$C$56,2,FALSE)*Paramètres!$N$4),IF(OR(G90="",OR($D90="",$D90="NL",$D90="HORS LIGUE")),0,VLOOKUP(IF(OR(G90="",OR($D90="",$D90="NL",$D90="HORS LIGUE")),"",COUNTIFS($D$5:$D$72,"&lt;&gt;"&amp;"",$D$5:$D$72,"&lt;&gt;"&amp;"NL",$D$5:$D$72,"&lt;&gt;"&amp;"HORS LIGUE",G$5:G$72,"&lt;"&amp;G90)+1),Paramètres!$B$3:$C$56,2,FALSE)*Paramètres!$N$4))</f>
        <v>0</v>
      </c>
      <c r="I90" s="36"/>
      <c r="J90" s="2">
        <f>IF(I$2="Bike &amp; Run",IF(ISNA(VLOOKUP(I90,Paramètres!$B$3:$C$56,2,FALSE)),0,VLOOKUP(I90,Paramètres!$B$3:$C$56,2,FALSE)*Paramètres!$N$5),IF(OR(I90="",OR($D90="",$D90="NL",$D90="HORS LIGUE")),0,VLOOKUP(IF(OR(I90="",OR($D90="",$D90="NL",$D90="HORS LIGUE")),"",COUNTIFS($D$5:$D$72,"&lt;&gt;"&amp;"",$D$5:$D$72,"&lt;&gt;"&amp;"NL",$D$5:$D$72,"&lt;&gt;"&amp;"HORS LIGUE",I$5:I$72,"&lt;"&amp;I90)+1),Paramètres!$B$3:$C$56,2,FALSE)*Paramètres!$N$5))</f>
        <v>0</v>
      </c>
      <c r="K90" s="4"/>
      <c r="L90" s="2">
        <f>IF(K$2="Bike &amp; Run",IF(ISNA(VLOOKUP(K90,Paramètres!$B$3:$C$56,2,FALSE)),0,VLOOKUP(K90,Paramètres!$B$3:$C$56,2,FALSE)*Paramètres!$N$6),IF(OR(K90="",OR($D90="",$D90="NL",$D90="HORS LIGUE")),0,VLOOKUP(IF(OR(K90="",OR($D90="",$D90="NL",$D90="HORS LIGUE")),"",COUNTIFS($D$5:$D$72,"&lt;&gt;"&amp;"",$D$5:$D$72,"&lt;&gt;"&amp;"NL",$D$5:$D$72,"&lt;&gt;"&amp;"HORS LIGUE",K$5:K$72,"&lt;"&amp;K90)+1),Paramètres!$B$3:$C$56,2,FALSE)*Paramètres!$N$6))</f>
        <v>0</v>
      </c>
      <c r="M90" s="4"/>
      <c r="N90" s="2">
        <f>IF(M$2="Bike &amp; Run",IF(ISNA(VLOOKUP(M90,Paramètres!$B$3:$C$56,2,FALSE)),0,VLOOKUP(M90,Paramètres!$B$3:$C$56,2,FALSE)*Paramètres!$N$7),IF(OR(M90="",OR($D90="",$D90="NL",$D90="HORS LIGUE")),0,VLOOKUP(IF(OR(M90="",OR($D90="",$D90="NL",$D90="HORS LIGUE")),"",COUNTIFS($D$5:$D$72,"&lt;&gt;"&amp;"",$D$5:$D$72,"&lt;&gt;"&amp;"NL",$D$5:$D$72,"&lt;&gt;"&amp;"HORS LIGUE",M$5:M$72,"&lt;"&amp;M90)+1),Paramètres!$B$3:$C$56,2,FALSE)*Paramètres!$N$7))</f>
        <v>0</v>
      </c>
      <c r="O90" s="46"/>
      <c r="P90" s="2">
        <f>IF(O$2="Bike &amp; Run",IF(ISNA(VLOOKUP(O90,Paramètres!$B$3:$C$56,2,FALSE)),0,VLOOKUP(O90,Paramètres!$B$3:$C$56,2,FALSE)*Paramètres!$N$8),IF(OR(O90="",OR($D90="",$D90="NL",$D90="HORS LIGUE")),0,VLOOKUP(IF(OR(O90="",OR($D90="",$D90="NL",$D90="HORS LIGUE")),"",COUNTIFS($D$5:$D$72,"&lt;&gt;"&amp;"",$D$5:$D$72,"&lt;&gt;"&amp;"NL",$D$5:$D$72,"&lt;&gt;"&amp;"HORS LIGUE",O$5:O$72,"&lt;"&amp;O90)+1),Paramètres!$B$3:$C$56,2,FALSE)*Paramètres!$N$8))</f>
        <v>0</v>
      </c>
      <c r="Q90" s="46"/>
      <c r="R90" s="2">
        <f>IF(Q$2="Bike &amp; Run",IF(ISNA(VLOOKUP(Q90,Paramètres!$B$3:$C$56,2,FALSE)),0,VLOOKUP(Q90,Paramètres!$B$3:$C$56,2,FALSE)*Paramètres!$N$9),IF(OR(Q90="",OR($D90="",$D90="NL",$D90="HORS LIGUE")),0,VLOOKUP(IF(OR(Q90="",OR($D90="",$D90="NL",$D90="HORS LIGUE")),"",COUNTIFS($D$5:$D$72,"&lt;&gt;"&amp;"",$D$5:$D$72,"&lt;&gt;"&amp;"NL",$D$5:$D$72,"&lt;&gt;"&amp;"HORS LIGUE",Q$5:Q$72,"&lt;"&amp;Q90)+1),Paramètres!$B$3:$C$56,2,FALSE)*Paramètres!$N$9))</f>
        <v>0</v>
      </c>
      <c r="S90" s="46"/>
      <c r="T90" s="2">
        <f>IF(S$2="Bike &amp; Run",IF(ISNA(VLOOKUP(S90,Paramètres!$B$3:$C$56,2,FALSE)),0,VLOOKUP(S90,Paramètres!$B$3:$C$56,2,FALSE)*Paramètres!$N$10),IF(OR(S90="",OR($D90="",$D90="NL",$D90="HORS LIGUE")),0,VLOOKUP(IF(OR(S90="",OR($D90="",$D90="NL",$D90="HORS LIGUE")),"",COUNTIFS($D$5:$D$72,"&lt;&gt;"&amp;"",$D$5:$D$72,"&lt;&gt;"&amp;"NL",$D$5:$D$72,"&lt;&gt;"&amp;"HORS LIGUE",S$5:S$72,"&lt;"&amp;S90)+1),Paramètres!$B$3:$C$56,2,FALSE)*Paramètres!$N$10))</f>
        <v>0</v>
      </c>
      <c r="U90" s="46"/>
      <c r="V90" s="2">
        <f>IF(U$2="Bike &amp; Run",IF(ISNA(VLOOKUP(U90,Paramètres!$B$3:$C$56,2,FALSE)),0,VLOOKUP(U90,Paramètres!$B$3:$C$56,2,FALSE)*Paramètres!$N$11),IF(OR(U90="",OR($D90="",$D90="NL",$D90="HORS LIGUE")),0,VLOOKUP(IF(OR(U90="",OR($D90="",$D90="NL",$D90="HORS LIGUE")),"",COUNTIFS($D$5:$D$72,"&lt;&gt;"&amp;"",$D$5:$D$72,"&lt;&gt;"&amp;"NL",$D$5:$D$72,"&lt;&gt;"&amp;"HORS LIGUE",U$5:U$72,"&lt;"&amp;U90)+1),Paramètres!$B$3:$C$56,2,FALSE)*Paramètres!$N$11))</f>
        <v>0</v>
      </c>
      <c r="W90" s="46"/>
      <c r="X90" s="2">
        <f>IF(W$2="Bike &amp; Run",IF(ISNA(VLOOKUP(W90,Paramètres!$B$3:$C$56,2,FALSE)),0,VLOOKUP(W90,Paramètres!$B$3:$C$56,2,FALSE)*Paramètres!$N$12),IF(OR(W90="",OR($D90="",$D90="NL",$D90="HORS LIGUE")),0,VLOOKUP(IF(OR(W90="",OR($D90="",$D90="NL",$D90="HORS LIGUE")),"",COUNTIFS($D$5:$D$72,"&lt;&gt;"&amp;"",$D$5:$D$72,"&lt;&gt;"&amp;"NL",$D$5:$D$72,"&lt;&gt;"&amp;"HORS LIGUE",W$5:W$72,"&lt;"&amp;W90)+1),Paramètres!$B$3:$C$56,2,FALSE)*Paramètres!$N$12))</f>
        <v>0</v>
      </c>
      <c r="Y90" s="46"/>
      <c r="Z90" s="2">
        <f>IF(Y$2="Bike &amp; Run",IF(ISNA(VLOOKUP(Y90,Paramètres!$B$3:$C$56,2,FALSE)),0,VLOOKUP(Y90,Paramètres!$B$3:$C$56,2,FALSE)*Paramètres!$N$13),IF(OR(Y90="",OR($D90="",$D90="NL",$D90="HORS LIGUE")),0,VLOOKUP(IF(OR(Y90="",OR($D90="",$D90="NL",$D90="HORS LIGUE")),"",COUNTIFS($D$5:$D$72,"&lt;&gt;"&amp;"",$D$5:$D$72,"&lt;&gt;"&amp;"NL",$D$5:$D$72,"&lt;&gt;"&amp;"HORS LIGUE",Y$5:Y$72,"&lt;"&amp;Y90)+1),Paramètres!$B$3:$C$56,2,FALSE)*Paramètres!$N$13))</f>
        <v>0</v>
      </c>
      <c r="AA90" s="46"/>
      <c r="AB90" s="2">
        <f>IF(AA$2="Bike &amp; Run",IF(ISNA(VLOOKUP(AA90,Paramètres!$B$3:$C$56,2,FALSE)),0,VLOOKUP(AA90,Paramètres!$B$3:$C$56,2,FALSE)*Paramètres!$N$14),IF(OR(AA90="",OR($D90="",$D90="NL",$D90="HORS LIGUE")),0,VLOOKUP(IF(OR(AA90="",OR($D90="",$D90="NL",$D90="HORS LIGUE")),"",COUNTIFS($D$5:$D$72,"&lt;&gt;"&amp;"",$D$5:$D$72,"&lt;&gt;"&amp;"NL",$D$5:$D$72,"&lt;&gt;"&amp;"HORS LIGUE",AA$5:AA$72,"&lt;"&amp;AA90)+1),Paramètres!$B$3:$C$56,2,FALSE)*Paramètres!$N$14))</f>
        <v>0</v>
      </c>
      <c r="AC90" s="46"/>
      <c r="AD90" s="2">
        <f>IF(AC$2="Bike &amp; Run",IF(ISNA(VLOOKUP(AC90,Paramètres!$B$3:$C$56,2,FALSE)),0,VLOOKUP(AC90,Paramètres!$B$3:$C$56,2,FALSE)*Paramètres!$N$15),IF(OR(AC90="",OR($D90="",$D90="NL",$D90="HORS LIGUE")),0,VLOOKUP(IF(OR(AC90="",OR($D90="",$D90="NL",$D90="HORS LIGUE")),"",COUNTIFS($D$5:$D$72,"&lt;&gt;"&amp;"",$D$5:$D$72,"&lt;&gt;"&amp;"NL",$D$5:$D$72,"&lt;&gt;"&amp;"HORS LIGUE",AC$5:AC$72,"&lt;"&amp;AC90)+1),Paramètres!$B$3:$C$56,2,FALSE)*Paramètres!$N$15))</f>
        <v>0</v>
      </c>
      <c r="AE90" s="46"/>
      <c r="AF90" s="2">
        <f>IF(AE$2="Bike &amp; Run",IF(ISNA(VLOOKUP(AE90,Paramètres!$B$3:$C$56,2,FALSE)),0,VLOOKUP(AE90,Paramètres!$B$3:$C$56,2,FALSE)*Paramètres!$N$16),IF(OR(AE90="",OR($D90="",$D90="NL",$D90="HORS LIGUE")),0,VLOOKUP(IF(OR(AE90="",OR($D90="",$D90="NL",$D90="HORS LIGUE")),"",COUNTIFS($D$5:$D$72,"&lt;&gt;"&amp;"",$D$5:$D$72,"&lt;&gt;"&amp;"NL",$D$5:$D$72,"&lt;&gt;"&amp;"HORS LIGUE",AE$5:AE$72,"&lt;"&amp;AE90)+1),Paramètres!$B$3:$C$56,2,FALSE)*Paramètres!$N$16))</f>
        <v>0</v>
      </c>
      <c r="AG90" s="46"/>
      <c r="AH90" s="2">
        <f>IF(AG$2="Bike &amp; Run",IF(ISNA(VLOOKUP(AG90,Paramètres!$B$3:$C$56,2,FALSE)),0,VLOOKUP(AG90,Paramètres!$B$3:$C$56,2,FALSE)*Paramètres!$N$17),IF(OR(AG90="",OR($D90="",$D90="NL",$D90="HORS LIGUE")),0,VLOOKUP(IF(OR(AG90="",OR($D90="",$D90="NL",$D90="HORS LIGUE")),"",COUNTIFS($D$5:$D$72,"&lt;&gt;"&amp;"",$D$5:$D$72,"&lt;&gt;"&amp;"NL",$D$5:$D$72,"&lt;&gt;"&amp;"HORS LIGUE",AG$5:AG$72,"&lt;"&amp;AG90)+1),Paramètres!$B$3:$C$56,2,FALSE)*Paramètres!$N$17))</f>
        <v>0</v>
      </c>
      <c r="AI90" s="40">
        <f t="shared" si="106"/>
        <v>0</v>
      </c>
      <c r="AJ90" s="3" t="str">
        <f t="shared" si="107"/>
        <v/>
      </c>
      <c r="AK90" s="5">
        <f t="shared" si="108"/>
        <v>0</v>
      </c>
      <c r="AL90" s="41" t="e">
        <f t="shared" si="109"/>
        <v>#REF!</v>
      </c>
      <c r="AM90" s="33" t="e">
        <f t="shared" si="110"/>
        <v>#REF!</v>
      </c>
    </row>
    <row r="91" spans="1:39" ht="16.5" x14ac:dyDescent="0.35">
      <c r="A91" s="14"/>
      <c r="B91" s="64"/>
      <c r="C91" s="32"/>
      <c r="D91" s="32"/>
      <c r="E91" s="6"/>
      <c r="F91" s="2">
        <f>IF(E$2="Bike &amp; Run",IF(ISNA(VLOOKUP(E91,Paramètres!$B$3:$C$56,2,FALSE)),0,VLOOKUP(E91,Paramètres!$B$3:$C$56,2,FALSE)*Paramètres!$N$3),IF(OR(E91="",OR($D91="",$D91="NL",$D91="HORS LIGUE")),0,VLOOKUP(IF(OR(E91="",OR($D91="",$D91="NL",$D91="HORS LIGUE")),"",COUNTIFS($D$5:$D$72,"&lt;&gt;"&amp;"",$D$5:$D$72,"&lt;&gt;"&amp;"NL",$D$5:$D$72,"&lt;&gt;"&amp;"HORS LIGUE",E$5:E$72,"&lt;"&amp;E91)+1),Paramètres!$B$3:$C$56,2,FALSE)*Paramètres!$N$3))</f>
        <v>0</v>
      </c>
      <c r="G91" s="84"/>
      <c r="H91" s="83">
        <f>IF(G$2="Bike &amp; Run",IF(ISNA(VLOOKUP(G91,Paramètres!$B$3:$C$56,2,FALSE)),0,VLOOKUP(G91,Paramètres!$B$3:$C$56,2,FALSE)*Paramètres!$N$4),IF(OR(G91="",OR($D91="",$D91="NL",$D91="HORS LIGUE")),0,VLOOKUP(IF(OR(G91="",OR($D91="",$D91="NL",$D91="HORS LIGUE")),"",COUNTIFS($D$5:$D$72,"&lt;&gt;"&amp;"",$D$5:$D$72,"&lt;&gt;"&amp;"NL",$D$5:$D$72,"&lt;&gt;"&amp;"HORS LIGUE",G$5:G$72,"&lt;"&amp;G91)+1),Paramètres!$B$3:$C$56,2,FALSE)*Paramètres!$N$4))</f>
        <v>0</v>
      </c>
      <c r="I91" s="36"/>
      <c r="J91" s="2">
        <f>IF(I$2="Bike &amp; Run",IF(ISNA(VLOOKUP(I91,Paramètres!$B$3:$C$56,2,FALSE)),0,VLOOKUP(I91,Paramètres!$B$3:$C$56,2,FALSE)*Paramètres!$N$5),IF(OR(I91="",OR($D91="",$D91="NL",$D91="HORS LIGUE")),0,VLOOKUP(IF(OR(I91="",OR($D91="",$D91="NL",$D91="HORS LIGUE")),"",COUNTIFS($D$5:$D$72,"&lt;&gt;"&amp;"",$D$5:$D$72,"&lt;&gt;"&amp;"NL",$D$5:$D$72,"&lt;&gt;"&amp;"HORS LIGUE",I$5:I$72,"&lt;"&amp;I91)+1),Paramètres!$B$3:$C$56,2,FALSE)*Paramètres!$N$5))</f>
        <v>0</v>
      </c>
      <c r="K91" s="4"/>
      <c r="L91" s="2">
        <f>IF(K$2="Bike &amp; Run",IF(ISNA(VLOOKUP(K91,Paramètres!$B$3:$C$56,2,FALSE)),0,VLOOKUP(K91,Paramètres!$B$3:$C$56,2,FALSE)*Paramètres!$N$6),IF(OR(K91="",OR($D91="",$D91="NL",$D91="HORS LIGUE")),0,VLOOKUP(IF(OR(K91="",OR($D91="",$D91="NL",$D91="HORS LIGUE")),"",COUNTIFS($D$5:$D$72,"&lt;&gt;"&amp;"",$D$5:$D$72,"&lt;&gt;"&amp;"NL",$D$5:$D$72,"&lt;&gt;"&amp;"HORS LIGUE",K$5:K$72,"&lt;"&amp;K91)+1),Paramètres!$B$3:$C$56,2,FALSE)*Paramètres!$N$6))</f>
        <v>0</v>
      </c>
      <c r="M91" s="4"/>
      <c r="N91" s="2">
        <f>IF(M$2="Bike &amp; Run",IF(ISNA(VLOOKUP(M91,Paramètres!$B$3:$C$56,2,FALSE)),0,VLOOKUP(M91,Paramètres!$B$3:$C$56,2,FALSE)*Paramètres!$N$7),IF(OR(M91="",OR($D91="",$D91="NL",$D91="HORS LIGUE")),0,VLOOKUP(IF(OR(M91="",OR($D91="",$D91="NL",$D91="HORS LIGUE")),"",COUNTIFS($D$5:$D$72,"&lt;&gt;"&amp;"",$D$5:$D$72,"&lt;&gt;"&amp;"NL",$D$5:$D$72,"&lt;&gt;"&amp;"HORS LIGUE",M$5:M$72,"&lt;"&amp;M91)+1),Paramètres!$B$3:$C$56,2,FALSE)*Paramètres!$N$7))</f>
        <v>0</v>
      </c>
      <c r="O91" s="46"/>
      <c r="P91" s="2">
        <f>IF(O$2="Bike &amp; Run",IF(ISNA(VLOOKUP(O91,Paramètres!$B$3:$C$56,2,FALSE)),0,VLOOKUP(O91,Paramètres!$B$3:$C$56,2,FALSE)*Paramètres!$N$8),IF(OR(O91="",OR($D91="",$D91="NL",$D91="HORS LIGUE")),0,VLOOKUP(IF(OR(O91="",OR($D91="",$D91="NL",$D91="HORS LIGUE")),"",COUNTIFS($D$5:$D$72,"&lt;&gt;"&amp;"",$D$5:$D$72,"&lt;&gt;"&amp;"NL",$D$5:$D$72,"&lt;&gt;"&amp;"HORS LIGUE",O$5:O$72,"&lt;"&amp;O91)+1),Paramètres!$B$3:$C$56,2,FALSE)*Paramètres!$N$8))</f>
        <v>0</v>
      </c>
      <c r="Q91" s="46"/>
      <c r="R91" s="2">
        <f>IF(Q$2="Bike &amp; Run",IF(ISNA(VLOOKUP(Q91,Paramètres!$B$3:$C$56,2,FALSE)),0,VLOOKUP(Q91,Paramètres!$B$3:$C$56,2,FALSE)*Paramètres!$N$9),IF(OR(Q91="",OR($D91="",$D91="NL",$D91="HORS LIGUE")),0,VLOOKUP(IF(OR(Q91="",OR($D91="",$D91="NL",$D91="HORS LIGUE")),"",COUNTIFS($D$5:$D$72,"&lt;&gt;"&amp;"",$D$5:$D$72,"&lt;&gt;"&amp;"NL",$D$5:$D$72,"&lt;&gt;"&amp;"HORS LIGUE",Q$5:Q$72,"&lt;"&amp;Q91)+1),Paramètres!$B$3:$C$56,2,FALSE)*Paramètres!$N$9))</f>
        <v>0</v>
      </c>
      <c r="S91" s="46"/>
      <c r="T91" s="2">
        <f>IF(S$2="Bike &amp; Run",IF(ISNA(VLOOKUP(S91,Paramètres!$B$3:$C$56,2,FALSE)),0,VLOOKUP(S91,Paramètres!$B$3:$C$56,2,FALSE)*Paramètres!$N$10),IF(OR(S91="",OR($D91="",$D91="NL",$D91="HORS LIGUE")),0,VLOOKUP(IF(OR(S91="",OR($D91="",$D91="NL",$D91="HORS LIGUE")),"",COUNTIFS($D$5:$D$72,"&lt;&gt;"&amp;"",$D$5:$D$72,"&lt;&gt;"&amp;"NL",$D$5:$D$72,"&lt;&gt;"&amp;"HORS LIGUE",S$5:S$72,"&lt;"&amp;S91)+1),Paramètres!$B$3:$C$56,2,FALSE)*Paramètres!$N$10))</f>
        <v>0</v>
      </c>
      <c r="U91" s="46"/>
      <c r="V91" s="2">
        <f>IF(U$2="Bike &amp; Run",IF(ISNA(VLOOKUP(U91,Paramètres!$B$3:$C$56,2,FALSE)),0,VLOOKUP(U91,Paramètres!$B$3:$C$56,2,FALSE)*Paramètres!$N$11),IF(OR(U91="",OR($D91="",$D91="NL",$D91="HORS LIGUE")),0,VLOOKUP(IF(OR(U91="",OR($D91="",$D91="NL",$D91="HORS LIGUE")),"",COUNTIFS($D$5:$D$72,"&lt;&gt;"&amp;"",$D$5:$D$72,"&lt;&gt;"&amp;"NL",$D$5:$D$72,"&lt;&gt;"&amp;"HORS LIGUE",U$5:U$72,"&lt;"&amp;U91)+1),Paramètres!$B$3:$C$56,2,FALSE)*Paramètres!$N$11))</f>
        <v>0</v>
      </c>
      <c r="W91" s="46"/>
      <c r="X91" s="2">
        <f>IF(W$2="Bike &amp; Run",IF(ISNA(VLOOKUP(W91,Paramètres!$B$3:$C$56,2,FALSE)),0,VLOOKUP(W91,Paramètres!$B$3:$C$56,2,FALSE)*Paramètres!$N$12),IF(OR(W91="",OR($D91="",$D91="NL",$D91="HORS LIGUE")),0,VLOOKUP(IF(OR(W91="",OR($D91="",$D91="NL",$D91="HORS LIGUE")),"",COUNTIFS($D$5:$D$72,"&lt;&gt;"&amp;"",$D$5:$D$72,"&lt;&gt;"&amp;"NL",$D$5:$D$72,"&lt;&gt;"&amp;"HORS LIGUE",W$5:W$72,"&lt;"&amp;W91)+1),Paramètres!$B$3:$C$56,2,FALSE)*Paramètres!$N$12))</f>
        <v>0</v>
      </c>
      <c r="Y91" s="46"/>
      <c r="Z91" s="2">
        <f>IF(Y$2="Bike &amp; Run",IF(ISNA(VLOOKUP(Y91,Paramètres!$B$3:$C$56,2,FALSE)),0,VLOOKUP(Y91,Paramètres!$B$3:$C$56,2,FALSE)*Paramètres!$N$13),IF(OR(Y91="",OR($D91="",$D91="NL",$D91="HORS LIGUE")),0,VLOOKUP(IF(OR(Y91="",OR($D91="",$D91="NL",$D91="HORS LIGUE")),"",COUNTIFS($D$5:$D$72,"&lt;&gt;"&amp;"",$D$5:$D$72,"&lt;&gt;"&amp;"NL",$D$5:$D$72,"&lt;&gt;"&amp;"HORS LIGUE",Y$5:Y$72,"&lt;"&amp;Y91)+1),Paramètres!$B$3:$C$56,2,FALSE)*Paramètres!$N$13))</f>
        <v>0</v>
      </c>
      <c r="AA91" s="46"/>
      <c r="AB91" s="2">
        <f>IF(AA$2="Bike &amp; Run",IF(ISNA(VLOOKUP(AA91,Paramètres!$B$3:$C$56,2,FALSE)),0,VLOOKUP(AA91,Paramètres!$B$3:$C$56,2,FALSE)*Paramètres!$N$14),IF(OR(AA91="",OR($D91="",$D91="NL",$D91="HORS LIGUE")),0,VLOOKUP(IF(OR(AA91="",OR($D91="",$D91="NL",$D91="HORS LIGUE")),"",COUNTIFS($D$5:$D$72,"&lt;&gt;"&amp;"",$D$5:$D$72,"&lt;&gt;"&amp;"NL",$D$5:$D$72,"&lt;&gt;"&amp;"HORS LIGUE",AA$5:AA$72,"&lt;"&amp;AA91)+1),Paramètres!$B$3:$C$56,2,FALSE)*Paramètres!$N$14))</f>
        <v>0</v>
      </c>
      <c r="AC91" s="46"/>
      <c r="AD91" s="2">
        <f>IF(AC$2="Bike &amp; Run",IF(ISNA(VLOOKUP(AC91,Paramètres!$B$3:$C$56,2,FALSE)),0,VLOOKUP(AC91,Paramètres!$B$3:$C$56,2,FALSE)*Paramètres!$N$15),IF(OR(AC91="",OR($D91="",$D91="NL",$D91="HORS LIGUE")),0,VLOOKUP(IF(OR(AC91="",OR($D91="",$D91="NL",$D91="HORS LIGUE")),"",COUNTIFS($D$5:$D$72,"&lt;&gt;"&amp;"",$D$5:$D$72,"&lt;&gt;"&amp;"NL",$D$5:$D$72,"&lt;&gt;"&amp;"HORS LIGUE",AC$5:AC$72,"&lt;"&amp;AC91)+1),Paramètres!$B$3:$C$56,2,FALSE)*Paramètres!$N$15))</f>
        <v>0</v>
      </c>
      <c r="AE91" s="46"/>
      <c r="AF91" s="2">
        <f>IF(AE$2="Bike &amp; Run",IF(ISNA(VLOOKUP(AE91,Paramètres!$B$3:$C$56,2,FALSE)),0,VLOOKUP(AE91,Paramètres!$B$3:$C$56,2,FALSE)*Paramètres!$N$16),IF(OR(AE91="",OR($D91="",$D91="NL",$D91="HORS LIGUE")),0,VLOOKUP(IF(OR(AE91="",OR($D91="",$D91="NL",$D91="HORS LIGUE")),"",COUNTIFS($D$5:$D$72,"&lt;&gt;"&amp;"",$D$5:$D$72,"&lt;&gt;"&amp;"NL",$D$5:$D$72,"&lt;&gt;"&amp;"HORS LIGUE",AE$5:AE$72,"&lt;"&amp;AE91)+1),Paramètres!$B$3:$C$56,2,FALSE)*Paramètres!$N$16))</f>
        <v>0</v>
      </c>
      <c r="AG91" s="46"/>
      <c r="AH91" s="2">
        <f>IF(AG$2="Bike &amp; Run",IF(ISNA(VLOOKUP(AG91,Paramètres!$B$3:$C$56,2,FALSE)),0,VLOOKUP(AG91,Paramètres!$B$3:$C$56,2,FALSE)*Paramètres!$N$17),IF(OR(AG91="",OR($D91="",$D91="NL",$D91="HORS LIGUE")),0,VLOOKUP(IF(OR(AG91="",OR($D91="",$D91="NL",$D91="HORS LIGUE")),"",COUNTIFS($D$5:$D$72,"&lt;&gt;"&amp;"",$D$5:$D$72,"&lt;&gt;"&amp;"NL",$D$5:$D$72,"&lt;&gt;"&amp;"HORS LIGUE",AG$5:AG$72,"&lt;"&amp;AG91)+1),Paramètres!$B$3:$C$56,2,FALSE)*Paramètres!$N$17))</f>
        <v>0</v>
      </c>
      <c r="AI91" s="40">
        <f t="shared" si="106"/>
        <v>0</v>
      </c>
      <c r="AJ91" s="3" t="str">
        <f t="shared" si="107"/>
        <v/>
      </c>
      <c r="AK91" s="5">
        <f t="shared" si="108"/>
        <v>0</v>
      </c>
      <c r="AL91" s="41" t="e">
        <f t="shared" si="109"/>
        <v>#REF!</v>
      </c>
      <c r="AM91" s="33" t="e">
        <f t="shared" si="110"/>
        <v>#REF!</v>
      </c>
    </row>
    <row r="92" spans="1:39" ht="16.5" x14ac:dyDescent="0.35">
      <c r="A92" s="14"/>
      <c r="B92" s="64"/>
      <c r="C92" s="32"/>
      <c r="D92" s="32"/>
      <c r="E92" s="6"/>
      <c r="F92" s="2">
        <f>IF(E$2="Bike &amp; Run",IF(ISNA(VLOOKUP(E92,Paramètres!$B$3:$C$56,2,FALSE)),0,VLOOKUP(E92,Paramètres!$B$3:$C$56,2,FALSE)*Paramètres!$N$3),IF(OR(E92="",OR($D92="",$D92="NL",$D92="HORS LIGUE")),0,VLOOKUP(IF(OR(E92="",OR($D92="",$D92="NL",$D92="HORS LIGUE")),"",COUNTIFS($D$5:$D$72,"&lt;&gt;"&amp;"",$D$5:$D$72,"&lt;&gt;"&amp;"NL",$D$5:$D$72,"&lt;&gt;"&amp;"HORS LIGUE",E$5:E$72,"&lt;"&amp;E92)+1),Paramètres!$B$3:$C$56,2,FALSE)*Paramètres!$N$3))</f>
        <v>0</v>
      </c>
      <c r="G92" s="84"/>
      <c r="H92" s="83">
        <f>IF(G$2="Bike &amp; Run",IF(ISNA(VLOOKUP(G92,Paramètres!$B$3:$C$56,2,FALSE)),0,VLOOKUP(G92,Paramètres!$B$3:$C$56,2,FALSE)*Paramètres!$N$4),IF(OR(G92="",OR($D92="",$D92="NL",$D92="HORS LIGUE")),0,VLOOKUP(IF(OR(G92="",OR($D92="",$D92="NL",$D92="HORS LIGUE")),"",COUNTIFS($D$5:$D$72,"&lt;&gt;"&amp;"",$D$5:$D$72,"&lt;&gt;"&amp;"NL",$D$5:$D$72,"&lt;&gt;"&amp;"HORS LIGUE",G$5:G$72,"&lt;"&amp;G92)+1),Paramètres!$B$3:$C$56,2,FALSE)*Paramètres!$N$4))</f>
        <v>0</v>
      </c>
      <c r="I92" s="36"/>
      <c r="J92" s="2">
        <f>IF(I$2="Bike &amp; Run",IF(ISNA(VLOOKUP(I92,Paramètres!$B$3:$C$56,2,FALSE)),0,VLOOKUP(I92,Paramètres!$B$3:$C$56,2,FALSE)*Paramètres!$N$5),IF(OR(I92="",OR($D92="",$D92="NL",$D92="HORS LIGUE")),0,VLOOKUP(IF(OR(I92="",OR($D92="",$D92="NL",$D92="HORS LIGUE")),"",COUNTIFS($D$5:$D$72,"&lt;&gt;"&amp;"",$D$5:$D$72,"&lt;&gt;"&amp;"NL",$D$5:$D$72,"&lt;&gt;"&amp;"HORS LIGUE",I$5:I$72,"&lt;"&amp;I92)+1),Paramètres!$B$3:$C$56,2,FALSE)*Paramètres!$N$5))</f>
        <v>0</v>
      </c>
      <c r="K92" s="4"/>
      <c r="L92" s="2">
        <f>IF(K$2="Bike &amp; Run",IF(ISNA(VLOOKUP(K92,Paramètres!$B$3:$C$56,2,FALSE)),0,VLOOKUP(K92,Paramètres!$B$3:$C$56,2,FALSE)*Paramètres!$N$6),IF(OR(K92="",OR($D92="",$D92="NL",$D92="HORS LIGUE")),0,VLOOKUP(IF(OR(K92="",OR($D92="",$D92="NL",$D92="HORS LIGUE")),"",COUNTIFS($D$5:$D$72,"&lt;&gt;"&amp;"",$D$5:$D$72,"&lt;&gt;"&amp;"NL",$D$5:$D$72,"&lt;&gt;"&amp;"HORS LIGUE",K$5:K$72,"&lt;"&amp;K92)+1),Paramètres!$B$3:$C$56,2,FALSE)*Paramètres!$N$6))</f>
        <v>0</v>
      </c>
      <c r="M92" s="4"/>
      <c r="N92" s="2">
        <f>IF(M$2="Bike &amp; Run",IF(ISNA(VLOOKUP(M92,Paramètres!$B$3:$C$56,2,FALSE)),0,VLOOKUP(M92,Paramètres!$B$3:$C$56,2,FALSE)*Paramètres!$N$7),IF(OR(M92="",OR($D92="",$D92="NL",$D92="HORS LIGUE")),0,VLOOKUP(IF(OR(M92="",OR($D92="",$D92="NL",$D92="HORS LIGUE")),"",COUNTIFS($D$5:$D$72,"&lt;&gt;"&amp;"",$D$5:$D$72,"&lt;&gt;"&amp;"NL",$D$5:$D$72,"&lt;&gt;"&amp;"HORS LIGUE",M$5:M$72,"&lt;"&amp;M92)+1),Paramètres!$B$3:$C$56,2,FALSE)*Paramètres!$N$7))</f>
        <v>0</v>
      </c>
      <c r="O92" s="46"/>
      <c r="P92" s="2">
        <f>IF(O$2="Bike &amp; Run",IF(ISNA(VLOOKUP(O92,Paramètres!$B$3:$C$56,2,FALSE)),0,VLOOKUP(O92,Paramètres!$B$3:$C$56,2,FALSE)*Paramètres!$N$8),IF(OR(O92="",OR($D92="",$D92="NL",$D92="HORS LIGUE")),0,VLOOKUP(IF(OR(O92="",OR($D92="",$D92="NL",$D92="HORS LIGUE")),"",COUNTIFS($D$5:$D$72,"&lt;&gt;"&amp;"",$D$5:$D$72,"&lt;&gt;"&amp;"NL",$D$5:$D$72,"&lt;&gt;"&amp;"HORS LIGUE",O$5:O$72,"&lt;"&amp;O92)+1),Paramètres!$B$3:$C$56,2,FALSE)*Paramètres!$N$8))</f>
        <v>0</v>
      </c>
      <c r="Q92" s="46"/>
      <c r="R92" s="2">
        <f>IF(Q$2="Bike &amp; Run",IF(ISNA(VLOOKUP(Q92,Paramètres!$B$3:$C$56,2,FALSE)),0,VLOOKUP(Q92,Paramètres!$B$3:$C$56,2,FALSE)*Paramètres!$N$9),IF(OR(Q92="",OR($D92="",$D92="NL",$D92="HORS LIGUE")),0,VLOOKUP(IF(OR(Q92="",OR($D92="",$D92="NL",$D92="HORS LIGUE")),"",COUNTIFS($D$5:$D$72,"&lt;&gt;"&amp;"",$D$5:$D$72,"&lt;&gt;"&amp;"NL",$D$5:$D$72,"&lt;&gt;"&amp;"HORS LIGUE",Q$5:Q$72,"&lt;"&amp;Q92)+1),Paramètres!$B$3:$C$56,2,FALSE)*Paramètres!$N$9))</f>
        <v>0</v>
      </c>
      <c r="S92" s="46"/>
      <c r="T92" s="2">
        <f>IF(S$2="Bike &amp; Run",IF(ISNA(VLOOKUP(S92,Paramètres!$B$3:$C$56,2,FALSE)),0,VLOOKUP(S92,Paramètres!$B$3:$C$56,2,FALSE)*Paramètres!$N$10),IF(OR(S92="",OR($D92="",$D92="NL",$D92="HORS LIGUE")),0,VLOOKUP(IF(OR(S92="",OR($D92="",$D92="NL",$D92="HORS LIGUE")),"",COUNTIFS($D$5:$D$72,"&lt;&gt;"&amp;"",$D$5:$D$72,"&lt;&gt;"&amp;"NL",$D$5:$D$72,"&lt;&gt;"&amp;"HORS LIGUE",S$5:S$72,"&lt;"&amp;S92)+1),Paramètres!$B$3:$C$56,2,FALSE)*Paramètres!$N$10))</f>
        <v>0</v>
      </c>
      <c r="U92" s="46"/>
      <c r="V92" s="2">
        <f>IF(U$2="Bike &amp; Run",IF(ISNA(VLOOKUP(U92,Paramètres!$B$3:$C$56,2,FALSE)),0,VLOOKUP(U92,Paramètres!$B$3:$C$56,2,FALSE)*Paramètres!$N$11),IF(OR(U92="",OR($D92="",$D92="NL",$D92="HORS LIGUE")),0,VLOOKUP(IF(OR(U92="",OR($D92="",$D92="NL",$D92="HORS LIGUE")),"",COUNTIFS($D$5:$D$72,"&lt;&gt;"&amp;"",$D$5:$D$72,"&lt;&gt;"&amp;"NL",$D$5:$D$72,"&lt;&gt;"&amp;"HORS LIGUE",U$5:U$72,"&lt;"&amp;U92)+1),Paramètres!$B$3:$C$56,2,FALSE)*Paramètres!$N$11))</f>
        <v>0</v>
      </c>
      <c r="W92" s="46"/>
      <c r="X92" s="2">
        <f>IF(W$2="Bike &amp; Run",IF(ISNA(VLOOKUP(W92,Paramètres!$B$3:$C$56,2,FALSE)),0,VLOOKUP(W92,Paramètres!$B$3:$C$56,2,FALSE)*Paramètres!$N$12),IF(OR(W92="",OR($D92="",$D92="NL",$D92="HORS LIGUE")),0,VLOOKUP(IF(OR(W92="",OR($D92="",$D92="NL",$D92="HORS LIGUE")),"",COUNTIFS($D$5:$D$72,"&lt;&gt;"&amp;"",$D$5:$D$72,"&lt;&gt;"&amp;"NL",$D$5:$D$72,"&lt;&gt;"&amp;"HORS LIGUE",W$5:W$72,"&lt;"&amp;W92)+1),Paramètres!$B$3:$C$56,2,FALSE)*Paramètres!$N$12))</f>
        <v>0</v>
      </c>
      <c r="Y92" s="46"/>
      <c r="Z92" s="2">
        <f>IF(Y$2="Bike &amp; Run",IF(ISNA(VLOOKUP(Y92,Paramètres!$B$3:$C$56,2,FALSE)),0,VLOOKUP(Y92,Paramètres!$B$3:$C$56,2,FALSE)*Paramètres!$N$13),IF(OR(Y92="",OR($D92="",$D92="NL",$D92="HORS LIGUE")),0,VLOOKUP(IF(OR(Y92="",OR($D92="",$D92="NL",$D92="HORS LIGUE")),"",COUNTIFS($D$5:$D$72,"&lt;&gt;"&amp;"",$D$5:$D$72,"&lt;&gt;"&amp;"NL",$D$5:$D$72,"&lt;&gt;"&amp;"HORS LIGUE",Y$5:Y$72,"&lt;"&amp;Y92)+1),Paramètres!$B$3:$C$56,2,FALSE)*Paramètres!$N$13))</f>
        <v>0</v>
      </c>
      <c r="AA92" s="46"/>
      <c r="AB92" s="2">
        <f>IF(AA$2="Bike &amp; Run",IF(ISNA(VLOOKUP(AA92,Paramètres!$B$3:$C$56,2,FALSE)),0,VLOOKUP(AA92,Paramètres!$B$3:$C$56,2,FALSE)*Paramètres!$N$14),IF(OR(AA92="",OR($D92="",$D92="NL",$D92="HORS LIGUE")),0,VLOOKUP(IF(OR(AA92="",OR($D92="",$D92="NL",$D92="HORS LIGUE")),"",COUNTIFS($D$5:$D$72,"&lt;&gt;"&amp;"",$D$5:$D$72,"&lt;&gt;"&amp;"NL",$D$5:$D$72,"&lt;&gt;"&amp;"HORS LIGUE",AA$5:AA$72,"&lt;"&amp;AA92)+1),Paramètres!$B$3:$C$56,2,FALSE)*Paramètres!$N$14))</f>
        <v>0</v>
      </c>
      <c r="AC92" s="46"/>
      <c r="AD92" s="2">
        <f>IF(AC$2="Bike &amp; Run",IF(ISNA(VLOOKUP(AC92,Paramètres!$B$3:$C$56,2,FALSE)),0,VLOOKUP(AC92,Paramètres!$B$3:$C$56,2,FALSE)*Paramètres!$N$15),IF(OR(AC92="",OR($D92="",$D92="NL",$D92="HORS LIGUE")),0,VLOOKUP(IF(OR(AC92="",OR($D92="",$D92="NL",$D92="HORS LIGUE")),"",COUNTIFS($D$5:$D$72,"&lt;&gt;"&amp;"",$D$5:$D$72,"&lt;&gt;"&amp;"NL",$D$5:$D$72,"&lt;&gt;"&amp;"HORS LIGUE",AC$5:AC$72,"&lt;"&amp;AC92)+1),Paramètres!$B$3:$C$56,2,FALSE)*Paramètres!$N$15))</f>
        <v>0</v>
      </c>
      <c r="AE92" s="46"/>
      <c r="AF92" s="2">
        <f>IF(AE$2="Bike &amp; Run",IF(ISNA(VLOOKUP(AE92,Paramètres!$B$3:$C$56,2,FALSE)),0,VLOOKUP(AE92,Paramètres!$B$3:$C$56,2,FALSE)*Paramètres!$N$16),IF(OR(AE92="",OR($D92="",$D92="NL",$D92="HORS LIGUE")),0,VLOOKUP(IF(OR(AE92="",OR($D92="",$D92="NL",$D92="HORS LIGUE")),"",COUNTIFS($D$5:$D$72,"&lt;&gt;"&amp;"",$D$5:$D$72,"&lt;&gt;"&amp;"NL",$D$5:$D$72,"&lt;&gt;"&amp;"HORS LIGUE",AE$5:AE$72,"&lt;"&amp;AE92)+1),Paramètres!$B$3:$C$56,2,FALSE)*Paramètres!$N$16))</f>
        <v>0</v>
      </c>
      <c r="AG92" s="46"/>
      <c r="AH92" s="2">
        <f>IF(AG$2="Bike &amp; Run",IF(ISNA(VLOOKUP(AG92,Paramètres!$B$3:$C$56,2,FALSE)),0,VLOOKUP(AG92,Paramètres!$B$3:$C$56,2,FALSE)*Paramètres!$N$17),IF(OR(AG92="",OR($D92="",$D92="NL",$D92="HORS LIGUE")),0,VLOOKUP(IF(OR(AG92="",OR($D92="",$D92="NL",$D92="HORS LIGUE")),"",COUNTIFS($D$5:$D$72,"&lt;&gt;"&amp;"",$D$5:$D$72,"&lt;&gt;"&amp;"NL",$D$5:$D$72,"&lt;&gt;"&amp;"HORS LIGUE",AG$5:AG$72,"&lt;"&amp;AG92)+1),Paramètres!$B$3:$C$56,2,FALSE)*Paramètres!$N$17))</f>
        <v>0</v>
      </c>
      <c r="AI92" s="40">
        <f t="shared" si="106"/>
        <v>0</v>
      </c>
      <c r="AJ92" s="3" t="str">
        <f t="shared" si="107"/>
        <v/>
      </c>
      <c r="AK92" s="5">
        <f t="shared" si="108"/>
        <v>0</v>
      </c>
      <c r="AL92" s="41" t="e">
        <f t="shared" si="109"/>
        <v>#REF!</v>
      </c>
      <c r="AM92" s="33" t="e">
        <f t="shared" si="110"/>
        <v>#REF!</v>
      </c>
    </row>
    <row r="93" spans="1:39" ht="16.5" x14ac:dyDescent="0.35">
      <c r="A93" s="14"/>
      <c r="B93" s="64"/>
      <c r="C93" s="32"/>
      <c r="D93" s="32"/>
      <c r="E93" s="6"/>
      <c r="F93" s="2">
        <f>IF(E$2="Bike &amp; Run",IF(ISNA(VLOOKUP(E93,Paramètres!$B$3:$C$56,2,FALSE)),0,VLOOKUP(E93,Paramètres!$B$3:$C$56,2,FALSE)*Paramètres!$N$3),IF(OR(E93="",OR($D93="",$D93="NL",$D93="HORS LIGUE")),0,VLOOKUP(IF(OR(E93="",OR($D93="",$D93="NL",$D93="HORS LIGUE")),"",COUNTIFS($D$5:$D$72,"&lt;&gt;"&amp;"",$D$5:$D$72,"&lt;&gt;"&amp;"NL",$D$5:$D$72,"&lt;&gt;"&amp;"HORS LIGUE",E$5:E$72,"&lt;"&amp;E93)+1),Paramètres!$B$3:$C$56,2,FALSE)*Paramètres!$N$3))</f>
        <v>0</v>
      </c>
      <c r="G93" s="84"/>
      <c r="H93" s="83">
        <f>IF(G$2="Bike &amp; Run",IF(ISNA(VLOOKUP(G93,Paramètres!$B$3:$C$56,2,FALSE)),0,VLOOKUP(G93,Paramètres!$B$3:$C$56,2,FALSE)*Paramètres!$N$4),IF(OR(G93="",OR($D93="",$D93="NL",$D93="HORS LIGUE")),0,VLOOKUP(IF(OR(G93="",OR($D93="",$D93="NL",$D93="HORS LIGUE")),"",COUNTIFS($D$5:$D$72,"&lt;&gt;"&amp;"",$D$5:$D$72,"&lt;&gt;"&amp;"NL",$D$5:$D$72,"&lt;&gt;"&amp;"HORS LIGUE",G$5:G$72,"&lt;"&amp;G93)+1),Paramètres!$B$3:$C$56,2,FALSE)*Paramètres!$N$4))</f>
        <v>0</v>
      </c>
      <c r="I93" s="36"/>
      <c r="J93" s="2">
        <f>IF(I$2="Bike &amp; Run",IF(ISNA(VLOOKUP(I93,Paramètres!$B$3:$C$56,2,FALSE)),0,VLOOKUP(I93,Paramètres!$B$3:$C$56,2,FALSE)*Paramètres!$N$5),IF(OR(I93="",OR($D93="",$D93="NL",$D93="HORS LIGUE")),0,VLOOKUP(IF(OR(I93="",OR($D93="",$D93="NL",$D93="HORS LIGUE")),"",COUNTIFS($D$5:$D$72,"&lt;&gt;"&amp;"",$D$5:$D$72,"&lt;&gt;"&amp;"NL",$D$5:$D$72,"&lt;&gt;"&amp;"HORS LIGUE",I$5:I$72,"&lt;"&amp;I93)+1),Paramètres!$B$3:$C$56,2,FALSE)*Paramètres!$N$5))</f>
        <v>0</v>
      </c>
      <c r="K93" s="4"/>
      <c r="L93" s="2">
        <f>IF(K$2="Bike &amp; Run",IF(ISNA(VLOOKUP(K93,Paramètres!$B$3:$C$56,2,FALSE)),0,VLOOKUP(K93,Paramètres!$B$3:$C$56,2,FALSE)*Paramètres!$N$6),IF(OR(K93="",OR($D93="",$D93="NL",$D93="HORS LIGUE")),0,VLOOKUP(IF(OR(K93="",OR($D93="",$D93="NL",$D93="HORS LIGUE")),"",COUNTIFS($D$5:$D$72,"&lt;&gt;"&amp;"",$D$5:$D$72,"&lt;&gt;"&amp;"NL",$D$5:$D$72,"&lt;&gt;"&amp;"HORS LIGUE",K$5:K$72,"&lt;"&amp;K93)+1),Paramètres!$B$3:$C$56,2,FALSE)*Paramètres!$N$6))</f>
        <v>0</v>
      </c>
      <c r="M93" s="4"/>
      <c r="N93" s="2">
        <f>IF(M$2="Bike &amp; Run",IF(ISNA(VLOOKUP(M93,Paramètres!$B$3:$C$56,2,FALSE)),0,VLOOKUP(M93,Paramètres!$B$3:$C$56,2,FALSE)*Paramètres!$N$7),IF(OR(M93="",OR($D93="",$D93="NL",$D93="HORS LIGUE")),0,VLOOKUP(IF(OR(M93="",OR($D93="",$D93="NL",$D93="HORS LIGUE")),"",COUNTIFS($D$5:$D$72,"&lt;&gt;"&amp;"",$D$5:$D$72,"&lt;&gt;"&amp;"NL",$D$5:$D$72,"&lt;&gt;"&amp;"HORS LIGUE",M$5:M$72,"&lt;"&amp;M93)+1),Paramètres!$B$3:$C$56,2,FALSE)*Paramètres!$N$7))</f>
        <v>0</v>
      </c>
      <c r="O93" s="46"/>
      <c r="P93" s="2">
        <f>IF(O$2="Bike &amp; Run",IF(ISNA(VLOOKUP(O93,Paramètres!$B$3:$C$56,2,FALSE)),0,VLOOKUP(O93,Paramètres!$B$3:$C$56,2,FALSE)*Paramètres!$N$8),IF(OR(O93="",OR($D93="",$D93="NL",$D93="HORS LIGUE")),0,VLOOKUP(IF(OR(O93="",OR($D93="",$D93="NL",$D93="HORS LIGUE")),"",COUNTIFS($D$5:$D$72,"&lt;&gt;"&amp;"",$D$5:$D$72,"&lt;&gt;"&amp;"NL",$D$5:$D$72,"&lt;&gt;"&amp;"HORS LIGUE",O$5:O$72,"&lt;"&amp;O93)+1),Paramètres!$B$3:$C$56,2,FALSE)*Paramètres!$N$8))</f>
        <v>0</v>
      </c>
      <c r="Q93" s="46"/>
      <c r="R93" s="2">
        <f>IF(Q$2="Bike &amp; Run",IF(ISNA(VLOOKUP(Q93,Paramètres!$B$3:$C$56,2,FALSE)),0,VLOOKUP(Q93,Paramètres!$B$3:$C$56,2,FALSE)*Paramètres!$N$9),IF(OR(Q93="",OR($D93="",$D93="NL",$D93="HORS LIGUE")),0,VLOOKUP(IF(OR(Q93="",OR($D93="",$D93="NL",$D93="HORS LIGUE")),"",COUNTIFS($D$5:$D$72,"&lt;&gt;"&amp;"",$D$5:$D$72,"&lt;&gt;"&amp;"NL",$D$5:$D$72,"&lt;&gt;"&amp;"HORS LIGUE",Q$5:Q$72,"&lt;"&amp;Q93)+1),Paramètres!$B$3:$C$56,2,FALSE)*Paramètres!$N$9))</f>
        <v>0</v>
      </c>
      <c r="S93" s="46"/>
      <c r="T93" s="2">
        <f>IF(S$2="Bike &amp; Run",IF(ISNA(VLOOKUP(S93,Paramètres!$B$3:$C$56,2,FALSE)),0,VLOOKUP(S93,Paramètres!$B$3:$C$56,2,FALSE)*Paramètres!$N$10),IF(OR(S93="",OR($D93="",$D93="NL",$D93="HORS LIGUE")),0,VLOOKUP(IF(OR(S93="",OR($D93="",$D93="NL",$D93="HORS LIGUE")),"",COUNTIFS($D$5:$D$72,"&lt;&gt;"&amp;"",$D$5:$D$72,"&lt;&gt;"&amp;"NL",$D$5:$D$72,"&lt;&gt;"&amp;"HORS LIGUE",S$5:S$72,"&lt;"&amp;S93)+1),Paramètres!$B$3:$C$56,2,FALSE)*Paramètres!$N$10))</f>
        <v>0</v>
      </c>
      <c r="U93" s="46"/>
      <c r="V93" s="2">
        <f>IF(U$2="Bike &amp; Run",IF(ISNA(VLOOKUP(U93,Paramètres!$B$3:$C$56,2,FALSE)),0,VLOOKUP(U93,Paramètres!$B$3:$C$56,2,FALSE)*Paramètres!$N$11),IF(OR(U93="",OR($D93="",$D93="NL",$D93="HORS LIGUE")),0,VLOOKUP(IF(OR(U93="",OR($D93="",$D93="NL",$D93="HORS LIGUE")),"",COUNTIFS($D$5:$D$72,"&lt;&gt;"&amp;"",$D$5:$D$72,"&lt;&gt;"&amp;"NL",$D$5:$D$72,"&lt;&gt;"&amp;"HORS LIGUE",U$5:U$72,"&lt;"&amp;U93)+1),Paramètres!$B$3:$C$56,2,FALSE)*Paramètres!$N$11))</f>
        <v>0</v>
      </c>
      <c r="W93" s="46"/>
      <c r="X93" s="2">
        <f>IF(W$2="Bike &amp; Run",IF(ISNA(VLOOKUP(W93,Paramètres!$B$3:$C$56,2,FALSE)),0,VLOOKUP(W93,Paramètres!$B$3:$C$56,2,FALSE)*Paramètres!$N$12),IF(OR(W93="",OR($D93="",$D93="NL",$D93="HORS LIGUE")),0,VLOOKUP(IF(OR(W93="",OR($D93="",$D93="NL",$D93="HORS LIGUE")),"",COUNTIFS($D$5:$D$72,"&lt;&gt;"&amp;"",$D$5:$D$72,"&lt;&gt;"&amp;"NL",$D$5:$D$72,"&lt;&gt;"&amp;"HORS LIGUE",W$5:W$72,"&lt;"&amp;W93)+1),Paramètres!$B$3:$C$56,2,FALSE)*Paramètres!$N$12))</f>
        <v>0</v>
      </c>
      <c r="Y93" s="46"/>
      <c r="Z93" s="2">
        <f>IF(Y$2="Bike &amp; Run",IF(ISNA(VLOOKUP(Y93,Paramètres!$B$3:$C$56,2,FALSE)),0,VLOOKUP(Y93,Paramètres!$B$3:$C$56,2,FALSE)*Paramètres!$N$13),IF(OR(Y93="",OR($D93="",$D93="NL",$D93="HORS LIGUE")),0,VLOOKUP(IF(OR(Y93="",OR($D93="",$D93="NL",$D93="HORS LIGUE")),"",COUNTIFS($D$5:$D$72,"&lt;&gt;"&amp;"",$D$5:$D$72,"&lt;&gt;"&amp;"NL",$D$5:$D$72,"&lt;&gt;"&amp;"HORS LIGUE",Y$5:Y$72,"&lt;"&amp;Y93)+1),Paramètres!$B$3:$C$56,2,FALSE)*Paramètres!$N$13))</f>
        <v>0</v>
      </c>
      <c r="AA93" s="46"/>
      <c r="AB93" s="2">
        <f>IF(AA$2="Bike &amp; Run",IF(ISNA(VLOOKUP(AA93,Paramètres!$B$3:$C$56,2,FALSE)),0,VLOOKUP(AA93,Paramètres!$B$3:$C$56,2,FALSE)*Paramètres!$N$14),IF(OR(AA93="",OR($D93="",$D93="NL",$D93="HORS LIGUE")),0,VLOOKUP(IF(OR(AA93="",OR($D93="",$D93="NL",$D93="HORS LIGUE")),"",COUNTIFS($D$5:$D$72,"&lt;&gt;"&amp;"",$D$5:$D$72,"&lt;&gt;"&amp;"NL",$D$5:$D$72,"&lt;&gt;"&amp;"HORS LIGUE",AA$5:AA$72,"&lt;"&amp;AA93)+1),Paramètres!$B$3:$C$56,2,FALSE)*Paramètres!$N$14))</f>
        <v>0</v>
      </c>
      <c r="AC93" s="46"/>
      <c r="AD93" s="2">
        <f>IF(AC$2="Bike &amp; Run",IF(ISNA(VLOOKUP(AC93,Paramètres!$B$3:$C$56,2,FALSE)),0,VLOOKUP(AC93,Paramètres!$B$3:$C$56,2,FALSE)*Paramètres!$N$15),IF(OR(AC93="",OR($D93="",$D93="NL",$D93="HORS LIGUE")),0,VLOOKUP(IF(OR(AC93="",OR($D93="",$D93="NL",$D93="HORS LIGUE")),"",COUNTIFS($D$5:$D$72,"&lt;&gt;"&amp;"",$D$5:$D$72,"&lt;&gt;"&amp;"NL",$D$5:$D$72,"&lt;&gt;"&amp;"HORS LIGUE",AC$5:AC$72,"&lt;"&amp;AC93)+1),Paramètres!$B$3:$C$56,2,FALSE)*Paramètres!$N$15))</f>
        <v>0</v>
      </c>
      <c r="AE93" s="46"/>
      <c r="AF93" s="2">
        <f>IF(AE$2="Bike &amp; Run",IF(ISNA(VLOOKUP(AE93,Paramètres!$B$3:$C$56,2,FALSE)),0,VLOOKUP(AE93,Paramètres!$B$3:$C$56,2,FALSE)*Paramètres!$N$16),IF(OR(AE93="",OR($D93="",$D93="NL",$D93="HORS LIGUE")),0,VLOOKUP(IF(OR(AE93="",OR($D93="",$D93="NL",$D93="HORS LIGUE")),"",COUNTIFS($D$5:$D$72,"&lt;&gt;"&amp;"",$D$5:$D$72,"&lt;&gt;"&amp;"NL",$D$5:$D$72,"&lt;&gt;"&amp;"HORS LIGUE",AE$5:AE$72,"&lt;"&amp;AE93)+1),Paramètres!$B$3:$C$56,2,FALSE)*Paramètres!$N$16))</f>
        <v>0</v>
      </c>
      <c r="AG93" s="46"/>
      <c r="AH93" s="2">
        <f>IF(AG$2="Bike &amp; Run",IF(ISNA(VLOOKUP(AG93,Paramètres!$B$3:$C$56,2,FALSE)),0,VLOOKUP(AG93,Paramètres!$B$3:$C$56,2,FALSE)*Paramètres!$N$17),IF(OR(AG93="",OR($D93="",$D93="NL",$D93="HORS LIGUE")),0,VLOOKUP(IF(OR(AG93="",OR($D93="",$D93="NL",$D93="HORS LIGUE")),"",COUNTIFS($D$5:$D$72,"&lt;&gt;"&amp;"",$D$5:$D$72,"&lt;&gt;"&amp;"NL",$D$5:$D$72,"&lt;&gt;"&amp;"HORS LIGUE",AG$5:AG$72,"&lt;"&amp;AG93)+1),Paramètres!$B$3:$C$56,2,FALSE)*Paramètres!$N$17))</f>
        <v>0</v>
      </c>
      <c r="AI93" s="40">
        <f t="shared" si="106"/>
        <v>0</v>
      </c>
      <c r="AJ93" s="3" t="str">
        <f t="shared" si="107"/>
        <v/>
      </c>
      <c r="AK93" s="5">
        <f t="shared" si="108"/>
        <v>0</v>
      </c>
      <c r="AL93" s="41" t="e">
        <f t="shared" si="109"/>
        <v>#REF!</v>
      </c>
      <c r="AM93" s="33" t="e">
        <f t="shared" si="110"/>
        <v>#REF!</v>
      </c>
    </row>
    <row r="94" spans="1:39" ht="16.5" x14ac:dyDescent="0.35">
      <c r="A94" s="14"/>
      <c r="B94" s="64"/>
      <c r="C94" s="32"/>
      <c r="D94" s="32"/>
      <c r="E94" s="6"/>
      <c r="F94" s="2">
        <f>IF(E$2="Bike &amp; Run",IF(ISNA(VLOOKUP(E94,Paramètres!$B$3:$C$56,2,FALSE)),0,VLOOKUP(E94,Paramètres!$B$3:$C$56,2,FALSE)*Paramètres!$N$3),IF(OR(E94="",OR($D94="",$D94="NL",$D94="HORS LIGUE")),0,VLOOKUP(IF(OR(E94="",OR($D94="",$D94="NL",$D94="HORS LIGUE")),"",COUNTIFS($D$5:$D$72,"&lt;&gt;"&amp;"",$D$5:$D$72,"&lt;&gt;"&amp;"NL",$D$5:$D$72,"&lt;&gt;"&amp;"HORS LIGUE",E$5:E$72,"&lt;"&amp;E94)+1),Paramètres!$B$3:$C$56,2,FALSE)*Paramètres!$N$3))</f>
        <v>0</v>
      </c>
      <c r="G94" s="84"/>
      <c r="H94" s="83">
        <f>IF(G$2="Bike &amp; Run",IF(ISNA(VLOOKUP(G94,Paramètres!$B$3:$C$56,2,FALSE)),0,VLOOKUP(G94,Paramètres!$B$3:$C$56,2,FALSE)*Paramètres!$N$4),IF(OR(G94="",OR($D94="",$D94="NL",$D94="HORS LIGUE")),0,VLOOKUP(IF(OR(G94="",OR($D94="",$D94="NL",$D94="HORS LIGUE")),"",COUNTIFS($D$5:$D$72,"&lt;&gt;"&amp;"",$D$5:$D$72,"&lt;&gt;"&amp;"NL",$D$5:$D$72,"&lt;&gt;"&amp;"HORS LIGUE",G$5:G$72,"&lt;"&amp;G94)+1),Paramètres!$B$3:$C$56,2,FALSE)*Paramètres!$N$4))</f>
        <v>0</v>
      </c>
      <c r="I94" s="36"/>
      <c r="J94" s="2">
        <f>IF(I$2="Bike &amp; Run",IF(ISNA(VLOOKUP(I94,Paramètres!$B$3:$C$56,2,FALSE)),0,VLOOKUP(I94,Paramètres!$B$3:$C$56,2,FALSE)*Paramètres!$N$5),IF(OR(I94="",OR($D94="",$D94="NL",$D94="HORS LIGUE")),0,VLOOKUP(IF(OR(I94="",OR($D94="",$D94="NL",$D94="HORS LIGUE")),"",COUNTIFS($D$5:$D$72,"&lt;&gt;"&amp;"",$D$5:$D$72,"&lt;&gt;"&amp;"NL",$D$5:$D$72,"&lt;&gt;"&amp;"HORS LIGUE",I$5:I$72,"&lt;"&amp;I94)+1),Paramètres!$B$3:$C$56,2,FALSE)*Paramètres!$N$5))</f>
        <v>0</v>
      </c>
      <c r="K94" s="4"/>
      <c r="L94" s="2">
        <f>IF(K$2="Bike &amp; Run",IF(ISNA(VLOOKUP(K94,Paramètres!$B$3:$C$56,2,FALSE)),0,VLOOKUP(K94,Paramètres!$B$3:$C$56,2,FALSE)*Paramètres!$N$6),IF(OR(K94="",OR($D94="",$D94="NL",$D94="HORS LIGUE")),0,VLOOKUP(IF(OR(K94="",OR($D94="",$D94="NL",$D94="HORS LIGUE")),"",COUNTIFS($D$5:$D$72,"&lt;&gt;"&amp;"",$D$5:$D$72,"&lt;&gt;"&amp;"NL",$D$5:$D$72,"&lt;&gt;"&amp;"HORS LIGUE",K$5:K$72,"&lt;"&amp;K94)+1),Paramètres!$B$3:$C$56,2,FALSE)*Paramètres!$N$6))</f>
        <v>0</v>
      </c>
      <c r="M94" s="4"/>
      <c r="N94" s="2">
        <f>IF(M$2="Bike &amp; Run",IF(ISNA(VLOOKUP(M94,Paramètres!$B$3:$C$56,2,FALSE)),0,VLOOKUP(M94,Paramètres!$B$3:$C$56,2,FALSE)*Paramètres!$N$7),IF(OR(M94="",OR($D94="",$D94="NL",$D94="HORS LIGUE")),0,VLOOKUP(IF(OR(M94="",OR($D94="",$D94="NL",$D94="HORS LIGUE")),"",COUNTIFS($D$5:$D$72,"&lt;&gt;"&amp;"",$D$5:$D$72,"&lt;&gt;"&amp;"NL",$D$5:$D$72,"&lt;&gt;"&amp;"HORS LIGUE",M$5:M$72,"&lt;"&amp;M94)+1),Paramètres!$B$3:$C$56,2,FALSE)*Paramètres!$N$7))</f>
        <v>0</v>
      </c>
      <c r="O94" s="46"/>
      <c r="P94" s="2">
        <f>IF(O$2="Bike &amp; Run",IF(ISNA(VLOOKUP(O94,Paramètres!$B$3:$C$56,2,FALSE)),0,VLOOKUP(O94,Paramètres!$B$3:$C$56,2,FALSE)*Paramètres!$N$8),IF(OR(O94="",OR($D94="",$D94="NL",$D94="HORS LIGUE")),0,VLOOKUP(IF(OR(O94="",OR($D94="",$D94="NL",$D94="HORS LIGUE")),"",COUNTIFS($D$5:$D$72,"&lt;&gt;"&amp;"",$D$5:$D$72,"&lt;&gt;"&amp;"NL",$D$5:$D$72,"&lt;&gt;"&amp;"HORS LIGUE",O$5:O$72,"&lt;"&amp;O94)+1),Paramètres!$B$3:$C$56,2,FALSE)*Paramètres!$N$8))</f>
        <v>0</v>
      </c>
      <c r="Q94" s="46"/>
      <c r="R94" s="2">
        <f>IF(Q$2="Bike &amp; Run",IF(ISNA(VLOOKUP(Q94,Paramètres!$B$3:$C$56,2,FALSE)),0,VLOOKUP(Q94,Paramètres!$B$3:$C$56,2,FALSE)*Paramètres!$N$9),IF(OR(Q94="",OR($D94="",$D94="NL",$D94="HORS LIGUE")),0,VLOOKUP(IF(OR(Q94="",OR($D94="",$D94="NL",$D94="HORS LIGUE")),"",COUNTIFS($D$5:$D$72,"&lt;&gt;"&amp;"",$D$5:$D$72,"&lt;&gt;"&amp;"NL",$D$5:$D$72,"&lt;&gt;"&amp;"HORS LIGUE",Q$5:Q$72,"&lt;"&amp;Q94)+1),Paramètres!$B$3:$C$56,2,FALSE)*Paramètres!$N$9))</f>
        <v>0</v>
      </c>
      <c r="S94" s="46"/>
      <c r="T94" s="2">
        <f>IF(S$2="Bike &amp; Run",IF(ISNA(VLOOKUP(S94,Paramètres!$B$3:$C$56,2,FALSE)),0,VLOOKUP(S94,Paramètres!$B$3:$C$56,2,FALSE)*Paramètres!$N$10),IF(OR(S94="",OR($D94="",$D94="NL",$D94="HORS LIGUE")),0,VLOOKUP(IF(OR(S94="",OR($D94="",$D94="NL",$D94="HORS LIGUE")),"",COUNTIFS($D$5:$D$72,"&lt;&gt;"&amp;"",$D$5:$D$72,"&lt;&gt;"&amp;"NL",$D$5:$D$72,"&lt;&gt;"&amp;"HORS LIGUE",S$5:S$72,"&lt;"&amp;S94)+1),Paramètres!$B$3:$C$56,2,FALSE)*Paramètres!$N$10))</f>
        <v>0</v>
      </c>
      <c r="U94" s="46"/>
      <c r="V94" s="2">
        <f>IF(U$2="Bike &amp; Run",IF(ISNA(VLOOKUP(U94,Paramètres!$B$3:$C$56,2,FALSE)),0,VLOOKUP(U94,Paramètres!$B$3:$C$56,2,FALSE)*Paramètres!$N$11),IF(OR(U94="",OR($D94="",$D94="NL",$D94="HORS LIGUE")),0,VLOOKUP(IF(OR(U94="",OR($D94="",$D94="NL",$D94="HORS LIGUE")),"",COUNTIFS($D$5:$D$72,"&lt;&gt;"&amp;"",$D$5:$D$72,"&lt;&gt;"&amp;"NL",$D$5:$D$72,"&lt;&gt;"&amp;"HORS LIGUE",U$5:U$72,"&lt;"&amp;U94)+1),Paramètres!$B$3:$C$56,2,FALSE)*Paramètres!$N$11))</f>
        <v>0</v>
      </c>
      <c r="W94" s="46"/>
      <c r="X94" s="2">
        <f>IF(W$2="Bike &amp; Run",IF(ISNA(VLOOKUP(W94,Paramètres!$B$3:$C$56,2,FALSE)),0,VLOOKUP(W94,Paramètres!$B$3:$C$56,2,FALSE)*Paramètres!$N$12),IF(OR(W94="",OR($D94="",$D94="NL",$D94="HORS LIGUE")),0,VLOOKUP(IF(OR(W94="",OR($D94="",$D94="NL",$D94="HORS LIGUE")),"",COUNTIFS($D$5:$D$72,"&lt;&gt;"&amp;"",$D$5:$D$72,"&lt;&gt;"&amp;"NL",$D$5:$D$72,"&lt;&gt;"&amp;"HORS LIGUE",W$5:W$72,"&lt;"&amp;W94)+1),Paramètres!$B$3:$C$56,2,FALSE)*Paramètres!$N$12))</f>
        <v>0</v>
      </c>
      <c r="Y94" s="46"/>
      <c r="Z94" s="2">
        <f>IF(Y$2="Bike &amp; Run",IF(ISNA(VLOOKUP(Y94,Paramètres!$B$3:$C$56,2,FALSE)),0,VLOOKUP(Y94,Paramètres!$B$3:$C$56,2,FALSE)*Paramètres!$N$13),IF(OR(Y94="",OR($D94="",$D94="NL",$D94="HORS LIGUE")),0,VLOOKUP(IF(OR(Y94="",OR($D94="",$D94="NL",$D94="HORS LIGUE")),"",COUNTIFS($D$5:$D$72,"&lt;&gt;"&amp;"",$D$5:$D$72,"&lt;&gt;"&amp;"NL",$D$5:$D$72,"&lt;&gt;"&amp;"HORS LIGUE",Y$5:Y$72,"&lt;"&amp;Y94)+1),Paramètres!$B$3:$C$56,2,FALSE)*Paramètres!$N$13))</f>
        <v>0</v>
      </c>
      <c r="AA94" s="46"/>
      <c r="AB94" s="2">
        <f>IF(AA$2="Bike &amp; Run",IF(ISNA(VLOOKUP(AA94,Paramètres!$B$3:$C$56,2,FALSE)),0,VLOOKUP(AA94,Paramètres!$B$3:$C$56,2,FALSE)*Paramètres!$N$14),IF(OR(AA94="",OR($D94="",$D94="NL",$D94="HORS LIGUE")),0,VLOOKUP(IF(OR(AA94="",OR($D94="",$D94="NL",$D94="HORS LIGUE")),"",COUNTIFS($D$5:$D$72,"&lt;&gt;"&amp;"",$D$5:$D$72,"&lt;&gt;"&amp;"NL",$D$5:$D$72,"&lt;&gt;"&amp;"HORS LIGUE",AA$5:AA$72,"&lt;"&amp;AA94)+1),Paramètres!$B$3:$C$56,2,FALSE)*Paramètres!$N$14))</f>
        <v>0</v>
      </c>
      <c r="AC94" s="46"/>
      <c r="AD94" s="2">
        <f>IF(AC$2="Bike &amp; Run",IF(ISNA(VLOOKUP(AC94,Paramètres!$B$3:$C$56,2,FALSE)),0,VLOOKUP(AC94,Paramètres!$B$3:$C$56,2,FALSE)*Paramètres!$N$15),IF(OR(AC94="",OR($D94="",$D94="NL",$D94="HORS LIGUE")),0,VLOOKUP(IF(OR(AC94="",OR($D94="",$D94="NL",$D94="HORS LIGUE")),"",COUNTIFS($D$5:$D$72,"&lt;&gt;"&amp;"",$D$5:$D$72,"&lt;&gt;"&amp;"NL",$D$5:$D$72,"&lt;&gt;"&amp;"HORS LIGUE",AC$5:AC$72,"&lt;"&amp;AC94)+1),Paramètres!$B$3:$C$56,2,FALSE)*Paramètres!$N$15))</f>
        <v>0</v>
      </c>
      <c r="AE94" s="46"/>
      <c r="AF94" s="2">
        <f>IF(AE$2="Bike &amp; Run",IF(ISNA(VLOOKUP(AE94,Paramètres!$B$3:$C$56,2,FALSE)),0,VLOOKUP(AE94,Paramètres!$B$3:$C$56,2,FALSE)*Paramètres!$N$16),IF(OR(AE94="",OR($D94="",$D94="NL",$D94="HORS LIGUE")),0,VLOOKUP(IF(OR(AE94="",OR($D94="",$D94="NL",$D94="HORS LIGUE")),"",COUNTIFS($D$5:$D$72,"&lt;&gt;"&amp;"",$D$5:$D$72,"&lt;&gt;"&amp;"NL",$D$5:$D$72,"&lt;&gt;"&amp;"HORS LIGUE",AE$5:AE$72,"&lt;"&amp;AE94)+1),Paramètres!$B$3:$C$56,2,FALSE)*Paramètres!$N$16))</f>
        <v>0</v>
      </c>
      <c r="AG94" s="46"/>
      <c r="AH94" s="2">
        <f>IF(AG$2="Bike &amp; Run",IF(ISNA(VLOOKUP(AG94,Paramètres!$B$3:$C$56,2,FALSE)),0,VLOOKUP(AG94,Paramètres!$B$3:$C$56,2,FALSE)*Paramètres!$N$17),IF(OR(AG94="",OR($D94="",$D94="NL",$D94="HORS LIGUE")),0,VLOOKUP(IF(OR(AG94="",OR($D94="",$D94="NL",$D94="HORS LIGUE")),"",COUNTIFS($D$5:$D$72,"&lt;&gt;"&amp;"",$D$5:$D$72,"&lt;&gt;"&amp;"NL",$D$5:$D$72,"&lt;&gt;"&amp;"HORS LIGUE",AG$5:AG$72,"&lt;"&amp;AG94)+1),Paramètres!$B$3:$C$56,2,FALSE)*Paramètres!$N$17))</f>
        <v>0</v>
      </c>
      <c r="AI94" s="40">
        <f t="shared" si="106"/>
        <v>0</v>
      </c>
      <c r="AJ94" s="3" t="str">
        <f t="shared" si="107"/>
        <v/>
      </c>
      <c r="AK94" s="5">
        <f t="shared" si="108"/>
        <v>0</v>
      </c>
      <c r="AL94" s="41" t="e">
        <f t="shared" si="109"/>
        <v>#REF!</v>
      </c>
      <c r="AM94" s="33" t="e">
        <f t="shared" si="110"/>
        <v>#REF!</v>
      </c>
    </row>
    <row r="95" spans="1:39" ht="16.5" x14ac:dyDescent="0.35">
      <c r="A95" s="14"/>
      <c r="B95" s="64"/>
      <c r="C95" s="32"/>
      <c r="D95" s="32"/>
      <c r="E95" s="6"/>
      <c r="F95" s="2">
        <f>IF(E$2="Bike &amp; Run",IF(ISNA(VLOOKUP(E95,Paramètres!$B$3:$C$56,2,FALSE)),0,VLOOKUP(E95,Paramètres!$B$3:$C$56,2,FALSE)*Paramètres!$N$3),IF(OR(E95="",OR($D95="",$D95="NL",$D95="HORS LIGUE")),0,VLOOKUP(IF(OR(E95="",OR($D95="",$D95="NL",$D95="HORS LIGUE")),"",COUNTIFS($D$5:$D$72,"&lt;&gt;"&amp;"",$D$5:$D$72,"&lt;&gt;"&amp;"NL",$D$5:$D$72,"&lt;&gt;"&amp;"HORS LIGUE",E$5:E$72,"&lt;"&amp;E95)+1),Paramètres!$B$3:$C$56,2,FALSE)*Paramètres!$N$3))</f>
        <v>0</v>
      </c>
      <c r="G95" s="84"/>
      <c r="H95" s="83">
        <f>IF(G$2="Bike &amp; Run",IF(ISNA(VLOOKUP(G95,Paramètres!$B$3:$C$56,2,FALSE)),0,VLOOKUP(G95,Paramètres!$B$3:$C$56,2,FALSE)*Paramètres!$N$4),IF(OR(G95="",OR($D95="",$D95="NL",$D95="HORS LIGUE")),0,VLOOKUP(IF(OR(G95="",OR($D95="",$D95="NL",$D95="HORS LIGUE")),"",COUNTIFS($D$5:$D$72,"&lt;&gt;"&amp;"",$D$5:$D$72,"&lt;&gt;"&amp;"NL",$D$5:$D$72,"&lt;&gt;"&amp;"HORS LIGUE",G$5:G$72,"&lt;"&amp;G95)+1),Paramètres!$B$3:$C$56,2,FALSE)*Paramètres!$N$4))</f>
        <v>0</v>
      </c>
      <c r="I95" s="36"/>
      <c r="J95" s="2">
        <f>IF(I$2="Bike &amp; Run",IF(ISNA(VLOOKUP(I95,Paramètres!$B$3:$C$56,2,FALSE)),0,VLOOKUP(I95,Paramètres!$B$3:$C$56,2,FALSE)*Paramètres!$N$5),IF(OR(I95="",OR($D95="",$D95="NL",$D95="HORS LIGUE")),0,VLOOKUP(IF(OR(I95="",OR($D95="",$D95="NL",$D95="HORS LIGUE")),"",COUNTIFS($D$5:$D$72,"&lt;&gt;"&amp;"",$D$5:$D$72,"&lt;&gt;"&amp;"NL",$D$5:$D$72,"&lt;&gt;"&amp;"HORS LIGUE",I$5:I$72,"&lt;"&amp;I95)+1),Paramètres!$B$3:$C$56,2,FALSE)*Paramètres!$N$5))</f>
        <v>0</v>
      </c>
      <c r="K95" s="4"/>
      <c r="L95" s="2">
        <f>IF(K$2="Bike &amp; Run",IF(ISNA(VLOOKUP(K95,Paramètres!$B$3:$C$56,2,FALSE)),0,VLOOKUP(K95,Paramètres!$B$3:$C$56,2,FALSE)*Paramètres!$N$6),IF(OR(K95="",OR($D95="",$D95="NL",$D95="HORS LIGUE")),0,VLOOKUP(IF(OR(K95="",OR($D95="",$D95="NL",$D95="HORS LIGUE")),"",COUNTIFS($D$5:$D$72,"&lt;&gt;"&amp;"",$D$5:$D$72,"&lt;&gt;"&amp;"NL",$D$5:$D$72,"&lt;&gt;"&amp;"HORS LIGUE",K$5:K$72,"&lt;"&amp;K95)+1),Paramètres!$B$3:$C$56,2,FALSE)*Paramètres!$N$6))</f>
        <v>0</v>
      </c>
      <c r="M95" s="4"/>
      <c r="N95" s="2">
        <f>IF(M$2="Bike &amp; Run",IF(ISNA(VLOOKUP(M95,Paramètres!$B$3:$C$56,2,FALSE)),0,VLOOKUP(M95,Paramètres!$B$3:$C$56,2,FALSE)*Paramètres!$N$7),IF(OR(M95="",OR($D95="",$D95="NL",$D95="HORS LIGUE")),0,VLOOKUP(IF(OR(M95="",OR($D95="",$D95="NL",$D95="HORS LIGUE")),"",COUNTIFS($D$5:$D$72,"&lt;&gt;"&amp;"",$D$5:$D$72,"&lt;&gt;"&amp;"NL",$D$5:$D$72,"&lt;&gt;"&amp;"HORS LIGUE",M$5:M$72,"&lt;"&amp;M95)+1),Paramètres!$B$3:$C$56,2,FALSE)*Paramètres!$N$7))</f>
        <v>0</v>
      </c>
      <c r="O95" s="46"/>
      <c r="P95" s="2">
        <f>IF(O$2="Bike &amp; Run",IF(ISNA(VLOOKUP(O95,Paramètres!$B$3:$C$56,2,FALSE)),0,VLOOKUP(O95,Paramètres!$B$3:$C$56,2,FALSE)*Paramètres!$N$8),IF(OR(O95="",OR($D95="",$D95="NL",$D95="HORS LIGUE")),0,VLOOKUP(IF(OR(O95="",OR($D95="",$D95="NL",$D95="HORS LIGUE")),"",COUNTIFS($D$5:$D$72,"&lt;&gt;"&amp;"",$D$5:$D$72,"&lt;&gt;"&amp;"NL",$D$5:$D$72,"&lt;&gt;"&amp;"HORS LIGUE",O$5:O$72,"&lt;"&amp;O95)+1),Paramètres!$B$3:$C$56,2,FALSE)*Paramètres!$N$8))</f>
        <v>0</v>
      </c>
      <c r="Q95" s="46"/>
      <c r="R95" s="2">
        <f>IF(Q$2="Bike &amp; Run",IF(ISNA(VLOOKUP(Q95,Paramètres!$B$3:$C$56,2,FALSE)),0,VLOOKUP(Q95,Paramètres!$B$3:$C$56,2,FALSE)*Paramètres!$N$9),IF(OR(Q95="",OR($D95="",$D95="NL",$D95="HORS LIGUE")),0,VLOOKUP(IF(OR(Q95="",OR($D95="",$D95="NL",$D95="HORS LIGUE")),"",COUNTIFS($D$5:$D$72,"&lt;&gt;"&amp;"",$D$5:$D$72,"&lt;&gt;"&amp;"NL",$D$5:$D$72,"&lt;&gt;"&amp;"HORS LIGUE",Q$5:Q$72,"&lt;"&amp;Q95)+1),Paramètres!$B$3:$C$56,2,FALSE)*Paramètres!$N$9))</f>
        <v>0</v>
      </c>
      <c r="S95" s="46"/>
      <c r="T95" s="2">
        <f>IF(S$2="Bike &amp; Run",IF(ISNA(VLOOKUP(S95,Paramètres!$B$3:$C$56,2,FALSE)),0,VLOOKUP(S95,Paramètres!$B$3:$C$56,2,FALSE)*Paramètres!$N$10),IF(OR(S95="",OR($D95="",$D95="NL",$D95="HORS LIGUE")),0,VLOOKUP(IF(OR(S95="",OR($D95="",$D95="NL",$D95="HORS LIGUE")),"",COUNTIFS($D$5:$D$72,"&lt;&gt;"&amp;"",$D$5:$D$72,"&lt;&gt;"&amp;"NL",$D$5:$D$72,"&lt;&gt;"&amp;"HORS LIGUE",S$5:S$72,"&lt;"&amp;S95)+1),Paramètres!$B$3:$C$56,2,FALSE)*Paramètres!$N$10))</f>
        <v>0</v>
      </c>
      <c r="U95" s="46"/>
      <c r="V95" s="2">
        <f>IF(U$2="Bike &amp; Run",IF(ISNA(VLOOKUP(U95,Paramètres!$B$3:$C$56,2,FALSE)),0,VLOOKUP(U95,Paramètres!$B$3:$C$56,2,FALSE)*Paramètres!$N$11),IF(OR(U95="",OR($D95="",$D95="NL",$D95="HORS LIGUE")),0,VLOOKUP(IF(OR(U95="",OR($D95="",$D95="NL",$D95="HORS LIGUE")),"",COUNTIFS($D$5:$D$72,"&lt;&gt;"&amp;"",$D$5:$D$72,"&lt;&gt;"&amp;"NL",$D$5:$D$72,"&lt;&gt;"&amp;"HORS LIGUE",U$5:U$72,"&lt;"&amp;U95)+1),Paramètres!$B$3:$C$56,2,FALSE)*Paramètres!$N$11))</f>
        <v>0</v>
      </c>
      <c r="W95" s="46"/>
      <c r="X95" s="2">
        <f>IF(W$2="Bike &amp; Run",IF(ISNA(VLOOKUP(W95,Paramètres!$B$3:$C$56,2,FALSE)),0,VLOOKUP(W95,Paramètres!$B$3:$C$56,2,FALSE)*Paramètres!$N$12),IF(OR(W95="",OR($D95="",$D95="NL",$D95="HORS LIGUE")),0,VLOOKUP(IF(OR(W95="",OR($D95="",$D95="NL",$D95="HORS LIGUE")),"",COUNTIFS($D$5:$D$72,"&lt;&gt;"&amp;"",$D$5:$D$72,"&lt;&gt;"&amp;"NL",$D$5:$D$72,"&lt;&gt;"&amp;"HORS LIGUE",W$5:W$72,"&lt;"&amp;W95)+1),Paramètres!$B$3:$C$56,2,FALSE)*Paramètres!$N$12))</f>
        <v>0</v>
      </c>
      <c r="Y95" s="46"/>
      <c r="Z95" s="2">
        <f>IF(Y$2="Bike &amp; Run",IF(ISNA(VLOOKUP(Y95,Paramètres!$B$3:$C$56,2,FALSE)),0,VLOOKUP(Y95,Paramètres!$B$3:$C$56,2,FALSE)*Paramètres!$N$13),IF(OR(Y95="",OR($D95="",$D95="NL",$D95="HORS LIGUE")),0,VLOOKUP(IF(OR(Y95="",OR($D95="",$D95="NL",$D95="HORS LIGUE")),"",COUNTIFS($D$5:$D$72,"&lt;&gt;"&amp;"",$D$5:$D$72,"&lt;&gt;"&amp;"NL",$D$5:$D$72,"&lt;&gt;"&amp;"HORS LIGUE",Y$5:Y$72,"&lt;"&amp;Y95)+1),Paramètres!$B$3:$C$56,2,FALSE)*Paramètres!$N$13))</f>
        <v>0</v>
      </c>
      <c r="AA95" s="46"/>
      <c r="AB95" s="2">
        <f>IF(AA$2="Bike &amp; Run",IF(ISNA(VLOOKUP(AA95,Paramètres!$B$3:$C$56,2,FALSE)),0,VLOOKUP(AA95,Paramètres!$B$3:$C$56,2,FALSE)*Paramètres!$N$14),IF(OR(AA95="",OR($D95="",$D95="NL",$D95="HORS LIGUE")),0,VLOOKUP(IF(OR(AA95="",OR($D95="",$D95="NL",$D95="HORS LIGUE")),"",COUNTIFS($D$5:$D$72,"&lt;&gt;"&amp;"",$D$5:$D$72,"&lt;&gt;"&amp;"NL",$D$5:$D$72,"&lt;&gt;"&amp;"HORS LIGUE",AA$5:AA$72,"&lt;"&amp;AA95)+1),Paramètres!$B$3:$C$56,2,FALSE)*Paramètres!$N$14))</f>
        <v>0</v>
      </c>
      <c r="AC95" s="46"/>
      <c r="AD95" s="2">
        <f>IF(AC$2="Bike &amp; Run",IF(ISNA(VLOOKUP(AC95,Paramètres!$B$3:$C$56,2,FALSE)),0,VLOOKUP(AC95,Paramètres!$B$3:$C$56,2,FALSE)*Paramètres!$N$15),IF(OR(AC95="",OR($D95="",$D95="NL",$D95="HORS LIGUE")),0,VLOOKUP(IF(OR(AC95="",OR($D95="",$D95="NL",$D95="HORS LIGUE")),"",COUNTIFS($D$5:$D$72,"&lt;&gt;"&amp;"",$D$5:$D$72,"&lt;&gt;"&amp;"NL",$D$5:$D$72,"&lt;&gt;"&amp;"HORS LIGUE",AC$5:AC$72,"&lt;"&amp;AC95)+1),Paramètres!$B$3:$C$56,2,FALSE)*Paramètres!$N$15))</f>
        <v>0</v>
      </c>
      <c r="AE95" s="46"/>
      <c r="AF95" s="2">
        <f>IF(AE$2="Bike &amp; Run",IF(ISNA(VLOOKUP(AE95,Paramètres!$B$3:$C$56,2,FALSE)),0,VLOOKUP(AE95,Paramètres!$B$3:$C$56,2,FALSE)*Paramètres!$N$16),IF(OR(AE95="",OR($D95="",$D95="NL",$D95="HORS LIGUE")),0,VLOOKUP(IF(OR(AE95="",OR($D95="",$D95="NL",$D95="HORS LIGUE")),"",COUNTIFS($D$5:$D$72,"&lt;&gt;"&amp;"",$D$5:$D$72,"&lt;&gt;"&amp;"NL",$D$5:$D$72,"&lt;&gt;"&amp;"HORS LIGUE",AE$5:AE$72,"&lt;"&amp;AE95)+1),Paramètres!$B$3:$C$56,2,FALSE)*Paramètres!$N$16))</f>
        <v>0</v>
      </c>
      <c r="AG95" s="46"/>
      <c r="AH95" s="2">
        <f>IF(AG$2="Bike &amp; Run",IF(ISNA(VLOOKUP(AG95,Paramètres!$B$3:$C$56,2,FALSE)),0,VLOOKUP(AG95,Paramètres!$B$3:$C$56,2,FALSE)*Paramètres!$N$17),IF(OR(AG95="",OR($D95="",$D95="NL",$D95="HORS LIGUE")),0,VLOOKUP(IF(OR(AG95="",OR($D95="",$D95="NL",$D95="HORS LIGUE")),"",COUNTIFS($D$5:$D$72,"&lt;&gt;"&amp;"",$D$5:$D$72,"&lt;&gt;"&amp;"NL",$D$5:$D$72,"&lt;&gt;"&amp;"HORS LIGUE",AG$5:AG$72,"&lt;"&amp;AG95)+1),Paramètres!$B$3:$C$56,2,FALSE)*Paramètres!$N$17))</f>
        <v>0</v>
      </c>
      <c r="AI95" s="40">
        <f t="shared" si="106"/>
        <v>0</v>
      </c>
      <c r="AJ95" s="3" t="str">
        <f t="shared" si="107"/>
        <v/>
      </c>
      <c r="AK95" s="5">
        <f t="shared" si="108"/>
        <v>0</v>
      </c>
      <c r="AL95" s="41" t="e">
        <f t="shared" si="109"/>
        <v>#REF!</v>
      </c>
      <c r="AM95" s="33" t="e">
        <f t="shared" si="110"/>
        <v>#REF!</v>
      </c>
    </row>
    <row r="96" spans="1:39" ht="16.5" x14ac:dyDescent="0.35">
      <c r="A96" s="14"/>
      <c r="B96" s="64"/>
      <c r="C96" s="32"/>
      <c r="D96" s="32"/>
      <c r="E96" s="6"/>
      <c r="F96" s="2">
        <f>IF(E$2="Bike &amp; Run",IF(ISNA(VLOOKUP(E96,Paramètres!$B$3:$C$56,2,FALSE)),0,VLOOKUP(E96,Paramètres!$B$3:$C$56,2,FALSE)*Paramètres!$N$3),IF(OR(E96="",OR($D96="",$D96="NL",$D96="HORS LIGUE")),0,VLOOKUP(IF(OR(E96="",OR($D96="",$D96="NL",$D96="HORS LIGUE")),"",COUNTIFS($D$5:$D$72,"&lt;&gt;"&amp;"",$D$5:$D$72,"&lt;&gt;"&amp;"NL",$D$5:$D$72,"&lt;&gt;"&amp;"HORS LIGUE",E$5:E$72,"&lt;"&amp;E96)+1),Paramètres!$B$3:$C$56,2,FALSE)*Paramètres!$N$3))</f>
        <v>0</v>
      </c>
      <c r="G96" s="84"/>
      <c r="H96" s="83">
        <f>IF(G$2="Bike &amp; Run",IF(ISNA(VLOOKUP(G96,Paramètres!$B$3:$C$56,2,FALSE)),0,VLOOKUP(G96,Paramètres!$B$3:$C$56,2,FALSE)*Paramètres!$N$4),IF(OR(G96="",OR($D96="",$D96="NL",$D96="HORS LIGUE")),0,VLOOKUP(IF(OR(G96="",OR($D96="",$D96="NL",$D96="HORS LIGUE")),"",COUNTIFS($D$5:$D$72,"&lt;&gt;"&amp;"",$D$5:$D$72,"&lt;&gt;"&amp;"NL",$D$5:$D$72,"&lt;&gt;"&amp;"HORS LIGUE",G$5:G$72,"&lt;"&amp;G96)+1),Paramètres!$B$3:$C$56,2,FALSE)*Paramètres!$N$4))</f>
        <v>0</v>
      </c>
      <c r="I96" s="36"/>
      <c r="J96" s="2">
        <f>IF(I$2="Bike &amp; Run",IF(ISNA(VLOOKUP(I96,Paramètres!$B$3:$C$56,2,FALSE)),0,VLOOKUP(I96,Paramètres!$B$3:$C$56,2,FALSE)*Paramètres!$N$5),IF(OR(I96="",OR($D96="",$D96="NL",$D96="HORS LIGUE")),0,VLOOKUP(IF(OR(I96="",OR($D96="",$D96="NL",$D96="HORS LIGUE")),"",COUNTIFS($D$5:$D$72,"&lt;&gt;"&amp;"",$D$5:$D$72,"&lt;&gt;"&amp;"NL",$D$5:$D$72,"&lt;&gt;"&amp;"HORS LIGUE",I$5:I$72,"&lt;"&amp;I96)+1),Paramètres!$B$3:$C$56,2,FALSE)*Paramètres!$N$5))</f>
        <v>0</v>
      </c>
      <c r="K96" s="4"/>
      <c r="L96" s="2">
        <f>IF(K$2="Bike &amp; Run",IF(ISNA(VLOOKUP(K96,Paramètres!$B$3:$C$56,2,FALSE)),0,VLOOKUP(K96,Paramètres!$B$3:$C$56,2,FALSE)*Paramètres!$N$6),IF(OR(K96="",OR($D96="",$D96="NL",$D96="HORS LIGUE")),0,VLOOKUP(IF(OR(K96="",OR($D96="",$D96="NL",$D96="HORS LIGUE")),"",COUNTIFS($D$5:$D$72,"&lt;&gt;"&amp;"",$D$5:$D$72,"&lt;&gt;"&amp;"NL",$D$5:$D$72,"&lt;&gt;"&amp;"HORS LIGUE",K$5:K$72,"&lt;"&amp;K96)+1),Paramètres!$B$3:$C$56,2,FALSE)*Paramètres!$N$6))</f>
        <v>0</v>
      </c>
      <c r="M96" s="4"/>
      <c r="N96" s="2">
        <f>IF(M$2="Bike &amp; Run",IF(ISNA(VLOOKUP(M96,Paramètres!$B$3:$C$56,2,FALSE)),0,VLOOKUP(M96,Paramètres!$B$3:$C$56,2,FALSE)*Paramètres!$N$7),IF(OR(M96="",OR($D96="",$D96="NL",$D96="HORS LIGUE")),0,VLOOKUP(IF(OR(M96="",OR($D96="",$D96="NL",$D96="HORS LIGUE")),"",COUNTIFS($D$5:$D$72,"&lt;&gt;"&amp;"",$D$5:$D$72,"&lt;&gt;"&amp;"NL",$D$5:$D$72,"&lt;&gt;"&amp;"HORS LIGUE",M$5:M$72,"&lt;"&amp;M96)+1),Paramètres!$B$3:$C$56,2,FALSE)*Paramètres!$N$7))</f>
        <v>0</v>
      </c>
      <c r="O96" s="46"/>
      <c r="P96" s="2">
        <f>IF(O$2="Bike &amp; Run",IF(ISNA(VLOOKUP(O96,Paramètres!$B$3:$C$56,2,FALSE)),0,VLOOKUP(O96,Paramètres!$B$3:$C$56,2,FALSE)*Paramètres!$N$8),IF(OR(O96="",OR($D96="",$D96="NL",$D96="HORS LIGUE")),0,VLOOKUP(IF(OR(O96="",OR($D96="",$D96="NL",$D96="HORS LIGUE")),"",COUNTIFS($D$5:$D$72,"&lt;&gt;"&amp;"",$D$5:$D$72,"&lt;&gt;"&amp;"NL",$D$5:$D$72,"&lt;&gt;"&amp;"HORS LIGUE",O$5:O$72,"&lt;"&amp;O96)+1),Paramètres!$B$3:$C$56,2,FALSE)*Paramètres!$N$8))</f>
        <v>0</v>
      </c>
      <c r="Q96" s="46"/>
      <c r="R96" s="2">
        <f>IF(Q$2="Bike &amp; Run",IF(ISNA(VLOOKUP(Q96,Paramètres!$B$3:$C$56,2,FALSE)),0,VLOOKUP(Q96,Paramètres!$B$3:$C$56,2,FALSE)*Paramètres!$N$9),IF(OR(Q96="",OR($D96="",$D96="NL",$D96="HORS LIGUE")),0,VLOOKUP(IF(OR(Q96="",OR($D96="",$D96="NL",$D96="HORS LIGUE")),"",COUNTIFS($D$5:$D$72,"&lt;&gt;"&amp;"",$D$5:$D$72,"&lt;&gt;"&amp;"NL",$D$5:$D$72,"&lt;&gt;"&amp;"HORS LIGUE",Q$5:Q$72,"&lt;"&amp;Q96)+1),Paramètres!$B$3:$C$56,2,FALSE)*Paramètres!$N$9))</f>
        <v>0</v>
      </c>
      <c r="S96" s="46"/>
      <c r="T96" s="2">
        <f>IF(S$2="Bike &amp; Run",IF(ISNA(VLOOKUP(S96,Paramètres!$B$3:$C$56,2,FALSE)),0,VLOOKUP(S96,Paramètres!$B$3:$C$56,2,FALSE)*Paramètres!$N$10),IF(OR(S96="",OR($D96="",$D96="NL",$D96="HORS LIGUE")),0,VLOOKUP(IF(OR(S96="",OR($D96="",$D96="NL",$D96="HORS LIGUE")),"",COUNTIFS($D$5:$D$72,"&lt;&gt;"&amp;"",$D$5:$D$72,"&lt;&gt;"&amp;"NL",$D$5:$D$72,"&lt;&gt;"&amp;"HORS LIGUE",S$5:S$72,"&lt;"&amp;S96)+1),Paramètres!$B$3:$C$56,2,FALSE)*Paramètres!$N$10))</f>
        <v>0</v>
      </c>
      <c r="U96" s="46"/>
      <c r="V96" s="2">
        <f>IF(U$2="Bike &amp; Run",IF(ISNA(VLOOKUP(U96,Paramètres!$B$3:$C$56,2,FALSE)),0,VLOOKUP(U96,Paramètres!$B$3:$C$56,2,FALSE)*Paramètres!$N$11),IF(OR(U96="",OR($D96="",$D96="NL",$D96="HORS LIGUE")),0,VLOOKUP(IF(OR(U96="",OR($D96="",$D96="NL",$D96="HORS LIGUE")),"",COUNTIFS($D$5:$D$72,"&lt;&gt;"&amp;"",$D$5:$D$72,"&lt;&gt;"&amp;"NL",$D$5:$D$72,"&lt;&gt;"&amp;"HORS LIGUE",U$5:U$72,"&lt;"&amp;U96)+1),Paramètres!$B$3:$C$56,2,FALSE)*Paramètres!$N$11))</f>
        <v>0</v>
      </c>
      <c r="W96" s="46"/>
      <c r="X96" s="2">
        <f>IF(W$2="Bike &amp; Run",IF(ISNA(VLOOKUP(W96,Paramètres!$B$3:$C$56,2,FALSE)),0,VLOOKUP(W96,Paramètres!$B$3:$C$56,2,FALSE)*Paramètres!$N$12),IF(OR(W96="",OR($D96="",$D96="NL",$D96="HORS LIGUE")),0,VLOOKUP(IF(OR(W96="",OR($D96="",$D96="NL",$D96="HORS LIGUE")),"",COUNTIFS($D$5:$D$72,"&lt;&gt;"&amp;"",$D$5:$D$72,"&lt;&gt;"&amp;"NL",$D$5:$D$72,"&lt;&gt;"&amp;"HORS LIGUE",W$5:W$72,"&lt;"&amp;W96)+1),Paramètres!$B$3:$C$56,2,FALSE)*Paramètres!$N$12))</f>
        <v>0</v>
      </c>
      <c r="Y96" s="46"/>
      <c r="Z96" s="2">
        <f>IF(Y$2="Bike &amp; Run",IF(ISNA(VLOOKUP(Y96,Paramètres!$B$3:$C$56,2,FALSE)),0,VLOOKUP(Y96,Paramètres!$B$3:$C$56,2,FALSE)*Paramètres!$N$13),IF(OR(Y96="",OR($D96="",$D96="NL",$D96="HORS LIGUE")),0,VLOOKUP(IF(OR(Y96="",OR($D96="",$D96="NL",$D96="HORS LIGUE")),"",COUNTIFS($D$5:$D$72,"&lt;&gt;"&amp;"",$D$5:$D$72,"&lt;&gt;"&amp;"NL",$D$5:$D$72,"&lt;&gt;"&amp;"HORS LIGUE",Y$5:Y$72,"&lt;"&amp;Y96)+1),Paramètres!$B$3:$C$56,2,FALSE)*Paramètres!$N$13))</f>
        <v>0</v>
      </c>
      <c r="AA96" s="46"/>
      <c r="AB96" s="2">
        <f>IF(AA$2="Bike &amp; Run",IF(ISNA(VLOOKUP(AA96,Paramètres!$B$3:$C$56,2,FALSE)),0,VLOOKUP(AA96,Paramètres!$B$3:$C$56,2,FALSE)*Paramètres!$N$14),IF(OR(AA96="",OR($D96="",$D96="NL",$D96="HORS LIGUE")),0,VLOOKUP(IF(OR(AA96="",OR($D96="",$D96="NL",$D96="HORS LIGUE")),"",COUNTIFS($D$5:$D$72,"&lt;&gt;"&amp;"",$D$5:$D$72,"&lt;&gt;"&amp;"NL",$D$5:$D$72,"&lt;&gt;"&amp;"HORS LIGUE",AA$5:AA$72,"&lt;"&amp;AA96)+1),Paramètres!$B$3:$C$56,2,FALSE)*Paramètres!$N$14))</f>
        <v>0</v>
      </c>
      <c r="AC96" s="46"/>
      <c r="AD96" s="2">
        <f>IF(AC$2="Bike &amp; Run",IF(ISNA(VLOOKUP(AC96,Paramètres!$B$3:$C$56,2,FALSE)),0,VLOOKUP(AC96,Paramètres!$B$3:$C$56,2,FALSE)*Paramètres!$N$15),IF(OR(AC96="",OR($D96="",$D96="NL",$D96="HORS LIGUE")),0,VLOOKUP(IF(OR(AC96="",OR($D96="",$D96="NL",$D96="HORS LIGUE")),"",COUNTIFS($D$5:$D$72,"&lt;&gt;"&amp;"",$D$5:$D$72,"&lt;&gt;"&amp;"NL",$D$5:$D$72,"&lt;&gt;"&amp;"HORS LIGUE",AC$5:AC$72,"&lt;"&amp;AC96)+1),Paramètres!$B$3:$C$56,2,FALSE)*Paramètres!$N$15))</f>
        <v>0</v>
      </c>
      <c r="AE96" s="46"/>
      <c r="AF96" s="2">
        <f>IF(AE$2="Bike &amp; Run",IF(ISNA(VLOOKUP(AE96,Paramètres!$B$3:$C$56,2,FALSE)),0,VLOOKUP(AE96,Paramètres!$B$3:$C$56,2,FALSE)*Paramètres!$N$16),IF(OR(AE96="",OR($D96="",$D96="NL",$D96="HORS LIGUE")),0,VLOOKUP(IF(OR(AE96="",OR($D96="",$D96="NL",$D96="HORS LIGUE")),"",COUNTIFS($D$5:$D$72,"&lt;&gt;"&amp;"",$D$5:$D$72,"&lt;&gt;"&amp;"NL",$D$5:$D$72,"&lt;&gt;"&amp;"HORS LIGUE",AE$5:AE$72,"&lt;"&amp;AE96)+1),Paramètres!$B$3:$C$56,2,FALSE)*Paramètres!$N$16))</f>
        <v>0</v>
      </c>
      <c r="AG96" s="46"/>
      <c r="AH96" s="2">
        <f>IF(AG$2="Bike &amp; Run",IF(ISNA(VLOOKUP(AG96,Paramètres!$B$3:$C$56,2,FALSE)),0,VLOOKUP(AG96,Paramètres!$B$3:$C$56,2,FALSE)*Paramètres!$N$17),IF(OR(AG96="",OR($D96="",$D96="NL",$D96="HORS LIGUE")),0,VLOOKUP(IF(OR(AG96="",OR($D96="",$D96="NL",$D96="HORS LIGUE")),"",COUNTIFS($D$5:$D$72,"&lt;&gt;"&amp;"",$D$5:$D$72,"&lt;&gt;"&amp;"NL",$D$5:$D$72,"&lt;&gt;"&amp;"HORS LIGUE",AG$5:AG$72,"&lt;"&amp;AG96)+1),Paramètres!$B$3:$C$56,2,FALSE)*Paramètres!$N$17))</f>
        <v>0</v>
      </c>
      <c r="AI96" s="40">
        <f t="shared" si="106"/>
        <v>0</v>
      </c>
      <c r="AJ96" s="3" t="str">
        <f t="shared" si="107"/>
        <v/>
      </c>
      <c r="AK96" s="5">
        <f t="shared" si="108"/>
        <v>0</v>
      </c>
      <c r="AL96" s="41" t="e">
        <f t="shared" si="109"/>
        <v>#REF!</v>
      </c>
      <c r="AM96" s="33" t="e">
        <f t="shared" si="110"/>
        <v>#REF!</v>
      </c>
    </row>
    <row r="97" spans="1:39" ht="16.5" x14ac:dyDescent="0.35">
      <c r="A97" s="14"/>
      <c r="B97" s="64"/>
      <c r="C97" s="32"/>
      <c r="D97" s="32"/>
      <c r="E97" s="6"/>
      <c r="F97" s="2">
        <f>IF(E$2="Bike &amp; Run",IF(ISNA(VLOOKUP(E97,Paramètres!$B$3:$C$56,2,FALSE)),0,VLOOKUP(E97,Paramètres!$B$3:$C$56,2,FALSE)*Paramètres!$N$3),IF(OR(E97="",OR($D97="",$D97="NL",$D97="HORS LIGUE")),0,VLOOKUP(IF(OR(E97="",OR($D97="",$D97="NL",$D97="HORS LIGUE")),"",COUNTIFS($D$5:$D$72,"&lt;&gt;"&amp;"",$D$5:$D$72,"&lt;&gt;"&amp;"NL",$D$5:$D$72,"&lt;&gt;"&amp;"HORS LIGUE",E$5:E$72,"&lt;"&amp;E97)+1),Paramètres!$B$3:$C$56,2,FALSE)*Paramètres!$N$3))</f>
        <v>0</v>
      </c>
      <c r="G97" s="84"/>
      <c r="H97" s="83">
        <f>IF(G$2="Bike &amp; Run",IF(ISNA(VLOOKUP(G97,Paramètres!$B$3:$C$56,2,FALSE)),0,VLOOKUP(G97,Paramètres!$B$3:$C$56,2,FALSE)*Paramètres!$N$4),IF(OR(G97="",OR($D97="",$D97="NL",$D97="HORS LIGUE")),0,VLOOKUP(IF(OR(G97="",OR($D97="",$D97="NL",$D97="HORS LIGUE")),"",COUNTIFS($D$5:$D$72,"&lt;&gt;"&amp;"",$D$5:$D$72,"&lt;&gt;"&amp;"NL",$D$5:$D$72,"&lt;&gt;"&amp;"HORS LIGUE",G$5:G$72,"&lt;"&amp;G97)+1),Paramètres!$B$3:$C$56,2,FALSE)*Paramètres!$N$4))</f>
        <v>0</v>
      </c>
      <c r="I97" s="36"/>
      <c r="J97" s="2">
        <f>IF(I$2="Bike &amp; Run",IF(ISNA(VLOOKUP(I97,Paramètres!$B$3:$C$56,2,FALSE)),0,VLOOKUP(I97,Paramètres!$B$3:$C$56,2,FALSE)*Paramètres!$N$5),IF(OR(I97="",OR($D97="",$D97="NL",$D97="HORS LIGUE")),0,VLOOKUP(IF(OR(I97="",OR($D97="",$D97="NL",$D97="HORS LIGUE")),"",COUNTIFS($D$5:$D$72,"&lt;&gt;"&amp;"",$D$5:$D$72,"&lt;&gt;"&amp;"NL",$D$5:$D$72,"&lt;&gt;"&amp;"HORS LIGUE",I$5:I$72,"&lt;"&amp;I97)+1),Paramètres!$B$3:$C$56,2,FALSE)*Paramètres!$N$5))</f>
        <v>0</v>
      </c>
      <c r="K97" s="4"/>
      <c r="L97" s="2">
        <f>IF(K$2="Bike &amp; Run",IF(ISNA(VLOOKUP(K97,Paramètres!$B$3:$C$56,2,FALSE)),0,VLOOKUP(K97,Paramètres!$B$3:$C$56,2,FALSE)*Paramètres!$N$6),IF(OR(K97="",OR($D97="",$D97="NL",$D97="HORS LIGUE")),0,VLOOKUP(IF(OR(K97="",OR($D97="",$D97="NL",$D97="HORS LIGUE")),"",COUNTIFS($D$5:$D$72,"&lt;&gt;"&amp;"",$D$5:$D$72,"&lt;&gt;"&amp;"NL",$D$5:$D$72,"&lt;&gt;"&amp;"HORS LIGUE",K$5:K$72,"&lt;"&amp;K97)+1),Paramètres!$B$3:$C$56,2,FALSE)*Paramètres!$N$6))</f>
        <v>0</v>
      </c>
      <c r="M97" s="4"/>
      <c r="N97" s="2">
        <f>IF(M$2="Bike &amp; Run",IF(ISNA(VLOOKUP(M97,Paramètres!$B$3:$C$56,2,FALSE)),0,VLOOKUP(M97,Paramètres!$B$3:$C$56,2,FALSE)*Paramètres!$N$7),IF(OR(M97="",OR($D97="",$D97="NL",$D97="HORS LIGUE")),0,VLOOKUP(IF(OR(M97="",OR($D97="",$D97="NL",$D97="HORS LIGUE")),"",COUNTIFS($D$5:$D$72,"&lt;&gt;"&amp;"",$D$5:$D$72,"&lt;&gt;"&amp;"NL",$D$5:$D$72,"&lt;&gt;"&amp;"HORS LIGUE",M$5:M$72,"&lt;"&amp;M97)+1),Paramètres!$B$3:$C$56,2,FALSE)*Paramètres!$N$7))</f>
        <v>0</v>
      </c>
      <c r="O97" s="46"/>
      <c r="P97" s="2">
        <f>IF(O$2="Bike &amp; Run",IF(ISNA(VLOOKUP(O97,Paramètres!$B$3:$C$56,2,FALSE)),0,VLOOKUP(O97,Paramètres!$B$3:$C$56,2,FALSE)*Paramètres!$N$8),IF(OR(O97="",OR($D97="",$D97="NL",$D97="HORS LIGUE")),0,VLOOKUP(IF(OR(O97="",OR($D97="",$D97="NL",$D97="HORS LIGUE")),"",COUNTIFS($D$5:$D$72,"&lt;&gt;"&amp;"",$D$5:$D$72,"&lt;&gt;"&amp;"NL",$D$5:$D$72,"&lt;&gt;"&amp;"HORS LIGUE",O$5:O$72,"&lt;"&amp;O97)+1),Paramètres!$B$3:$C$56,2,FALSE)*Paramètres!$N$8))</f>
        <v>0</v>
      </c>
      <c r="Q97" s="46"/>
      <c r="R97" s="2">
        <f>IF(Q$2="Bike &amp; Run",IF(ISNA(VLOOKUP(Q97,Paramètres!$B$3:$C$56,2,FALSE)),0,VLOOKUP(Q97,Paramètres!$B$3:$C$56,2,FALSE)*Paramètres!$N$9),IF(OR(Q97="",OR($D97="",$D97="NL",$D97="HORS LIGUE")),0,VLOOKUP(IF(OR(Q97="",OR($D97="",$D97="NL",$D97="HORS LIGUE")),"",COUNTIFS($D$5:$D$72,"&lt;&gt;"&amp;"",$D$5:$D$72,"&lt;&gt;"&amp;"NL",$D$5:$D$72,"&lt;&gt;"&amp;"HORS LIGUE",Q$5:Q$72,"&lt;"&amp;Q97)+1),Paramètres!$B$3:$C$56,2,FALSE)*Paramètres!$N$9))</f>
        <v>0</v>
      </c>
      <c r="S97" s="46"/>
      <c r="T97" s="2">
        <f>IF(S$2="Bike &amp; Run",IF(ISNA(VLOOKUP(S97,Paramètres!$B$3:$C$56,2,FALSE)),0,VLOOKUP(S97,Paramètres!$B$3:$C$56,2,FALSE)*Paramètres!$N$10),IF(OR(S97="",OR($D97="",$D97="NL",$D97="HORS LIGUE")),0,VLOOKUP(IF(OR(S97="",OR($D97="",$D97="NL",$D97="HORS LIGUE")),"",COUNTIFS($D$5:$D$72,"&lt;&gt;"&amp;"",$D$5:$D$72,"&lt;&gt;"&amp;"NL",$D$5:$D$72,"&lt;&gt;"&amp;"HORS LIGUE",S$5:S$72,"&lt;"&amp;S97)+1),Paramètres!$B$3:$C$56,2,FALSE)*Paramètres!$N$10))</f>
        <v>0</v>
      </c>
      <c r="U97" s="46"/>
      <c r="V97" s="2">
        <f>IF(U$2="Bike &amp; Run",IF(ISNA(VLOOKUP(U97,Paramètres!$B$3:$C$56,2,FALSE)),0,VLOOKUP(U97,Paramètres!$B$3:$C$56,2,FALSE)*Paramètres!$N$11),IF(OR(U97="",OR($D97="",$D97="NL",$D97="HORS LIGUE")),0,VLOOKUP(IF(OR(U97="",OR($D97="",$D97="NL",$D97="HORS LIGUE")),"",COUNTIFS($D$5:$D$72,"&lt;&gt;"&amp;"",$D$5:$D$72,"&lt;&gt;"&amp;"NL",$D$5:$D$72,"&lt;&gt;"&amp;"HORS LIGUE",U$5:U$72,"&lt;"&amp;U97)+1),Paramètres!$B$3:$C$56,2,FALSE)*Paramètres!$N$11))</f>
        <v>0</v>
      </c>
      <c r="W97" s="46"/>
      <c r="X97" s="2">
        <f>IF(W$2="Bike &amp; Run",IF(ISNA(VLOOKUP(W97,Paramètres!$B$3:$C$56,2,FALSE)),0,VLOOKUP(W97,Paramètres!$B$3:$C$56,2,FALSE)*Paramètres!$N$12),IF(OR(W97="",OR($D97="",$D97="NL",$D97="HORS LIGUE")),0,VLOOKUP(IF(OR(W97="",OR($D97="",$D97="NL",$D97="HORS LIGUE")),"",COUNTIFS($D$5:$D$72,"&lt;&gt;"&amp;"",$D$5:$D$72,"&lt;&gt;"&amp;"NL",$D$5:$D$72,"&lt;&gt;"&amp;"HORS LIGUE",W$5:W$72,"&lt;"&amp;W97)+1),Paramètres!$B$3:$C$56,2,FALSE)*Paramètres!$N$12))</f>
        <v>0</v>
      </c>
      <c r="Y97" s="46"/>
      <c r="Z97" s="2">
        <f>IF(Y$2="Bike &amp; Run",IF(ISNA(VLOOKUP(Y97,Paramètres!$B$3:$C$56,2,FALSE)),0,VLOOKUP(Y97,Paramètres!$B$3:$C$56,2,FALSE)*Paramètres!$N$13),IF(OR(Y97="",OR($D97="",$D97="NL",$D97="HORS LIGUE")),0,VLOOKUP(IF(OR(Y97="",OR($D97="",$D97="NL",$D97="HORS LIGUE")),"",COUNTIFS($D$5:$D$72,"&lt;&gt;"&amp;"",$D$5:$D$72,"&lt;&gt;"&amp;"NL",$D$5:$D$72,"&lt;&gt;"&amp;"HORS LIGUE",Y$5:Y$72,"&lt;"&amp;Y97)+1),Paramètres!$B$3:$C$56,2,FALSE)*Paramètres!$N$13))</f>
        <v>0</v>
      </c>
      <c r="AA97" s="46"/>
      <c r="AB97" s="2">
        <f>IF(AA$2="Bike &amp; Run",IF(ISNA(VLOOKUP(AA97,Paramètres!$B$3:$C$56,2,FALSE)),0,VLOOKUP(AA97,Paramètres!$B$3:$C$56,2,FALSE)*Paramètres!$N$14),IF(OR(AA97="",OR($D97="",$D97="NL",$D97="HORS LIGUE")),0,VLOOKUP(IF(OR(AA97="",OR($D97="",$D97="NL",$D97="HORS LIGUE")),"",COUNTIFS($D$5:$D$72,"&lt;&gt;"&amp;"",$D$5:$D$72,"&lt;&gt;"&amp;"NL",$D$5:$D$72,"&lt;&gt;"&amp;"HORS LIGUE",AA$5:AA$72,"&lt;"&amp;AA97)+1),Paramètres!$B$3:$C$56,2,FALSE)*Paramètres!$N$14))</f>
        <v>0</v>
      </c>
      <c r="AC97" s="46"/>
      <c r="AD97" s="2">
        <f>IF(AC$2="Bike &amp; Run",IF(ISNA(VLOOKUP(AC97,Paramètres!$B$3:$C$56,2,FALSE)),0,VLOOKUP(AC97,Paramètres!$B$3:$C$56,2,FALSE)*Paramètres!$N$15),IF(OR(AC97="",OR($D97="",$D97="NL",$D97="HORS LIGUE")),0,VLOOKUP(IF(OR(AC97="",OR($D97="",$D97="NL",$D97="HORS LIGUE")),"",COUNTIFS($D$5:$D$72,"&lt;&gt;"&amp;"",$D$5:$D$72,"&lt;&gt;"&amp;"NL",$D$5:$D$72,"&lt;&gt;"&amp;"HORS LIGUE",AC$5:AC$72,"&lt;"&amp;AC97)+1),Paramètres!$B$3:$C$56,2,FALSE)*Paramètres!$N$15))</f>
        <v>0</v>
      </c>
      <c r="AE97" s="46"/>
      <c r="AF97" s="2">
        <f>IF(AE$2="Bike &amp; Run",IF(ISNA(VLOOKUP(AE97,Paramètres!$B$3:$C$56,2,FALSE)),0,VLOOKUP(AE97,Paramètres!$B$3:$C$56,2,FALSE)*Paramètres!$N$16),IF(OR(AE97="",OR($D97="",$D97="NL",$D97="HORS LIGUE")),0,VLOOKUP(IF(OR(AE97="",OR($D97="",$D97="NL",$D97="HORS LIGUE")),"",COUNTIFS($D$5:$D$72,"&lt;&gt;"&amp;"",$D$5:$D$72,"&lt;&gt;"&amp;"NL",$D$5:$D$72,"&lt;&gt;"&amp;"HORS LIGUE",AE$5:AE$72,"&lt;"&amp;AE97)+1),Paramètres!$B$3:$C$56,2,FALSE)*Paramètres!$N$16))</f>
        <v>0</v>
      </c>
      <c r="AG97" s="46"/>
      <c r="AH97" s="2">
        <f>IF(AG$2="Bike &amp; Run",IF(ISNA(VLOOKUP(AG97,Paramètres!$B$3:$C$56,2,FALSE)),0,VLOOKUP(AG97,Paramètres!$B$3:$C$56,2,FALSE)*Paramètres!$N$17),IF(OR(AG97="",OR($D97="",$D97="NL",$D97="HORS LIGUE")),0,VLOOKUP(IF(OR(AG97="",OR($D97="",$D97="NL",$D97="HORS LIGUE")),"",COUNTIFS($D$5:$D$72,"&lt;&gt;"&amp;"",$D$5:$D$72,"&lt;&gt;"&amp;"NL",$D$5:$D$72,"&lt;&gt;"&amp;"HORS LIGUE",AG$5:AG$72,"&lt;"&amp;AG97)+1),Paramètres!$B$3:$C$56,2,FALSE)*Paramètres!$N$17))</f>
        <v>0</v>
      </c>
      <c r="AI97" s="40">
        <f t="shared" si="106"/>
        <v>0</v>
      </c>
      <c r="AJ97" s="3" t="str">
        <f t="shared" si="107"/>
        <v/>
      </c>
      <c r="AK97" s="5">
        <f t="shared" si="108"/>
        <v>0</v>
      </c>
      <c r="AL97" s="41" t="e">
        <f t="shared" si="109"/>
        <v>#REF!</v>
      </c>
      <c r="AM97" s="33" t="e">
        <f t="shared" si="110"/>
        <v>#REF!</v>
      </c>
    </row>
    <row r="98" spans="1:39" ht="16.5" x14ac:dyDescent="0.35">
      <c r="A98" s="14"/>
      <c r="B98" s="64"/>
      <c r="C98" s="32"/>
      <c r="D98" s="32"/>
      <c r="E98" s="6"/>
      <c r="F98" s="2">
        <f>IF(E$2="Bike &amp; Run",IF(ISNA(VLOOKUP(E98,Paramètres!$B$3:$C$56,2,FALSE)),0,VLOOKUP(E98,Paramètres!$B$3:$C$56,2,FALSE)*Paramètres!$N$3),IF(OR(E98="",OR($D98="",$D98="NL",$D98="HORS LIGUE")),0,VLOOKUP(IF(OR(E98="",OR($D98="",$D98="NL",$D98="HORS LIGUE")),"",COUNTIFS($D$5:$D$72,"&lt;&gt;"&amp;"",$D$5:$D$72,"&lt;&gt;"&amp;"NL",$D$5:$D$72,"&lt;&gt;"&amp;"HORS LIGUE",E$5:E$72,"&lt;"&amp;E98)+1),Paramètres!$B$3:$C$56,2,FALSE)*Paramètres!$N$3))</f>
        <v>0</v>
      </c>
      <c r="G98" s="84"/>
      <c r="H98" s="83">
        <f>IF(G$2="Bike &amp; Run",IF(ISNA(VLOOKUP(G98,Paramètres!$B$3:$C$56,2,FALSE)),0,VLOOKUP(G98,Paramètres!$B$3:$C$56,2,FALSE)*Paramètres!$N$4),IF(OR(G98="",OR($D98="",$D98="NL",$D98="HORS LIGUE")),0,VLOOKUP(IF(OR(G98="",OR($D98="",$D98="NL",$D98="HORS LIGUE")),"",COUNTIFS($D$5:$D$72,"&lt;&gt;"&amp;"",$D$5:$D$72,"&lt;&gt;"&amp;"NL",$D$5:$D$72,"&lt;&gt;"&amp;"HORS LIGUE",G$5:G$72,"&lt;"&amp;G98)+1),Paramètres!$B$3:$C$56,2,FALSE)*Paramètres!$N$4))</f>
        <v>0</v>
      </c>
      <c r="I98" s="36"/>
      <c r="J98" s="2">
        <f>IF(I$2="Bike &amp; Run",IF(ISNA(VLOOKUP(I98,Paramètres!$B$3:$C$56,2,FALSE)),0,VLOOKUP(I98,Paramètres!$B$3:$C$56,2,FALSE)*Paramètres!$N$5),IF(OR(I98="",OR($D98="",$D98="NL",$D98="HORS LIGUE")),0,VLOOKUP(IF(OR(I98="",OR($D98="",$D98="NL",$D98="HORS LIGUE")),"",COUNTIFS($D$5:$D$72,"&lt;&gt;"&amp;"",$D$5:$D$72,"&lt;&gt;"&amp;"NL",$D$5:$D$72,"&lt;&gt;"&amp;"HORS LIGUE",I$5:I$72,"&lt;"&amp;I98)+1),Paramètres!$B$3:$C$56,2,FALSE)*Paramètres!$N$5))</f>
        <v>0</v>
      </c>
      <c r="K98" s="4"/>
      <c r="L98" s="2">
        <f>IF(K$2="Bike &amp; Run",IF(ISNA(VLOOKUP(K98,Paramètres!$B$3:$C$56,2,FALSE)),0,VLOOKUP(K98,Paramètres!$B$3:$C$56,2,FALSE)*Paramètres!$N$6),IF(OR(K98="",OR($D98="",$D98="NL",$D98="HORS LIGUE")),0,VLOOKUP(IF(OR(K98="",OR($D98="",$D98="NL",$D98="HORS LIGUE")),"",COUNTIFS($D$5:$D$72,"&lt;&gt;"&amp;"",$D$5:$D$72,"&lt;&gt;"&amp;"NL",$D$5:$D$72,"&lt;&gt;"&amp;"HORS LIGUE",K$5:K$72,"&lt;"&amp;K98)+1),Paramètres!$B$3:$C$56,2,FALSE)*Paramètres!$N$6))</f>
        <v>0</v>
      </c>
      <c r="M98" s="4"/>
      <c r="N98" s="2">
        <f>IF(M$2="Bike &amp; Run",IF(ISNA(VLOOKUP(M98,Paramètres!$B$3:$C$56,2,FALSE)),0,VLOOKUP(M98,Paramètres!$B$3:$C$56,2,FALSE)*Paramètres!$N$7),IF(OR(M98="",OR($D98="",$D98="NL",$D98="HORS LIGUE")),0,VLOOKUP(IF(OR(M98="",OR($D98="",$D98="NL",$D98="HORS LIGUE")),"",COUNTIFS($D$5:$D$72,"&lt;&gt;"&amp;"",$D$5:$D$72,"&lt;&gt;"&amp;"NL",$D$5:$D$72,"&lt;&gt;"&amp;"HORS LIGUE",M$5:M$72,"&lt;"&amp;M98)+1),Paramètres!$B$3:$C$56,2,FALSE)*Paramètres!$N$7))</f>
        <v>0</v>
      </c>
      <c r="O98" s="46"/>
      <c r="P98" s="2">
        <f>IF(O$2="Bike &amp; Run",IF(ISNA(VLOOKUP(O98,Paramètres!$B$3:$C$56,2,FALSE)),0,VLOOKUP(O98,Paramètres!$B$3:$C$56,2,FALSE)*Paramètres!$N$8),IF(OR(O98="",OR($D98="",$D98="NL",$D98="HORS LIGUE")),0,VLOOKUP(IF(OR(O98="",OR($D98="",$D98="NL",$D98="HORS LIGUE")),"",COUNTIFS($D$5:$D$72,"&lt;&gt;"&amp;"",$D$5:$D$72,"&lt;&gt;"&amp;"NL",$D$5:$D$72,"&lt;&gt;"&amp;"HORS LIGUE",O$5:O$72,"&lt;"&amp;O98)+1),Paramètres!$B$3:$C$56,2,FALSE)*Paramètres!$N$8))</f>
        <v>0</v>
      </c>
      <c r="Q98" s="46"/>
      <c r="R98" s="2">
        <f>IF(Q$2="Bike &amp; Run",IF(ISNA(VLOOKUP(Q98,Paramètres!$B$3:$C$56,2,FALSE)),0,VLOOKUP(Q98,Paramètres!$B$3:$C$56,2,FALSE)*Paramètres!$N$9),IF(OR(Q98="",OR($D98="",$D98="NL",$D98="HORS LIGUE")),0,VLOOKUP(IF(OR(Q98="",OR($D98="",$D98="NL",$D98="HORS LIGUE")),"",COUNTIFS($D$5:$D$72,"&lt;&gt;"&amp;"",$D$5:$D$72,"&lt;&gt;"&amp;"NL",$D$5:$D$72,"&lt;&gt;"&amp;"HORS LIGUE",Q$5:Q$72,"&lt;"&amp;Q98)+1),Paramètres!$B$3:$C$56,2,FALSE)*Paramètres!$N$9))</f>
        <v>0</v>
      </c>
      <c r="S98" s="46"/>
      <c r="T98" s="2">
        <f>IF(S$2="Bike &amp; Run",IF(ISNA(VLOOKUP(S98,Paramètres!$B$3:$C$56,2,FALSE)),0,VLOOKUP(S98,Paramètres!$B$3:$C$56,2,FALSE)*Paramètres!$N$10),IF(OR(S98="",OR($D98="",$D98="NL",$D98="HORS LIGUE")),0,VLOOKUP(IF(OR(S98="",OR($D98="",$D98="NL",$D98="HORS LIGUE")),"",COUNTIFS($D$5:$D$72,"&lt;&gt;"&amp;"",$D$5:$D$72,"&lt;&gt;"&amp;"NL",$D$5:$D$72,"&lt;&gt;"&amp;"HORS LIGUE",S$5:S$72,"&lt;"&amp;S98)+1),Paramètres!$B$3:$C$56,2,FALSE)*Paramètres!$N$10))</f>
        <v>0</v>
      </c>
      <c r="U98" s="46"/>
      <c r="V98" s="2">
        <f>IF(U$2="Bike &amp; Run",IF(ISNA(VLOOKUP(U98,Paramètres!$B$3:$C$56,2,FALSE)),0,VLOOKUP(U98,Paramètres!$B$3:$C$56,2,FALSE)*Paramètres!$N$11),IF(OR(U98="",OR($D98="",$D98="NL",$D98="HORS LIGUE")),0,VLOOKUP(IF(OR(U98="",OR($D98="",$D98="NL",$D98="HORS LIGUE")),"",COUNTIFS($D$5:$D$72,"&lt;&gt;"&amp;"",$D$5:$D$72,"&lt;&gt;"&amp;"NL",$D$5:$D$72,"&lt;&gt;"&amp;"HORS LIGUE",U$5:U$72,"&lt;"&amp;U98)+1),Paramètres!$B$3:$C$56,2,FALSE)*Paramètres!$N$11))</f>
        <v>0</v>
      </c>
      <c r="W98" s="46"/>
      <c r="X98" s="2">
        <f>IF(W$2="Bike &amp; Run",IF(ISNA(VLOOKUP(W98,Paramètres!$B$3:$C$56,2,FALSE)),0,VLOOKUP(W98,Paramètres!$B$3:$C$56,2,FALSE)*Paramètres!$N$12),IF(OR(W98="",OR($D98="",$D98="NL",$D98="HORS LIGUE")),0,VLOOKUP(IF(OR(W98="",OR($D98="",$D98="NL",$D98="HORS LIGUE")),"",COUNTIFS($D$5:$D$72,"&lt;&gt;"&amp;"",$D$5:$D$72,"&lt;&gt;"&amp;"NL",$D$5:$D$72,"&lt;&gt;"&amp;"HORS LIGUE",W$5:W$72,"&lt;"&amp;W98)+1),Paramètres!$B$3:$C$56,2,FALSE)*Paramètres!$N$12))</f>
        <v>0</v>
      </c>
      <c r="Y98" s="46"/>
      <c r="Z98" s="2">
        <f>IF(Y$2="Bike &amp; Run",IF(ISNA(VLOOKUP(Y98,Paramètres!$B$3:$C$56,2,FALSE)),0,VLOOKUP(Y98,Paramètres!$B$3:$C$56,2,FALSE)*Paramètres!$N$13),IF(OR(Y98="",OR($D98="",$D98="NL",$D98="HORS LIGUE")),0,VLOOKUP(IF(OR(Y98="",OR($D98="",$D98="NL",$D98="HORS LIGUE")),"",COUNTIFS($D$5:$D$72,"&lt;&gt;"&amp;"",$D$5:$D$72,"&lt;&gt;"&amp;"NL",$D$5:$D$72,"&lt;&gt;"&amp;"HORS LIGUE",Y$5:Y$72,"&lt;"&amp;Y98)+1),Paramètres!$B$3:$C$56,2,FALSE)*Paramètres!$N$13))</f>
        <v>0</v>
      </c>
      <c r="AA98" s="46"/>
      <c r="AB98" s="2">
        <f>IF(AA$2="Bike &amp; Run",IF(ISNA(VLOOKUP(AA98,Paramètres!$B$3:$C$56,2,FALSE)),0,VLOOKUP(AA98,Paramètres!$B$3:$C$56,2,FALSE)*Paramètres!$N$14),IF(OR(AA98="",OR($D98="",$D98="NL",$D98="HORS LIGUE")),0,VLOOKUP(IF(OR(AA98="",OR($D98="",$D98="NL",$D98="HORS LIGUE")),"",COUNTIFS($D$5:$D$72,"&lt;&gt;"&amp;"",$D$5:$D$72,"&lt;&gt;"&amp;"NL",$D$5:$D$72,"&lt;&gt;"&amp;"HORS LIGUE",AA$5:AA$72,"&lt;"&amp;AA98)+1),Paramètres!$B$3:$C$56,2,FALSE)*Paramètres!$N$14))</f>
        <v>0</v>
      </c>
      <c r="AC98" s="46"/>
      <c r="AD98" s="2">
        <f>IF(AC$2="Bike &amp; Run",IF(ISNA(VLOOKUP(AC98,Paramètres!$B$3:$C$56,2,FALSE)),0,VLOOKUP(AC98,Paramètres!$B$3:$C$56,2,FALSE)*Paramètres!$N$15),IF(OR(AC98="",OR($D98="",$D98="NL",$D98="HORS LIGUE")),0,VLOOKUP(IF(OR(AC98="",OR($D98="",$D98="NL",$D98="HORS LIGUE")),"",COUNTIFS($D$5:$D$72,"&lt;&gt;"&amp;"",$D$5:$D$72,"&lt;&gt;"&amp;"NL",$D$5:$D$72,"&lt;&gt;"&amp;"HORS LIGUE",AC$5:AC$72,"&lt;"&amp;AC98)+1),Paramètres!$B$3:$C$56,2,FALSE)*Paramètres!$N$15))</f>
        <v>0</v>
      </c>
      <c r="AE98" s="46"/>
      <c r="AF98" s="2">
        <f>IF(AE$2="Bike &amp; Run",IF(ISNA(VLOOKUP(AE98,Paramètres!$B$3:$C$56,2,FALSE)),0,VLOOKUP(AE98,Paramètres!$B$3:$C$56,2,FALSE)*Paramètres!$N$16),IF(OR(AE98="",OR($D98="",$D98="NL",$D98="HORS LIGUE")),0,VLOOKUP(IF(OR(AE98="",OR($D98="",$D98="NL",$D98="HORS LIGUE")),"",COUNTIFS($D$5:$D$72,"&lt;&gt;"&amp;"",$D$5:$D$72,"&lt;&gt;"&amp;"NL",$D$5:$D$72,"&lt;&gt;"&amp;"HORS LIGUE",AE$5:AE$72,"&lt;"&amp;AE98)+1),Paramètres!$B$3:$C$56,2,FALSE)*Paramètres!$N$16))</f>
        <v>0</v>
      </c>
      <c r="AG98" s="46"/>
      <c r="AH98" s="2">
        <f>IF(AG$2="Bike &amp; Run",IF(ISNA(VLOOKUP(AG98,Paramètres!$B$3:$C$56,2,FALSE)),0,VLOOKUP(AG98,Paramètres!$B$3:$C$56,2,FALSE)*Paramètres!$N$17),IF(OR(AG98="",OR($D98="",$D98="NL",$D98="HORS LIGUE")),0,VLOOKUP(IF(OR(AG98="",OR($D98="",$D98="NL",$D98="HORS LIGUE")),"",COUNTIFS($D$5:$D$72,"&lt;&gt;"&amp;"",$D$5:$D$72,"&lt;&gt;"&amp;"NL",$D$5:$D$72,"&lt;&gt;"&amp;"HORS LIGUE",AG$5:AG$72,"&lt;"&amp;AG98)+1),Paramètres!$B$3:$C$56,2,FALSE)*Paramètres!$N$17))</f>
        <v>0</v>
      </c>
      <c r="AI98" s="40">
        <f t="shared" si="106"/>
        <v>0</v>
      </c>
      <c r="AJ98" s="3" t="str">
        <f t="shared" si="107"/>
        <v/>
      </c>
      <c r="AK98" s="5">
        <f t="shared" si="108"/>
        <v>0</v>
      </c>
      <c r="AL98" s="41" t="e">
        <f t="shared" si="109"/>
        <v>#REF!</v>
      </c>
      <c r="AM98" s="33" t="e">
        <f t="shared" si="110"/>
        <v>#REF!</v>
      </c>
    </row>
    <row r="99" spans="1:39" ht="16.5" x14ac:dyDescent="0.35">
      <c r="A99" s="14"/>
      <c r="B99" s="64"/>
      <c r="C99" s="32"/>
      <c r="D99" s="32"/>
      <c r="E99" s="6"/>
      <c r="F99" s="2">
        <f>IF(E$2="Bike &amp; Run",IF(ISNA(VLOOKUP(E99,Paramètres!$B$3:$C$56,2,FALSE)),0,VLOOKUP(E99,Paramètres!$B$3:$C$56,2,FALSE)*Paramètres!$N$3),IF(OR(E99="",OR($D99="",$D99="NL",$D99="HORS LIGUE")),0,VLOOKUP(IF(OR(E99="",OR($D99="",$D99="NL",$D99="HORS LIGUE")),"",COUNTIFS($D$5:$D$72,"&lt;&gt;"&amp;"",$D$5:$D$72,"&lt;&gt;"&amp;"NL",$D$5:$D$72,"&lt;&gt;"&amp;"HORS LIGUE",E$5:E$72,"&lt;"&amp;E99)+1),Paramètres!$B$3:$C$56,2,FALSE)*Paramètres!$N$3))</f>
        <v>0</v>
      </c>
      <c r="G99" s="84"/>
      <c r="H99" s="83">
        <f>IF(G$2="Bike &amp; Run",IF(ISNA(VLOOKUP(G99,Paramètres!$B$3:$C$56,2,FALSE)),0,VLOOKUP(G99,Paramètres!$B$3:$C$56,2,FALSE)*Paramètres!$N$4),IF(OR(G99="",OR($D99="",$D99="NL",$D99="HORS LIGUE")),0,VLOOKUP(IF(OR(G99="",OR($D99="",$D99="NL",$D99="HORS LIGUE")),"",COUNTIFS($D$5:$D$72,"&lt;&gt;"&amp;"",$D$5:$D$72,"&lt;&gt;"&amp;"NL",$D$5:$D$72,"&lt;&gt;"&amp;"HORS LIGUE",G$5:G$72,"&lt;"&amp;G99)+1),Paramètres!$B$3:$C$56,2,FALSE)*Paramètres!$N$4))</f>
        <v>0</v>
      </c>
      <c r="I99" s="36"/>
      <c r="J99" s="2">
        <f>IF(I$2="Bike &amp; Run",IF(ISNA(VLOOKUP(I99,Paramètres!$B$3:$C$56,2,FALSE)),0,VLOOKUP(I99,Paramètres!$B$3:$C$56,2,FALSE)*Paramètres!$N$5),IF(OR(I99="",OR($D99="",$D99="NL",$D99="HORS LIGUE")),0,VLOOKUP(IF(OR(I99="",OR($D99="",$D99="NL",$D99="HORS LIGUE")),"",COUNTIFS($D$5:$D$72,"&lt;&gt;"&amp;"",$D$5:$D$72,"&lt;&gt;"&amp;"NL",$D$5:$D$72,"&lt;&gt;"&amp;"HORS LIGUE",I$5:I$72,"&lt;"&amp;I99)+1),Paramètres!$B$3:$C$56,2,FALSE)*Paramètres!$N$5))</f>
        <v>0</v>
      </c>
      <c r="K99" s="4"/>
      <c r="L99" s="2">
        <f>IF(K$2="Bike &amp; Run",IF(ISNA(VLOOKUP(K99,Paramètres!$B$3:$C$56,2,FALSE)),0,VLOOKUP(K99,Paramètres!$B$3:$C$56,2,FALSE)*Paramètres!$N$6),IF(OR(K99="",OR($D99="",$D99="NL",$D99="HORS LIGUE")),0,VLOOKUP(IF(OR(K99="",OR($D99="",$D99="NL",$D99="HORS LIGUE")),"",COUNTIFS($D$5:$D$72,"&lt;&gt;"&amp;"",$D$5:$D$72,"&lt;&gt;"&amp;"NL",$D$5:$D$72,"&lt;&gt;"&amp;"HORS LIGUE",K$5:K$72,"&lt;"&amp;K99)+1),Paramètres!$B$3:$C$56,2,FALSE)*Paramètres!$N$6))</f>
        <v>0</v>
      </c>
      <c r="M99" s="4"/>
      <c r="N99" s="2">
        <f>IF(M$2="Bike &amp; Run",IF(ISNA(VLOOKUP(M99,Paramètres!$B$3:$C$56,2,FALSE)),0,VLOOKUP(M99,Paramètres!$B$3:$C$56,2,FALSE)*Paramètres!$N$7),IF(OR(M99="",OR($D99="",$D99="NL",$D99="HORS LIGUE")),0,VLOOKUP(IF(OR(M99="",OR($D99="",$D99="NL",$D99="HORS LIGUE")),"",COUNTIFS($D$5:$D$72,"&lt;&gt;"&amp;"",$D$5:$D$72,"&lt;&gt;"&amp;"NL",$D$5:$D$72,"&lt;&gt;"&amp;"HORS LIGUE",M$5:M$72,"&lt;"&amp;M99)+1),Paramètres!$B$3:$C$56,2,FALSE)*Paramètres!$N$7))</f>
        <v>0</v>
      </c>
      <c r="O99" s="46"/>
      <c r="P99" s="2">
        <f>IF(O$2="Bike &amp; Run",IF(ISNA(VLOOKUP(O99,Paramètres!$B$3:$C$56,2,FALSE)),0,VLOOKUP(O99,Paramètres!$B$3:$C$56,2,FALSE)*Paramètres!$N$8),IF(OR(O99="",OR($D99="",$D99="NL",$D99="HORS LIGUE")),0,VLOOKUP(IF(OR(O99="",OR($D99="",$D99="NL",$D99="HORS LIGUE")),"",COUNTIFS($D$5:$D$72,"&lt;&gt;"&amp;"",$D$5:$D$72,"&lt;&gt;"&amp;"NL",$D$5:$D$72,"&lt;&gt;"&amp;"HORS LIGUE",O$5:O$72,"&lt;"&amp;O99)+1),Paramètres!$B$3:$C$56,2,FALSE)*Paramètres!$N$8))</f>
        <v>0</v>
      </c>
      <c r="Q99" s="46"/>
      <c r="R99" s="2">
        <f>IF(Q$2="Bike &amp; Run",IF(ISNA(VLOOKUP(Q99,Paramètres!$B$3:$C$56,2,FALSE)),0,VLOOKUP(Q99,Paramètres!$B$3:$C$56,2,FALSE)*Paramètres!$N$9),IF(OR(Q99="",OR($D99="",$D99="NL",$D99="HORS LIGUE")),0,VLOOKUP(IF(OR(Q99="",OR($D99="",$D99="NL",$D99="HORS LIGUE")),"",COUNTIFS($D$5:$D$72,"&lt;&gt;"&amp;"",$D$5:$D$72,"&lt;&gt;"&amp;"NL",$D$5:$D$72,"&lt;&gt;"&amp;"HORS LIGUE",Q$5:Q$72,"&lt;"&amp;Q99)+1),Paramètres!$B$3:$C$56,2,FALSE)*Paramètres!$N$9))</f>
        <v>0</v>
      </c>
      <c r="S99" s="46"/>
      <c r="T99" s="2">
        <f>IF(S$2="Bike &amp; Run",IF(ISNA(VLOOKUP(S99,Paramètres!$B$3:$C$56,2,FALSE)),0,VLOOKUP(S99,Paramètres!$B$3:$C$56,2,FALSE)*Paramètres!$N$10),IF(OR(S99="",OR($D99="",$D99="NL",$D99="HORS LIGUE")),0,VLOOKUP(IF(OR(S99="",OR($D99="",$D99="NL",$D99="HORS LIGUE")),"",COUNTIFS($D$5:$D$72,"&lt;&gt;"&amp;"",$D$5:$D$72,"&lt;&gt;"&amp;"NL",$D$5:$D$72,"&lt;&gt;"&amp;"HORS LIGUE",S$5:S$72,"&lt;"&amp;S99)+1),Paramètres!$B$3:$C$56,2,FALSE)*Paramètres!$N$10))</f>
        <v>0</v>
      </c>
      <c r="U99" s="46"/>
      <c r="V99" s="2">
        <f>IF(U$2="Bike &amp; Run",IF(ISNA(VLOOKUP(U99,Paramètres!$B$3:$C$56,2,FALSE)),0,VLOOKUP(U99,Paramètres!$B$3:$C$56,2,FALSE)*Paramètres!$N$11),IF(OR(U99="",OR($D99="",$D99="NL",$D99="HORS LIGUE")),0,VLOOKUP(IF(OR(U99="",OR($D99="",$D99="NL",$D99="HORS LIGUE")),"",COUNTIFS($D$5:$D$72,"&lt;&gt;"&amp;"",$D$5:$D$72,"&lt;&gt;"&amp;"NL",$D$5:$D$72,"&lt;&gt;"&amp;"HORS LIGUE",U$5:U$72,"&lt;"&amp;U99)+1),Paramètres!$B$3:$C$56,2,FALSE)*Paramètres!$N$11))</f>
        <v>0</v>
      </c>
      <c r="W99" s="46"/>
      <c r="X99" s="2">
        <f>IF(W$2="Bike &amp; Run",IF(ISNA(VLOOKUP(W99,Paramètres!$B$3:$C$56,2,FALSE)),0,VLOOKUP(W99,Paramètres!$B$3:$C$56,2,FALSE)*Paramètres!$N$12),IF(OR(W99="",OR($D99="",$D99="NL",$D99="HORS LIGUE")),0,VLOOKUP(IF(OR(W99="",OR($D99="",$D99="NL",$D99="HORS LIGUE")),"",COUNTIFS($D$5:$D$72,"&lt;&gt;"&amp;"",$D$5:$D$72,"&lt;&gt;"&amp;"NL",$D$5:$D$72,"&lt;&gt;"&amp;"HORS LIGUE",W$5:W$72,"&lt;"&amp;W99)+1),Paramètres!$B$3:$C$56,2,FALSE)*Paramètres!$N$12))</f>
        <v>0</v>
      </c>
      <c r="Y99" s="46"/>
      <c r="Z99" s="2">
        <f>IF(Y$2="Bike &amp; Run",IF(ISNA(VLOOKUP(Y99,Paramètres!$B$3:$C$56,2,FALSE)),0,VLOOKUP(Y99,Paramètres!$B$3:$C$56,2,FALSE)*Paramètres!$N$13),IF(OR(Y99="",OR($D99="",$D99="NL",$D99="HORS LIGUE")),0,VLOOKUP(IF(OR(Y99="",OR($D99="",$D99="NL",$D99="HORS LIGUE")),"",COUNTIFS($D$5:$D$72,"&lt;&gt;"&amp;"",$D$5:$D$72,"&lt;&gt;"&amp;"NL",$D$5:$D$72,"&lt;&gt;"&amp;"HORS LIGUE",Y$5:Y$72,"&lt;"&amp;Y99)+1),Paramètres!$B$3:$C$56,2,FALSE)*Paramètres!$N$13))</f>
        <v>0</v>
      </c>
      <c r="AA99" s="46"/>
      <c r="AB99" s="2">
        <f>IF(AA$2="Bike &amp; Run",IF(ISNA(VLOOKUP(AA99,Paramètres!$B$3:$C$56,2,FALSE)),0,VLOOKUP(AA99,Paramètres!$B$3:$C$56,2,FALSE)*Paramètres!$N$14),IF(OR(AA99="",OR($D99="",$D99="NL",$D99="HORS LIGUE")),0,VLOOKUP(IF(OR(AA99="",OR($D99="",$D99="NL",$D99="HORS LIGUE")),"",COUNTIFS($D$5:$D$72,"&lt;&gt;"&amp;"",$D$5:$D$72,"&lt;&gt;"&amp;"NL",$D$5:$D$72,"&lt;&gt;"&amp;"HORS LIGUE",AA$5:AA$72,"&lt;"&amp;AA99)+1),Paramètres!$B$3:$C$56,2,FALSE)*Paramètres!$N$14))</f>
        <v>0</v>
      </c>
      <c r="AC99" s="46"/>
      <c r="AD99" s="2">
        <f>IF(AC$2="Bike &amp; Run",IF(ISNA(VLOOKUP(AC99,Paramètres!$B$3:$C$56,2,FALSE)),0,VLOOKUP(AC99,Paramètres!$B$3:$C$56,2,FALSE)*Paramètres!$N$15),IF(OR(AC99="",OR($D99="",$D99="NL",$D99="HORS LIGUE")),0,VLOOKUP(IF(OR(AC99="",OR($D99="",$D99="NL",$D99="HORS LIGUE")),"",COUNTIFS($D$5:$D$72,"&lt;&gt;"&amp;"",$D$5:$D$72,"&lt;&gt;"&amp;"NL",$D$5:$D$72,"&lt;&gt;"&amp;"HORS LIGUE",AC$5:AC$72,"&lt;"&amp;AC99)+1),Paramètres!$B$3:$C$56,2,FALSE)*Paramètres!$N$15))</f>
        <v>0</v>
      </c>
      <c r="AE99" s="46"/>
      <c r="AF99" s="2">
        <f>IF(AE$2="Bike &amp; Run",IF(ISNA(VLOOKUP(AE99,Paramètres!$B$3:$C$56,2,FALSE)),0,VLOOKUP(AE99,Paramètres!$B$3:$C$56,2,FALSE)*Paramètres!$N$16),IF(OR(AE99="",OR($D99="",$D99="NL",$D99="HORS LIGUE")),0,VLOOKUP(IF(OR(AE99="",OR($D99="",$D99="NL",$D99="HORS LIGUE")),"",COUNTIFS($D$5:$D$72,"&lt;&gt;"&amp;"",$D$5:$D$72,"&lt;&gt;"&amp;"NL",$D$5:$D$72,"&lt;&gt;"&amp;"HORS LIGUE",AE$5:AE$72,"&lt;"&amp;AE99)+1),Paramètres!$B$3:$C$56,2,FALSE)*Paramètres!$N$16))</f>
        <v>0</v>
      </c>
      <c r="AG99" s="46"/>
      <c r="AH99" s="2">
        <f>IF(AG$2="Bike &amp; Run",IF(ISNA(VLOOKUP(AG99,Paramètres!$B$3:$C$56,2,FALSE)),0,VLOOKUP(AG99,Paramètres!$B$3:$C$56,2,FALSE)*Paramètres!$N$17),IF(OR(AG99="",OR($D99="",$D99="NL",$D99="HORS LIGUE")),0,VLOOKUP(IF(OR(AG99="",OR($D99="",$D99="NL",$D99="HORS LIGUE")),"",COUNTIFS($D$5:$D$72,"&lt;&gt;"&amp;"",$D$5:$D$72,"&lt;&gt;"&amp;"NL",$D$5:$D$72,"&lt;&gt;"&amp;"HORS LIGUE",AG$5:AG$72,"&lt;"&amp;AG99)+1),Paramètres!$B$3:$C$56,2,FALSE)*Paramètres!$N$17))</f>
        <v>0</v>
      </c>
      <c r="AI99" s="40">
        <f t="shared" si="106"/>
        <v>0</v>
      </c>
      <c r="AJ99" s="3" t="str">
        <f t="shared" si="107"/>
        <v/>
      </c>
      <c r="AK99" s="5">
        <f t="shared" si="108"/>
        <v>0</v>
      </c>
      <c r="AL99" s="41" t="e">
        <f t="shared" si="109"/>
        <v>#REF!</v>
      </c>
      <c r="AM99" s="33" t="e">
        <f t="shared" si="110"/>
        <v>#REF!</v>
      </c>
    </row>
    <row r="100" spans="1:39" ht="16.5" x14ac:dyDescent="0.35">
      <c r="A100" s="14"/>
      <c r="B100" s="64" t="str">
        <f>IF(ISNA(VLOOKUP(A100,'Licenciés Jeunes 2023'!A:C,3,0)),"",VLOOKUP(A100,'Licenciés Jeunes 2023'!A:C,3,0))</f>
        <v/>
      </c>
      <c r="C100" s="32" t="str">
        <f>IF(ISNA(VLOOKUP(A100,'Licenciés Jeunes 2023'!A:C,2,0)),"",VLOOKUP(A100,'Licenciés Jeunes 2023'!A:C,2,0))</f>
        <v/>
      </c>
      <c r="D100" s="32" t="str">
        <f>IF(ISNA(VLOOKUP(A100,'Licenciés Jeunes 2023'!A:F,6,0)),"",VLOOKUP(A100,'Licenciés Jeunes 2023'!A:F,6,0))</f>
        <v/>
      </c>
      <c r="E100" s="6"/>
      <c r="F100" s="2">
        <f>IF(E$2="Bike &amp; Run",IF(ISNA(VLOOKUP(E100,Paramètres!$B$3:$C$56,2,FALSE)),0,VLOOKUP(E100,Paramètres!$B$3:$C$56,2,FALSE)*Paramètres!$N$3),IF(OR(E100="",OR($D100="",$D100="NL",$D100="HORS LIGUE")),0,VLOOKUP(IF(OR(E100="",OR($D100="",$D100="NL",$D100="HORS LIGUE")),"",COUNTIFS($D$5:$D$72,"&lt;&gt;"&amp;"",$D$5:$D$72,"&lt;&gt;"&amp;"NL",$D$5:$D$72,"&lt;&gt;"&amp;"HORS LIGUE",E$5:E$72,"&lt;"&amp;E100)+1),Paramètres!$B$3:$C$56,2,FALSE)*Paramètres!$N$3))</f>
        <v>0</v>
      </c>
      <c r="G100" s="84"/>
      <c r="H100" s="83">
        <f>IF(G$2="Bike &amp; Run",IF(ISNA(VLOOKUP(G100,Paramètres!$B$3:$C$56,2,FALSE)),0,VLOOKUP(G100,Paramètres!$B$3:$C$56,2,FALSE)*Paramètres!$N$4),IF(OR(G100="",OR($D100="",$D100="NL",$D100="HORS LIGUE")),0,VLOOKUP(IF(OR(G100="",OR($D100="",$D100="NL",$D100="HORS LIGUE")),"",COUNTIFS($D$5:$D$72,"&lt;&gt;"&amp;"",$D$5:$D$72,"&lt;&gt;"&amp;"NL",$D$5:$D$72,"&lt;&gt;"&amp;"HORS LIGUE",G$5:G$72,"&lt;"&amp;G100)+1),Paramètres!$B$3:$C$56,2,FALSE)*Paramètres!$N$4))</f>
        <v>0</v>
      </c>
      <c r="I100" s="36"/>
      <c r="J100" s="2">
        <f>IF(I$2="Bike &amp; Run",IF(ISNA(VLOOKUP(I100,Paramètres!$B$3:$C$56,2,FALSE)),0,VLOOKUP(I100,Paramètres!$B$3:$C$56,2,FALSE)*Paramètres!$N$5),IF(OR(I100="",OR($D100="",$D100="NL",$D100="HORS LIGUE")),0,VLOOKUP(IF(OR(I100="",OR($D100="",$D100="NL",$D100="HORS LIGUE")),"",COUNTIFS($D$5:$D$72,"&lt;&gt;"&amp;"",$D$5:$D$72,"&lt;&gt;"&amp;"NL",$D$5:$D$72,"&lt;&gt;"&amp;"HORS LIGUE",I$5:I$72,"&lt;"&amp;I100)+1),Paramètres!$B$3:$C$56,2,FALSE)*Paramètres!$N$5))</f>
        <v>0</v>
      </c>
      <c r="K100" s="4"/>
      <c r="L100" s="2">
        <f>IF(K$2="Bike &amp; Run",IF(ISNA(VLOOKUP(K100,Paramètres!$B$3:$C$56,2,FALSE)),0,VLOOKUP(K100,Paramètres!$B$3:$C$56,2,FALSE)*Paramètres!$N$6),IF(OR(K100="",OR($D100="",$D100="NL",$D100="HORS LIGUE")),0,VLOOKUP(IF(OR(K100="",OR($D100="",$D100="NL",$D100="HORS LIGUE")),"",COUNTIFS($D$5:$D$72,"&lt;&gt;"&amp;"",$D$5:$D$72,"&lt;&gt;"&amp;"NL",$D$5:$D$72,"&lt;&gt;"&amp;"HORS LIGUE",K$5:K$72,"&lt;"&amp;K100)+1),Paramètres!$B$3:$C$56,2,FALSE)*Paramètres!$N$6))</f>
        <v>0</v>
      </c>
      <c r="M100" s="4"/>
      <c r="N100" s="2">
        <f>IF(M$2="Bike &amp; Run",IF(ISNA(VLOOKUP(M100,Paramètres!$B$3:$C$56,2,FALSE)),0,VLOOKUP(M100,Paramètres!$B$3:$C$56,2,FALSE)*Paramètres!$N$7),IF(OR(M100="",OR($D100="",$D100="NL",$D100="HORS LIGUE")),0,VLOOKUP(IF(OR(M100="",OR($D100="",$D100="NL",$D100="HORS LIGUE")),"",COUNTIFS($D$5:$D$72,"&lt;&gt;"&amp;"",$D$5:$D$72,"&lt;&gt;"&amp;"NL",$D$5:$D$72,"&lt;&gt;"&amp;"HORS LIGUE",M$5:M$72,"&lt;"&amp;M100)+1),Paramètres!$B$3:$C$56,2,FALSE)*Paramètres!$N$7))</f>
        <v>0</v>
      </c>
      <c r="O100" s="46"/>
      <c r="P100" s="2">
        <f>IF(O$2="Bike &amp; Run",IF(ISNA(VLOOKUP(O100,Paramètres!$B$3:$C$56,2,FALSE)),0,VLOOKUP(O100,Paramètres!$B$3:$C$56,2,FALSE)*Paramètres!$N$8),IF(OR(O100="",OR($D100="",$D100="NL",$D100="HORS LIGUE")),0,VLOOKUP(IF(OR(O100="",OR($D100="",$D100="NL",$D100="HORS LIGUE")),"",COUNTIFS($D$5:$D$72,"&lt;&gt;"&amp;"",$D$5:$D$72,"&lt;&gt;"&amp;"NL",$D$5:$D$72,"&lt;&gt;"&amp;"HORS LIGUE",O$5:O$72,"&lt;"&amp;O100)+1),Paramètres!$B$3:$C$56,2,FALSE)*Paramètres!$N$8))</f>
        <v>0</v>
      </c>
      <c r="Q100" s="46"/>
      <c r="R100" s="2">
        <f>IF(Q$2="Bike &amp; Run",IF(ISNA(VLOOKUP(Q100,Paramètres!$B$3:$C$56,2,FALSE)),0,VLOOKUP(Q100,Paramètres!$B$3:$C$56,2,FALSE)*Paramètres!$N$9),IF(OR(Q100="",OR($D100="",$D100="NL",$D100="HORS LIGUE")),0,VLOOKUP(IF(OR(Q100="",OR($D100="",$D100="NL",$D100="HORS LIGUE")),"",COUNTIFS($D$5:$D$72,"&lt;&gt;"&amp;"",$D$5:$D$72,"&lt;&gt;"&amp;"NL",$D$5:$D$72,"&lt;&gt;"&amp;"HORS LIGUE",Q$5:Q$72,"&lt;"&amp;Q100)+1),Paramètres!$B$3:$C$56,2,FALSE)*Paramètres!$N$9))</f>
        <v>0</v>
      </c>
      <c r="S100" s="46"/>
      <c r="T100" s="2">
        <f>IF(S$2="Bike &amp; Run",IF(ISNA(VLOOKUP(S100,Paramètres!$B$3:$C$56,2,FALSE)),0,VLOOKUP(S100,Paramètres!$B$3:$C$56,2,FALSE)*Paramètres!$N$10),IF(OR(S100="",OR($D100="",$D100="NL",$D100="HORS LIGUE")),0,VLOOKUP(IF(OR(S100="",OR($D100="",$D100="NL",$D100="HORS LIGUE")),"",COUNTIFS($D$5:$D$72,"&lt;&gt;"&amp;"",$D$5:$D$72,"&lt;&gt;"&amp;"NL",$D$5:$D$72,"&lt;&gt;"&amp;"HORS LIGUE",S$5:S$72,"&lt;"&amp;S100)+1),Paramètres!$B$3:$C$56,2,FALSE)*Paramètres!$N$10))</f>
        <v>0</v>
      </c>
      <c r="U100" s="46"/>
      <c r="V100" s="2">
        <f>IF(U$2="Bike &amp; Run",IF(ISNA(VLOOKUP(U100,Paramètres!$B$3:$C$56,2,FALSE)),0,VLOOKUP(U100,Paramètres!$B$3:$C$56,2,FALSE)*Paramètres!$N$11),IF(OR(U100="",OR($D100="",$D100="NL",$D100="HORS LIGUE")),0,VLOOKUP(IF(OR(U100="",OR($D100="",$D100="NL",$D100="HORS LIGUE")),"",COUNTIFS($D$5:$D$72,"&lt;&gt;"&amp;"",$D$5:$D$72,"&lt;&gt;"&amp;"NL",$D$5:$D$72,"&lt;&gt;"&amp;"HORS LIGUE",U$5:U$72,"&lt;"&amp;U100)+1),Paramètres!$B$3:$C$56,2,FALSE)*Paramètres!$N$11))</f>
        <v>0</v>
      </c>
      <c r="W100" s="46"/>
      <c r="X100" s="2">
        <f>IF(W$2="Bike &amp; Run",IF(ISNA(VLOOKUP(W100,Paramètres!$B$3:$C$56,2,FALSE)),0,VLOOKUP(W100,Paramètres!$B$3:$C$56,2,FALSE)*Paramètres!$N$12),IF(OR(W100="",OR($D100="",$D100="NL",$D100="HORS LIGUE")),0,VLOOKUP(IF(OR(W100="",OR($D100="",$D100="NL",$D100="HORS LIGUE")),"",COUNTIFS($D$5:$D$72,"&lt;&gt;"&amp;"",$D$5:$D$72,"&lt;&gt;"&amp;"NL",$D$5:$D$72,"&lt;&gt;"&amp;"HORS LIGUE",W$5:W$72,"&lt;"&amp;W100)+1),Paramètres!$B$3:$C$56,2,FALSE)*Paramètres!$N$12))</f>
        <v>0</v>
      </c>
      <c r="Y100" s="46"/>
      <c r="Z100" s="2">
        <f>IF(Y$2="Bike &amp; Run",IF(ISNA(VLOOKUP(Y100,Paramètres!$B$3:$C$56,2,FALSE)),0,VLOOKUP(Y100,Paramètres!$B$3:$C$56,2,FALSE)*Paramètres!$N$13),IF(OR(Y100="",OR($D100="",$D100="NL",$D100="HORS LIGUE")),0,VLOOKUP(IF(OR(Y100="",OR($D100="",$D100="NL",$D100="HORS LIGUE")),"",COUNTIFS($D$5:$D$72,"&lt;&gt;"&amp;"",$D$5:$D$72,"&lt;&gt;"&amp;"NL",$D$5:$D$72,"&lt;&gt;"&amp;"HORS LIGUE",Y$5:Y$72,"&lt;"&amp;Y100)+1),Paramètres!$B$3:$C$56,2,FALSE)*Paramètres!$N$13))</f>
        <v>0</v>
      </c>
      <c r="AA100" s="46"/>
      <c r="AB100" s="2">
        <f>IF(AA$2="Bike &amp; Run",IF(ISNA(VLOOKUP(AA100,Paramètres!$B$3:$C$56,2,FALSE)),0,VLOOKUP(AA100,Paramètres!$B$3:$C$56,2,FALSE)*Paramètres!$N$14),IF(OR(AA100="",OR($D100="",$D100="NL",$D100="HORS LIGUE")),0,VLOOKUP(IF(OR(AA100="",OR($D100="",$D100="NL",$D100="HORS LIGUE")),"",COUNTIFS($D$5:$D$72,"&lt;&gt;"&amp;"",$D$5:$D$72,"&lt;&gt;"&amp;"NL",$D$5:$D$72,"&lt;&gt;"&amp;"HORS LIGUE",AA$5:AA$72,"&lt;"&amp;AA100)+1),Paramètres!$B$3:$C$56,2,FALSE)*Paramètres!$N$14))</f>
        <v>0</v>
      </c>
      <c r="AC100" s="46"/>
      <c r="AD100" s="2">
        <f>IF(AC$2="Bike &amp; Run",IF(ISNA(VLOOKUP(AC100,Paramètres!$B$3:$C$56,2,FALSE)),0,VLOOKUP(AC100,Paramètres!$B$3:$C$56,2,FALSE)*Paramètres!$N$15),IF(OR(AC100="",OR($D100="",$D100="NL",$D100="HORS LIGUE")),0,VLOOKUP(IF(OR(AC100="",OR($D100="",$D100="NL",$D100="HORS LIGUE")),"",COUNTIFS($D$5:$D$72,"&lt;&gt;"&amp;"",$D$5:$D$72,"&lt;&gt;"&amp;"NL",$D$5:$D$72,"&lt;&gt;"&amp;"HORS LIGUE",AC$5:AC$72,"&lt;"&amp;AC100)+1),Paramètres!$B$3:$C$56,2,FALSE)*Paramètres!$N$15))</f>
        <v>0</v>
      </c>
      <c r="AE100" s="46"/>
      <c r="AF100" s="2">
        <f>IF(AE$2="Bike &amp; Run",IF(ISNA(VLOOKUP(AE100,Paramètres!$B$3:$C$56,2,FALSE)),0,VLOOKUP(AE100,Paramètres!$B$3:$C$56,2,FALSE)*Paramètres!$N$16),IF(OR(AE100="",OR($D100="",$D100="NL",$D100="HORS LIGUE")),0,VLOOKUP(IF(OR(AE100="",OR($D100="",$D100="NL",$D100="HORS LIGUE")),"",COUNTIFS($D$5:$D$72,"&lt;&gt;"&amp;"",$D$5:$D$72,"&lt;&gt;"&amp;"NL",$D$5:$D$72,"&lt;&gt;"&amp;"HORS LIGUE",AE$5:AE$72,"&lt;"&amp;AE100)+1),Paramètres!$B$3:$C$56,2,FALSE)*Paramètres!$N$16))</f>
        <v>0</v>
      </c>
      <c r="AG100" s="46"/>
      <c r="AH100" s="2">
        <f>IF(AG$2="Bike &amp; Run",IF(ISNA(VLOOKUP(AG100,Paramètres!$B$3:$C$56,2,FALSE)),0,VLOOKUP(AG100,Paramètres!$B$3:$C$56,2,FALSE)*Paramètres!$N$17),IF(OR(AG100="",OR($D100="",$D100="NL",$D100="HORS LIGUE")),0,VLOOKUP(IF(OR(AG100="",OR($D100="",$D100="NL",$D100="HORS LIGUE")),"",COUNTIFS($D$5:$D$72,"&lt;&gt;"&amp;"",$D$5:$D$72,"&lt;&gt;"&amp;"NL",$D$5:$D$72,"&lt;&gt;"&amp;"HORS LIGUE",AG$5:AG$72,"&lt;"&amp;AG100)+1),Paramètres!$B$3:$C$56,2,FALSE)*Paramètres!$N$17))</f>
        <v>0</v>
      </c>
      <c r="AI100" s="40">
        <f t="shared" si="106"/>
        <v>0</v>
      </c>
      <c r="AJ100" s="3" t="str">
        <f t="shared" si="107"/>
        <v/>
      </c>
      <c r="AK100" s="5">
        <f t="shared" si="108"/>
        <v>0</v>
      </c>
      <c r="AL100" s="41" t="e">
        <f t="shared" si="109"/>
        <v>#REF!</v>
      </c>
      <c r="AM100" s="33" t="e">
        <f t="shared" si="110"/>
        <v>#REF!</v>
      </c>
    </row>
    <row r="101" spans="1:39" ht="16.5" x14ac:dyDescent="0.35">
      <c r="A101" s="14"/>
      <c r="B101" s="64" t="str">
        <f>IF(ISNA(VLOOKUP(A101,'Licenciés Jeunes 2023'!A:C,3,0)),"",VLOOKUP(A101,'Licenciés Jeunes 2023'!A:C,3,0))</f>
        <v/>
      </c>
      <c r="C101" s="32" t="str">
        <f>IF(ISNA(VLOOKUP(A101,'Licenciés Jeunes 2023'!A:C,2,0)),"",VLOOKUP(A101,'Licenciés Jeunes 2023'!A:C,2,0))</f>
        <v/>
      </c>
      <c r="D101" s="32" t="str">
        <f>IF(ISNA(VLOOKUP(A101,'Licenciés Jeunes 2023'!A:F,6,0)),"",VLOOKUP(A101,'Licenciés Jeunes 2023'!A:F,6,0))</f>
        <v/>
      </c>
      <c r="E101" s="6"/>
      <c r="F101" s="2">
        <f>IF(E$2="Bike &amp; Run",IF(ISNA(VLOOKUP(E101,Paramètres!$B$3:$C$56,2,FALSE)),0,VLOOKUP(E101,Paramètres!$B$3:$C$56,2,FALSE)*Paramètres!$N$3),IF(OR(E101="",OR($D101="",$D101="NL",$D101="HORS LIGUE")),0,VLOOKUP(IF(OR(E101="",OR($D101="",$D101="NL",$D101="HORS LIGUE")),"",COUNTIFS($D$5:$D$72,"&lt;&gt;"&amp;"",$D$5:$D$72,"&lt;&gt;"&amp;"NL",$D$5:$D$72,"&lt;&gt;"&amp;"HORS LIGUE",E$5:E$72,"&lt;"&amp;E101)+1),Paramètres!$B$3:$C$56,2,FALSE)*Paramètres!$N$3))</f>
        <v>0</v>
      </c>
      <c r="G101" s="84"/>
      <c r="H101" s="83">
        <f>IF(G$2="Bike &amp; Run",IF(ISNA(VLOOKUP(G101,Paramètres!$B$3:$C$56,2,FALSE)),0,VLOOKUP(G101,Paramètres!$B$3:$C$56,2,FALSE)*Paramètres!$N$4),IF(OR(G101="",OR($D101="",$D101="NL",$D101="HORS LIGUE")),0,VLOOKUP(IF(OR(G101="",OR($D101="",$D101="NL",$D101="HORS LIGUE")),"",COUNTIFS($D$5:$D$72,"&lt;&gt;"&amp;"",$D$5:$D$72,"&lt;&gt;"&amp;"NL",$D$5:$D$72,"&lt;&gt;"&amp;"HORS LIGUE",G$5:G$72,"&lt;"&amp;G101)+1),Paramètres!$B$3:$C$56,2,FALSE)*Paramètres!$N$4))</f>
        <v>0</v>
      </c>
      <c r="I101" s="36"/>
      <c r="J101" s="2">
        <f>IF(I$2="Bike &amp; Run",IF(ISNA(VLOOKUP(I101,Paramètres!$B$3:$C$56,2,FALSE)),0,VLOOKUP(I101,Paramètres!$B$3:$C$56,2,FALSE)*Paramètres!$N$5),IF(OR(I101="",OR($D101="",$D101="NL",$D101="HORS LIGUE")),0,VLOOKUP(IF(OR(I101="",OR($D101="",$D101="NL",$D101="HORS LIGUE")),"",COUNTIFS($D$5:$D$72,"&lt;&gt;"&amp;"",$D$5:$D$72,"&lt;&gt;"&amp;"NL",$D$5:$D$72,"&lt;&gt;"&amp;"HORS LIGUE",I$5:I$72,"&lt;"&amp;I101)+1),Paramètres!$B$3:$C$56,2,FALSE)*Paramètres!$N$5))</f>
        <v>0</v>
      </c>
      <c r="K101" s="4"/>
      <c r="L101" s="2">
        <f>IF(K$2="Bike &amp; Run",IF(ISNA(VLOOKUP(K101,Paramètres!$B$3:$C$56,2,FALSE)),0,VLOOKUP(K101,Paramètres!$B$3:$C$56,2,FALSE)*Paramètres!$N$6),IF(OR(K101="",OR($D101="",$D101="NL",$D101="HORS LIGUE")),0,VLOOKUP(IF(OR(K101="",OR($D101="",$D101="NL",$D101="HORS LIGUE")),"",COUNTIFS($D$5:$D$72,"&lt;&gt;"&amp;"",$D$5:$D$72,"&lt;&gt;"&amp;"NL",$D$5:$D$72,"&lt;&gt;"&amp;"HORS LIGUE",K$5:K$72,"&lt;"&amp;K101)+1),Paramètres!$B$3:$C$56,2,FALSE)*Paramètres!$N$6))</f>
        <v>0</v>
      </c>
      <c r="M101" s="4"/>
      <c r="N101" s="2">
        <f>IF(M$2="Bike &amp; Run",IF(ISNA(VLOOKUP(M101,Paramètres!$B$3:$C$56,2,FALSE)),0,VLOOKUP(M101,Paramètres!$B$3:$C$56,2,FALSE)*Paramètres!$N$7),IF(OR(M101="",OR($D101="",$D101="NL",$D101="HORS LIGUE")),0,VLOOKUP(IF(OR(M101="",OR($D101="",$D101="NL",$D101="HORS LIGUE")),"",COUNTIFS($D$5:$D$72,"&lt;&gt;"&amp;"",$D$5:$D$72,"&lt;&gt;"&amp;"NL",$D$5:$D$72,"&lt;&gt;"&amp;"HORS LIGUE",M$5:M$72,"&lt;"&amp;M101)+1),Paramètres!$B$3:$C$56,2,FALSE)*Paramètres!$N$7))</f>
        <v>0</v>
      </c>
      <c r="O101" s="46"/>
      <c r="P101" s="2">
        <f>IF(O$2="Bike &amp; Run",IF(ISNA(VLOOKUP(O101,Paramètres!$B$3:$C$56,2,FALSE)),0,VLOOKUP(O101,Paramètres!$B$3:$C$56,2,FALSE)*Paramètres!$N$8),IF(OR(O101="",OR($D101="",$D101="NL",$D101="HORS LIGUE")),0,VLOOKUP(IF(OR(O101="",OR($D101="",$D101="NL",$D101="HORS LIGUE")),"",COUNTIFS($D$5:$D$72,"&lt;&gt;"&amp;"",$D$5:$D$72,"&lt;&gt;"&amp;"NL",$D$5:$D$72,"&lt;&gt;"&amp;"HORS LIGUE",O$5:O$72,"&lt;"&amp;O101)+1),Paramètres!$B$3:$C$56,2,FALSE)*Paramètres!$N$8))</f>
        <v>0</v>
      </c>
      <c r="Q101" s="46"/>
      <c r="R101" s="2">
        <f>IF(Q$2="Bike &amp; Run",IF(ISNA(VLOOKUP(Q101,Paramètres!$B$3:$C$56,2,FALSE)),0,VLOOKUP(Q101,Paramètres!$B$3:$C$56,2,FALSE)*Paramètres!$N$9),IF(OR(Q101="",OR($D101="",$D101="NL",$D101="HORS LIGUE")),0,VLOOKUP(IF(OR(Q101="",OR($D101="",$D101="NL",$D101="HORS LIGUE")),"",COUNTIFS($D$5:$D$72,"&lt;&gt;"&amp;"",$D$5:$D$72,"&lt;&gt;"&amp;"NL",$D$5:$D$72,"&lt;&gt;"&amp;"HORS LIGUE",Q$5:Q$72,"&lt;"&amp;Q101)+1),Paramètres!$B$3:$C$56,2,FALSE)*Paramètres!$N$9))</f>
        <v>0</v>
      </c>
      <c r="S101" s="46"/>
      <c r="T101" s="2">
        <f>IF(S$2="Bike &amp; Run",IF(ISNA(VLOOKUP(S101,Paramètres!$B$3:$C$56,2,FALSE)),0,VLOOKUP(S101,Paramètres!$B$3:$C$56,2,FALSE)*Paramètres!$N$10),IF(OR(S101="",OR($D101="",$D101="NL",$D101="HORS LIGUE")),0,VLOOKUP(IF(OR(S101="",OR($D101="",$D101="NL",$D101="HORS LIGUE")),"",COUNTIFS($D$5:$D$72,"&lt;&gt;"&amp;"",$D$5:$D$72,"&lt;&gt;"&amp;"NL",$D$5:$D$72,"&lt;&gt;"&amp;"HORS LIGUE",S$5:S$72,"&lt;"&amp;S101)+1),Paramètres!$B$3:$C$56,2,FALSE)*Paramètres!$N$10))</f>
        <v>0</v>
      </c>
      <c r="U101" s="46"/>
      <c r="V101" s="2">
        <f>IF(U$2="Bike &amp; Run",IF(ISNA(VLOOKUP(U101,Paramètres!$B$3:$C$56,2,FALSE)),0,VLOOKUP(U101,Paramètres!$B$3:$C$56,2,FALSE)*Paramètres!$N$11),IF(OR(U101="",OR($D101="",$D101="NL",$D101="HORS LIGUE")),0,VLOOKUP(IF(OR(U101="",OR($D101="",$D101="NL",$D101="HORS LIGUE")),"",COUNTIFS($D$5:$D$72,"&lt;&gt;"&amp;"",$D$5:$D$72,"&lt;&gt;"&amp;"NL",$D$5:$D$72,"&lt;&gt;"&amp;"HORS LIGUE",U$5:U$72,"&lt;"&amp;U101)+1),Paramètres!$B$3:$C$56,2,FALSE)*Paramètres!$N$11))</f>
        <v>0</v>
      </c>
      <c r="W101" s="46"/>
      <c r="X101" s="2">
        <f>IF(W$2="Bike &amp; Run",IF(ISNA(VLOOKUP(W101,Paramètres!$B$3:$C$56,2,FALSE)),0,VLOOKUP(W101,Paramètres!$B$3:$C$56,2,FALSE)*Paramètres!$N$12),IF(OR(W101="",OR($D101="",$D101="NL",$D101="HORS LIGUE")),0,VLOOKUP(IF(OR(W101="",OR($D101="",$D101="NL",$D101="HORS LIGUE")),"",COUNTIFS($D$5:$D$72,"&lt;&gt;"&amp;"",$D$5:$D$72,"&lt;&gt;"&amp;"NL",$D$5:$D$72,"&lt;&gt;"&amp;"HORS LIGUE",W$5:W$72,"&lt;"&amp;W101)+1),Paramètres!$B$3:$C$56,2,FALSE)*Paramètres!$N$12))</f>
        <v>0</v>
      </c>
      <c r="Y101" s="46"/>
      <c r="Z101" s="2">
        <f>IF(Y$2="Bike &amp; Run",IF(ISNA(VLOOKUP(Y101,Paramètres!$B$3:$C$56,2,FALSE)),0,VLOOKUP(Y101,Paramètres!$B$3:$C$56,2,FALSE)*Paramètres!$N$13),IF(OR(Y101="",OR($D101="",$D101="NL",$D101="HORS LIGUE")),0,VLOOKUP(IF(OR(Y101="",OR($D101="",$D101="NL",$D101="HORS LIGUE")),"",COUNTIFS($D$5:$D$72,"&lt;&gt;"&amp;"",$D$5:$D$72,"&lt;&gt;"&amp;"NL",$D$5:$D$72,"&lt;&gt;"&amp;"HORS LIGUE",Y$5:Y$72,"&lt;"&amp;Y101)+1),Paramètres!$B$3:$C$56,2,FALSE)*Paramètres!$N$13))</f>
        <v>0</v>
      </c>
      <c r="AA101" s="46"/>
      <c r="AB101" s="2">
        <f>IF(AA$2="Bike &amp; Run",IF(ISNA(VLOOKUP(AA101,Paramètres!$B$3:$C$56,2,FALSE)),0,VLOOKUP(AA101,Paramètres!$B$3:$C$56,2,FALSE)*Paramètres!$N$14),IF(OR(AA101="",OR($D101="",$D101="NL",$D101="HORS LIGUE")),0,VLOOKUP(IF(OR(AA101="",OR($D101="",$D101="NL",$D101="HORS LIGUE")),"",COUNTIFS($D$5:$D$72,"&lt;&gt;"&amp;"",$D$5:$D$72,"&lt;&gt;"&amp;"NL",$D$5:$D$72,"&lt;&gt;"&amp;"HORS LIGUE",AA$5:AA$72,"&lt;"&amp;AA101)+1),Paramètres!$B$3:$C$56,2,FALSE)*Paramètres!$N$14))</f>
        <v>0</v>
      </c>
      <c r="AC101" s="46"/>
      <c r="AD101" s="2">
        <f>IF(AC$2="Bike &amp; Run",IF(ISNA(VLOOKUP(AC101,Paramètres!$B$3:$C$56,2,FALSE)),0,VLOOKUP(AC101,Paramètres!$B$3:$C$56,2,FALSE)*Paramètres!$N$15),IF(OR(AC101="",OR($D101="",$D101="NL",$D101="HORS LIGUE")),0,VLOOKUP(IF(OR(AC101="",OR($D101="",$D101="NL",$D101="HORS LIGUE")),"",COUNTIFS($D$5:$D$72,"&lt;&gt;"&amp;"",$D$5:$D$72,"&lt;&gt;"&amp;"NL",$D$5:$D$72,"&lt;&gt;"&amp;"HORS LIGUE",AC$5:AC$72,"&lt;"&amp;AC101)+1),Paramètres!$B$3:$C$56,2,FALSE)*Paramètres!$N$15))</f>
        <v>0</v>
      </c>
      <c r="AE101" s="46"/>
      <c r="AF101" s="2">
        <f>IF(AE$2="Bike &amp; Run",IF(ISNA(VLOOKUP(AE101,Paramètres!$B$3:$C$56,2,FALSE)),0,VLOOKUP(AE101,Paramètres!$B$3:$C$56,2,FALSE)*Paramètres!$N$16),IF(OR(AE101="",OR($D101="",$D101="NL",$D101="HORS LIGUE")),0,VLOOKUP(IF(OR(AE101="",OR($D101="",$D101="NL",$D101="HORS LIGUE")),"",COUNTIFS($D$5:$D$72,"&lt;&gt;"&amp;"",$D$5:$D$72,"&lt;&gt;"&amp;"NL",$D$5:$D$72,"&lt;&gt;"&amp;"HORS LIGUE",AE$5:AE$72,"&lt;"&amp;AE101)+1),Paramètres!$B$3:$C$56,2,FALSE)*Paramètres!$N$16))</f>
        <v>0</v>
      </c>
      <c r="AG101" s="46"/>
      <c r="AH101" s="2">
        <f>IF(AG$2="Bike &amp; Run",IF(ISNA(VLOOKUP(AG101,Paramètres!$B$3:$C$56,2,FALSE)),0,VLOOKUP(AG101,Paramètres!$B$3:$C$56,2,FALSE)*Paramètres!$N$17),IF(OR(AG101="",OR($D101="",$D101="NL",$D101="HORS LIGUE")),0,VLOOKUP(IF(OR(AG101="",OR($D101="",$D101="NL",$D101="HORS LIGUE")),"",COUNTIFS($D$5:$D$72,"&lt;&gt;"&amp;"",$D$5:$D$72,"&lt;&gt;"&amp;"NL",$D$5:$D$72,"&lt;&gt;"&amp;"HORS LIGUE",AG$5:AG$72,"&lt;"&amp;AG101)+1),Paramètres!$B$3:$C$56,2,FALSE)*Paramètres!$N$17))</f>
        <v>0</v>
      </c>
      <c r="AI101" s="40">
        <f t="shared" ref="AI101:AI132" si="115">F101+H101+J101+L101+N101+P101+R101+T101+V101+X101+Z101+AB101+AD101+AF101+AH101</f>
        <v>0</v>
      </c>
      <c r="AJ101" s="3" t="str">
        <f t="shared" ref="AJ101:AJ132" si="116">IF(AI101&lt;&gt;0,RANK(AI101,$AI$5:$AI$72),"")</f>
        <v/>
      </c>
      <c r="AK101" s="5">
        <f t="shared" si="108"/>
        <v>0</v>
      </c>
      <c r="AL101" s="41" t="e">
        <f t="shared" si="109"/>
        <v>#REF!</v>
      </c>
      <c r="AM101" s="33" t="e">
        <f t="shared" ref="AM101:AM132" si="117">IF(AL101&lt;&gt;0,RANK(AL101,$AL$5:$AL$72),"")</f>
        <v>#REF!</v>
      </c>
    </row>
  </sheetData>
  <sheetProtection selectLockedCells="1" selectUnlockedCells="1"/>
  <sortState xmlns:xlrd2="http://schemas.microsoft.com/office/spreadsheetml/2017/richdata2" ref="A5:AM105">
    <sortCondition descending="1" ref="AI4:AI105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howErrorMessage="1" sqref="D54:D101" xr:uid="{00000000-0002-0000-0500-000000000000}">
      <formula1>liste_clubs</formula1>
    </dataValidation>
    <dataValidation type="list" allowBlank="1" showInputMessage="1" sqref="A54:A72" xr:uid="{00000000-0002-0000-0500-000001000000}">
      <formula1>IF(A54&lt;&gt;"",OFFSET(F_licences,MATCH(A54&amp;"*",F_licences,0)-1,,COUNTIF(F_licences,A54&amp;"*"),1),F_licences)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Feuil41"/>
  <dimension ref="A1:BR148"/>
  <sheetViews>
    <sheetView workbookViewId="0">
      <selection activeCell="L32" sqref="L32"/>
    </sheetView>
  </sheetViews>
  <sheetFormatPr baseColWidth="10" defaultColWidth="11" defaultRowHeight="12.5" x14ac:dyDescent="0.25"/>
  <cols>
    <col min="1" max="1" width="23.36328125" bestFit="1" customWidth="1"/>
    <col min="2" max="2" width="22.36328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6.36328125" bestFit="1" customWidth="1"/>
    <col min="17" max="17" width="3.6328125" bestFit="1" customWidth="1"/>
    <col min="18" max="18" width="7" customWidth="1"/>
    <col min="19" max="19" width="3.6328125" bestFit="1" customWidth="1"/>
    <col min="20" max="20" width="7.453125" customWidth="1"/>
    <col min="21" max="21" width="3.6328125" bestFit="1" customWidth="1"/>
    <col min="22" max="22" width="6.81640625" customWidth="1"/>
    <col min="23" max="23" width="3.6328125" bestFit="1" customWidth="1"/>
    <col min="24" max="24" width="6.81640625" customWidth="1"/>
    <col min="25" max="33" width="7.36328125" hidden="1" customWidth="1"/>
    <col min="34" max="34" width="0.179687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 x14ac:dyDescent="0.25">
      <c r="A1" s="97"/>
      <c r="B1" s="100" t="s">
        <v>9</v>
      </c>
      <c r="C1" s="100"/>
      <c r="D1" s="103"/>
      <c r="E1" s="96">
        <f>IF(Paramètres!K3&lt;&gt;"",Paramètres!K3,"")</f>
        <v>45675</v>
      </c>
      <c r="F1" s="96"/>
      <c r="G1" s="96">
        <f>IF(Paramètres!K4&lt;&gt;"",Paramètres!K4,"")</f>
        <v>45690</v>
      </c>
      <c r="H1" s="96"/>
      <c r="I1" s="96">
        <f>IF(Paramètres!K5&lt;&gt;"",Paramètres!K5,"")</f>
        <v>45718</v>
      </c>
      <c r="J1" s="96"/>
      <c r="K1" s="96">
        <f>IF(Paramètres!K6&lt;&gt;"",Paramètres!K6,"")</f>
        <v>45753</v>
      </c>
      <c r="L1" s="96"/>
      <c r="M1" s="96">
        <f>IF(Paramètres!K7&lt;&gt;"",Paramètres!K7,"")</f>
        <v>45780</v>
      </c>
      <c r="N1" s="96"/>
      <c r="O1" s="96" t="str">
        <f>IF(Paramètres!K8&lt;&gt;"",Paramètres!K8,"")</f>
        <v>24&amp;25/05/2025</v>
      </c>
      <c r="P1" s="96"/>
      <c r="Q1" s="96">
        <f>IF(Paramètres!K9&lt;&gt;"",Paramètres!K9,"")</f>
        <v>45876</v>
      </c>
      <c r="R1" s="96"/>
      <c r="S1" s="96">
        <f>IF(Paramètres!K10&lt;&gt;"",Paramètres!K10,"")</f>
        <v>45844</v>
      </c>
      <c r="T1" s="96"/>
      <c r="U1" s="96">
        <f>IF(Paramètres!K11&lt;&gt;"",Paramètres!K11,"")</f>
        <v>45907</v>
      </c>
      <c r="V1" s="96"/>
      <c r="W1" s="96">
        <f>IF(Paramètres!K12&lt;&gt;"",Paramètres!K12,"")</f>
        <v>45928</v>
      </c>
      <c r="X1" s="96"/>
      <c r="Y1" s="96" t="str">
        <f>IF(Paramètres!K13&lt;&gt;"",Paramètres!K13,"")</f>
        <v/>
      </c>
      <c r="Z1" s="96"/>
      <c r="AA1" s="96" t="str">
        <f>IF(Paramètres!K14&lt;&gt;"",Paramètres!K14,"")</f>
        <v/>
      </c>
      <c r="AB1" s="96"/>
      <c r="AC1" s="96" t="str">
        <f>IF(Paramètres!K15&lt;&gt;"",Paramètres!K15,"")</f>
        <v/>
      </c>
      <c r="AD1" s="96"/>
      <c r="AE1" s="96" t="str">
        <f>IF(Paramètres!K16&lt;&gt;"",Paramètres!K16,"")</f>
        <v/>
      </c>
      <c r="AF1" s="96"/>
      <c r="AG1" s="96" t="str">
        <f>IF(Paramètres!K17&lt;&gt;"",Paramètres!K17,"")</f>
        <v/>
      </c>
      <c r="AH1" s="88"/>
      <c r="AI1" s="95" t="s">
        <v>0</v>
      </c>
      <c r="AJ1" s="95"/>
      <c r="AK1" s="95"/>
      <c r="AL1" s="95"/>
      <c r="AM1" s="95"/>
    </row>
    <row r="2" spans="1:70" ht="32.25" customHeight="1" x14ac:dyDescent="0.25">
      <c r="A2" s="98"/>
      <c r="B2" s="101"/>
      <c r="C2" s="101"/>
      <c r="D2" s="104"/>
      <c r="E2" s="88" t="str">
        <f>IF(E1&lt;&gt;"",Paramètres!L3,"")</f>
        <v>Bike &amp; Run</v>
      </c>
      <c r="F2" s="89"/>
      <c r="G2" s="88" t="str">
        <f>IF(G1&lt;&gt;"",Paramètres!L4,"")</f>
        <v>Class Triathlon</v>
      </c>
      <c r="H2" s="89"/>
      <c r="I2" s="88" t="str">
        <f>IF(I1&lt;&gt;"",Paramètres!L5,"")</f>
        <v>Duathlon</v>
      </c>
      <c r="J2" s="89"/>
      <c r="K2" s="88" t="str">
        <f>IF(K1&lt;&gt;"",Paramètres!L6,"")</f>
        <v>Cross Duathlon</v>
      </c>
      <c r="L2" s="89"/>
      <c r="M2" s="88" t="str">
        <f>IF(M1&lt;&gt;"",Paramètres!L7,"")</f>
        <v>Triathlon</v>
      </c>
      <c r="N2" s="89"/>
      <c r="O2" s="88" t="str">
        <f>IF(O1&lt;&gt;"",Paramètres!L8,"")</f>
        <v>Triathlon</v>
      </c>
      <c r="P2" s="89"/>
      <c r="Q2" s="88" t="str">
        <f>IF(Q1&lt;&gt;"",Paramètres!L9,"")</f>
        <v>Aquathlon</v>
      </c>
      <c r="R2" s="89"/>
      <c r="S2" s="88" t="str">
        <f>IF(S1&lt;&gt;"",Paramètres!L10,"")</f>
        <v>Triathlon</v>
      </c>
      <c r="T2" s="89"/>
      <c r="U2" s="88" t="str">
        <f>IF(U1&lt;&gt;"",Paramètres!L11,"")</f>
        <v>Triathlon</v>
      </c>
      <c r="V2" s="89"/>
      <c r="W2" s="88" t="str">
        <f>IF(W1&lt;&gt;"",Paramètres!L12,"")</f>
        <v>Triathlon</v>
      </c>
      <c r="X2" s="89"/>
      <c r="Y2" s="88" t="str">
        <f>IF(Y1&lt;&gt;"",Paramètres!L13,"")</f>
        <v/>
      </c>
      <c r="Z2" s="89"/>
      <c r="AA2" s="88" t="str">
        <f>IF(AA1&lt;&gt;"",Paramètres!L14,"")</f>
        <v/>
      </c>
      <c r="AB2" s="89"/>
      <c r="AC2" s="88" t="str">
        <f>IF(AC1&lt;&gt;"",Paramètres!L15,"")</f>
        <v/>
      </c>
      <c r="AD2" s="89"/>
      <c r="AE2" s="88" t="str">
        <f>IF(AE1&lt;&gt;"",Paramètres!L16,"")</f>
        <v/>
      </c>
      <c r="AF2" s="89"/>
      <c r="AG2" s="88" t="str">
        <f>IF(AG1&lt;&gt;"",Paramètres!L17,"")</f>
        <v/>
      </c>
      <c r="AH2" s="92"/>
      <c r="AI2" s="90" t="s">
        <v>86</v>
      </c>
      <c r="AJ2" s="90"/>
      <c r="AK2" s="90"/>
      <c r="AL2" s="91">
        <f>Paramètres!T9</f>
        <v>7</v>
      </c>
      <c r="AM2" s="91"/>
    </row>
    <row r="3" spans="1:70" ht="44.25" customHeight="1" x14ac:dyDescent="0.4">
      <c r="A3" s="99"/>
      <c r="B3" s="102"/>
      <c r="C3" s="102"/>
      <c r="D3" s="105"/>
      <c r="E3" s="88" t="str">
        <f>IF(E1&lt;&gt;"",Paramètres!M3,"")</f>
        <v>Saint Avertin</v>
      </c>
      <c r="F3" s="89"/>
      <c r="G3" s="88" t="str">
        <f>IF(G1&lt;&gt;"",Paramètres!M4,"")</f>
        <v>Châteauroux</v>
      </c>
      <c r="H3" s="89"/>
      <c r="I3" s="88" t="str">
        <f>IF(I1&lt;&gt;"",Paramètres!M5,"")</f>
        <v>Saint Cyr-sur-Loire</v>
      </c>
      <c r="J3" s="89"/>
      <c r="K3" s="88" t="str">
        <f>IF(K1&lt;&gt;"",Paramètres!M6,"")</f>
        <v>Château-Renault</v>
      </c>
      <c r="L3" s="89"/>
      <c r="M3" s="88" t="str">
        <f>IF(M1&lt;&gt;"",Paramètres!M7,"")</f>
        <v>Suèvres</v>
      </c>
      <c r="N3" s="89"/>
      <c r="O3" s="88" t="str">
        <f>IF(O1&lt;&gt;"",Paramètres!M8,"")</f>
        <v>Villiers-sur-Loir</v>
      </c>
      <c r="P3" s="89"/>
      <c r="Q3" s="88" t="str">
        <f>IF(Q1&lt;&gt;"",Paramètres!M9,"")</f>
        <v>Saint Laurent-Nouan</v>
      </c>
      <c r="R3" s="89"/>
      <c r="S3" s="88" t="str">
        <f>IF(S1&lt;&gt;"",Paramètres!M10,"")</f>
        <v>Saint George-sur-Eure</v>
      </c>
      <c r="T3" s="89"/>
      <c r="U3" s="88" t="str">
        <f>IF(U1&lt;&gt;"",Paramètres!M11,"")</f>
        <v>Joué-les-Tours</v>
      </c>
      <c r="V3" s="89"/>
      <c r="W3" s="88" t="str">
        <f>IF(W1&lt;&gt;"",Paramètres!M12,"")</f>
        <v>La Chapelle d'Angillon</v>
      </c>
      <c r="X3" s="89"/>
      <c r="Y3" s="88" t="str">
        <f>IF(Y1&lt;&gt;"",Paramètres!M13,"")</f>
        <v/>
      </c>
      <c r="Z3" s="89"/>
      <c r="AA3" s="88" t="str">
        <f>IF(AA1&lt;&gt;"",Paramètres!M14,"")</f>
        <v/>
      </c>
      <c r="AB3" s="89"/>
      <c r="AC3" s="88" t="str">
        <f>IF(AC1&lt;&gt;"",Paramètres!M15,"")</f>
        <v/>
      </c>
      <c r="AD3" s="89"/>
      <c r="AE3" s="88" t="str">
        <f>IF(AE1&lt;&gt;"",Paramètres!M16,"")</f>
        <v/>
      </c>
      <c r="AF3" s="89"/>
      <c r="AG3" s="88" t="str">
        <f>IF(AG1&lt;&gt;"",Paramètres!M17,"")</f>
        <v/>
      </c>
      <c r="AH3" s="89"/>
      <c r="AI3" s="90"/>
      <c r="AJ3" s="90"/>
      <c r="AK3" s="90"/>
      <c r="AL3" s="91"/>
      <c r="AM3" s="91"/>
      <c r="BD3" s="87" t="s">
        <v>102</v>
      </c>
      <c r="BE3" s="87"/>
      <c r="BF3" s="87"/>
      <c r="BG3" s="87"/>
      <c r="BH3" s="87"/>
      <c r="BI3" s="87"/>
      <c r="BJ3" s="87"/>
      <c r="BK3" s="87"/>
      <c r="BL3" s="87"/>
      <c r="BM3" s="87"/>
      <c r="BN3" s="87"/>
      <c r="BO3" s="87"/>
      <c r="BP3" s="87"/>
      <c r="BQ3" s="87"/>
      <c r="BR3" s="87"/>
    </row>
    <row r="4" spans="1:70" ht="38.25" customHeight="1" x14ac:dyDescent="0.25">
      <c r="A4" s="31" t="s">
        <v>49</v>
      </c>
      <c r="B4" s="31" t="s">
        <v>48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101</v>
      </c>
      <c r="AL4" s="55" t="str">
        <f>"PTS ("&amp;AL2&amp;" meilleurs résultats)"</f>
        <v>PTS (7 meilleurs résultats)</v>
      </c>
      <c r="AM4" s="56" t="str">
        <f>"CLT (" &amp; AL2 &amp;" meilleurs résultats)"</f>
        <v>CLT (7 meilleurs résultats)</v>
      </c>
      <c r="AO4" s="7" t="s">
        <v>29</v>
      </c>
      <c r="AP4" s="7" t="s">
        <v>30</v>
      </c>
      <c r="AQ4" s="7" t="s">
        <v>31</v>
      </c>
      <c r="AR4" s="7" t="s">
        <v>32</v>
      </c>
      <c r="AS4" s="7" t="s">
        <v>33</v>
      </c>
      <c r="AT4" s="7" t="s">
        <v>76</v>
      </c>
      <c r="AU4" s="7" t="s">
        <v>77</v>
      </c>
      <c r="AV4" s="7" t="s">
        <v>78</v>
      </c>
      <c r="AW4" s="7" t="s">
        <v>79</v>
      </c>
      <c r="AX4" s="7" t="s">
        <v>80</v>
      </c>
      <c r="AY4" s="7" t="s">
        <v>81</v>
      </c>
      <c r="AZ4" s="7" t="s">
        <v>82</v>
      </c>
      <c r="BA4" s="7" t="s">
        <v>83</v>
      </c>
      <c r="BB4" s="7" t="s">
        <v>84</v>
      </c>
      <c r="BC4" s="7" t="s">
        <v>85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 x14ac:dyDescent="0.5">
      <c r="A5" s="74" t="s">
        <v>468</v>
      </c>
      <c r="B5" s="74" t="s">
        <v>469</v>
      </c>
      <c r="C5" s="74" t="s">
        <v>470</v>
      </c>
      <c r="D5" s="74" t="s">
        <v>43</v>
      </c>
      <c r="E5" s="6">
        <v>1</v>
      </c>
      <c r="F5" s="62">
        <v>55</v>
      </c>
      <c r="G5" s="4">
        <v>3</v>
      </c>
      <c r="H5" s="62">
        <v>50</v>
      </c>
      <c r="I5" s="36">
        <v>1</v>
      </c>
      <c r="J5" s="62">
        <v>70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/>
      <c r="P5" s="2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/>
      <c r="R5" s="2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LIGUE",Q$5:Q$72,"&lt;"&amp;Q5)+1),Paramètres!$B$3:$C$56,2,FALSE)*Paramètres!$N$9))</f>
        <v>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175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3</v>
      </c>
      <c r="AL5" s="41">
        <f t="shared" ref="AL5:AL36" si="3">HLOOKUP($AL$2,$BD$4:$BR$72,ROW(A5)-3,FALSE)</f>
        <v>175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50</v>
      </c>
      <c r="AQ5">
        <f t="shared" ref="AQ5:AQ36" si="7">J5</f>
        <v>70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70</v>
      </c>
      <c r="BE5" s="22">
        <f t="shared" ref="BE5:BR5" si="21">BD5+LARGE($AO5:$BC5,BE$4)</f>
        <v>125</v>
      </c>
      <c r="BF5" s="22">
        <f t="shared" si="21"/>
        <v>175</v>
      </c>
      <c r="BG5" s="22">
        <f t="shared" si="21"/>
        <v>175</v>
      </c>
      <c r="BH5" s="22">
        <f t="shared" si="21"/>
        <v>175</v>
      </c>
      <c r="BI5" s="22">
        <f t="shared" si="21"/>
        <v>175</v>
      </c>
      <c r="BJ5" s="22">
        <f t="shared" si="21"/>
        <v>175</v>
      </c>
      <c r="BK5" s="22">
        <f t="shared" si="21"/>
        <v>175</v>
      </c>
      <c r="BL5" s="22">
        <f t="shared" si="21"/>
        <v>175</v>
      </c>
      <c r="BM5" s="22">
        <f t="shared" si="21"/>
        <v>175</v>
      </c>
      <c r="BN5" s="22">
        <f t="shared" si="21"/>
        <v>175</v>
      </c>
      <c r="BO5" s="22">
        <f t="shared" si="21"/>
        <v>175</v>
      </c>
      <c r="BP5" s="22">
        <f t="shared" si="21"/>
        <v>175</v>
      </c>
      <c r="BQ5" s="22">
        <f t="shared" si="21"/>
        <v>175</v>
      </c>
      <c r="BR5" s="22">
        <f t="shared" si="21"/>
        <v>175</v>
      </c>
    </row>
    <row r="6" spans="1:70" ht="16.5" x14ac:dyDescent="0.5">
      <c r="A6" s="74" t="s">
        <v>524</v>
      </c>
      <c r="B6" s="74" t="s">
        <v>525</v>
      </c>
      <c r="C6" s="74" t="s">
        <v>526</v>
      </c>
      <c r="D6" s="74" t="s">
        <v>43</v>
      </c>
      <c r="E6" s="6">
        <v>1</v>
      </c>
      <c r="F6" s="62">
        <v>55</v>
      </c>
      <c r="G6" s="4">
        <v>4</v>
      </c>
      <c r="H6" s="62">
        <v>40</v>
      </c>
      <c r="I6" s="36">
        <v>3</v>
      </c>
      <c r="J6" s="62">
        <v>35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LIGUE",K$5:K$72,"&lt;"&amp;K6)+1),Paramètres!$B$3:$C$56,2,FALSE)*Paramètres!$N$6))</f>
        <v>0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46"/>
      <c r="P6" s="2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/>
      <c r="R6" s="2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130</v>
      </c>
      <c r="AJ6" s="3">
        <f t="shared" si="1"/>
        <v>2</v>
      </c>
      <c r="AK6" s="5">
        <f t="shared" si="2"/>
        <v>3</v>
      </c>
      <c r="AL6" s="41">
        <f t="shared" si="3"/>
        <v>130</v>
      </c>
      <c r="AM6" s="33">
        <f t="shared" si="4"/>
        <v>2</v>
      </c>
      <c r="AO6" s="22">
        <f t="shared" si="5"/>
        <v>55</v>
      </c>
      <c r="AP6">
        <f t="shared" si="6"/>
        <v>40</v>
      </c>
      <c r="AQ6">
        <f t="shared" si="7"/>
        <v>35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95</v>
      </c>
      <c r="BF6" s="22">
        <f t="shared" si="22"/>
        <v>130</v>
      </c>
      <c r="BG6" s="22">
        <f t="shared" si="22"/>
        <v>130</v>
      </c>
      <c r="BH6" s="22">
        <f t="shared" si="22"/>
        <v>130</v>
      </c>
      <c r="BI6" s="22">
        <f t="shared" si="22"/>
        <v>130</v>
      </c>
      <c r="BJ6" s="22">
        <f t="shared" si="22"/>
        <v>130</v>
      </c>
      <c r="BK6" s="22">
        <f t="shared" si="22"/>
        <v>130</v>
      </c>
      <c r="BL6" s="22">
        <f t="shared" si="22"/>
        <v>130</v>
      </c>
      <c r="BM6" s="22">
        <f t="shared" si="22"/>
        <v>130</v>
      </c>
      <c r="BN6" s="22">
        <f t="shared" si="22"/>
        <v>130</v>
      </c>
      <c r="BO6" s="22">
        <f t="shared" si="22"/>
        <v>130</v>
      </c>
      <c r="BP6" s="22">
        <f t="shared" si="22"/>
        <v>130</v>
      </c>
      <c r="BQ6" s="22">
        <f t="shared" si="22"/>
        <v>130</v>
      </c>
      <c r="BR6" s="22">
        <f t="shared" si="22"/>
        <v>130</v>
      </c>
    </row>
    <row r="7" spans="1:70" ht="16.5" x14ac:dyDescent="0.5">
      <c r="A7" s="74" t="s">
        <v>488</v>
      </c>
      <c r="B7" s="74" t="s">
        <v>389</v>
      </c>
      <c r="C7" s="74" t="s">
        <v>287</v>
      </c>
      <c r="D7" s="74" t="s">
        <v>42</v>
      </c>
      <c r="E7" s="6">
        <v>2</v>
      </c>
      <c r="F7" s="62">
        <v>35</v>
      </c>
      <c r="G7" s="4">
        <v>7</v>
      </c>
      <c r="H7" s="62">
        <v>29</v>
      </c>
      <c r="I7" s="36">
        <v>2</v>
      </c>
      <c r="J7" s="62">
        <v>50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/>
      <c r="P7" s="2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2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114</v>
      </c>
      <c r="AJ7" s="3">
        <f t="shared" si="1"/>
        <v>3</v>
      </c>
      <c r="AK7" s="5">
        <f t="shared" si="2"/>
        <v>3</v>
      </c>
      <c r="AL7" s="41">
        <f t="shared" si="3"/>
        <v>114</v>
      </c>
      <c r="AM7" s="33">
        <f t="shared" si="4"/>
        <v>3</v>
      </c>
      <c r="AO7" s="22">
        <f t="shared" si="5"/>
        <v>35</v>
      </c>
      <c r="AP7">
        <f t="shared" si="6"/>
        <v>29</v>
      </c>
      <c r="AQ7">
        <f t="shared" si="7"/>
        <v>50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50</v>
      </c>
      <c r="BE7" s="22">
        <f t="shared" ref="BE7:BR7" si="23">BD7+LARGE($AO7:$BC7,BE$4)</f>
        <v>85</v>
      </c>
      <c r="BF7" s="22">
        <f t="shared" si="23"/>
        <v>114</v>
      </c>
      <c r="BG7" s="22">
        <f t="shared" si="23"/>
        <v>114</v>
      </c>
      <c r="BH7" s="22">
        <f t="shared" si="23"/>
        <v>114</v>
      </c>
      <c r="BI7" s="22">
        <f t="shared" si="23"/>
        <v>114</v>
      </c>
      <c r="BJ7" s="22">
        <f t="shared" si="23"/>
        <v>114</v>
      </c>
      <c r="BK7" s="22">
        <f t="shared" si="23"/>
        <v>114</v>
      </c>
      <c r="BL7" s="22">
        <f t="shared" si="23"/>
        <v>114</v>
      </c>
      <c r="BM7" s="22">
        <f t="shared" si="23"/>
        <v>114</v>
      </c>
      <c r="BN7" s="22">
        <f t="shared" si="23"/>
        <v>114</v>
      </c>
      <c r="BO7" s="22">
        <f t="shared" si="23"/>
        <v>114</v>
      </c>
      <c r="BP7" s="22">
        <f t="shared" si="23"/>
        <v>114</v>
      </c>
      <c r="BQ7" s="22">
        <f t="shared" si="23"/>
        <v>114</v>
      </c>
      <c r="BR7" s="22">
        <f t="shared" si="23"/>
        <v>114</v>
      </c>
    </row>
    <row r="8" spans="1:70" ht="16.5" x14ac:dyDescent="0.5">
      <c r="A8" s="74" t="s">
        <v>494</v>
      </c>
      <c r="B8" s="74" t="s">
        <v>401</v>
      </c>
      <c r="C8" s="74" t="s">
        <v>495</v>
      </c>
      <c r="D8" s="74" t="s">
        <v>39</v>
      </c>
      <c r="E8" s="6">
        <v>4</v>
      </c>
      <c r="F8" s="62">
        <v>10</v>
      </c>
      <c r="G8" s="4">
        <v>1</v>
      </c>
      <c r="H8" s="62">
        <v>85</v>
      </c>
      <c r="I8" s="36">
        <v>9</v>
      </c>
      <c r="J8" s="62">
        <v>10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/>
      <c r="P8" s="2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2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105</v>
      </c>
      <c r="AJ8" s="3">
        <f t="shared" si="1"/>
        <v>4</v>
      </c>
      <c r="AK8" s="5">
        <f t="shared" si="2"/>
        <v>3</v>
      </c>
      <c r="AL8" s="41">
        <f t="shared" si="3"/>
        <v>105</v>
      </c>
      <c r="AM8" s="33">
        <f t="shared" si="4"/>
        <v>4</v>
      </c>
      <c r="AO8" s="22">
        <f t="shared" si="5"/>
        <v>10</v>
      </c>
      <c r="AP8">
        <f t="shared" si="6"/>
        <v>85</v>
      </c>
      <c r="AQ8">
        <f t="shared" si="7"/>
        <v>10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85</v>
      </c>
      <c r="BE8" s="22">
        <f t="shared" ref="BE8:BR8" si="24">BD8+LARGE($AO8:$BC8,BE$4)</f>
        <v>95</v>
      </c>
      <c r="BF8" s="22">
        <f t="shared" si="24"/>
        <v>105</v>
      </c>
      <c r="BG8" s="22">
        <f t="shared" si="24"/>
        <v>105</v>
      </c>
      <c r="BH8" s="22">
        <f t="shared" si="24"/>
        <v>105</v>
      </c>
      <c r="BI8" s="22">
        <f t="shared" si="24"/>
        <v>105</v>
      </c>
      <c r="BJ8" s="22">
        <f t="shared" si="24"/>
        <v>105</v>
      </c>
      <c r="BK8" s="22">
        <f t="shared" si="24"/>
        <v>105</v>
      </c>
      <c r="BL8" s="22">
        <f t="shared" si="24"/>
        <v>105</v>
      </c>
      <c r="BM8" s="22">
        <f t="shared" si="24"/>
        <v>105</v>
      </c>
      <c r="BN8" s="22">
        <f t="shared" si="24"/>
        <v>105</v>
      </c>
      <c r="BO8" s="22">
        <f t="shared" si="24"/>
        <v>105</v>
      </c>
      <c r="BP8" s="22">
        <f t="shared" si="24"/>
        <v>105</v>
      </c>
      <c r="BQ8" s="22">
        <f t="shared" si="24"/>
        <v>105</v>
      </c>
      <c r="BR8" s="22">
        <f t="shared" si="24"/>
        <v>105</v>
      </c>
    </row>
    <row r="9" spans="1:70" ht="16.5" x14ac:dyDescent="0.5">
      <c r="A9" s="74" t="s">
        <v>474</v>
      </c>
      <c r="B9" s="74" t="s">
        <v>371</v>
      </c>
      <c r="C9" s="74" t="s">
        <v>169</v>
      </c>
      <c r="D9" s="74" t="s">
        <v>40</v>
      </c>
      <c r="E9" s="6">
        <v>6</v>
      </c>
      <c r="F9" s="62">
        <v>10</v>
      </c>
      <c r="G9" s="4">
        <v>2</v>
      </c>
      <c r="H9" s="62">
        <v>65</v>
      </c>
      <c r="I9" s="36">
        <v>11</v>
      </c>
      <c r="J9" s="62">
        <v>10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/>
      <c r="P9" s="2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85</v>
      </c>
      <c r="AJ9" s="3">
        <f t="shared" si="1"/>
        <v>5</v>
      </c>
      <c r="AK9" s="5">
        <f t="shared" si="2"/>
        <v>3</v>
      </c>
      <c r="AL9" s="41">
        <f t="shared" si="3"/>
        <v>85</v>
      </c>
      <c r="AM9" s="33">
        <f t="shared" si="4"/>
        <v>5</v>
      </c>
      <c r="AO9" s="22">
        <f t="shared" si="5"/>
        <v>10</v>
      </c>
      <c r="AP9">
        <f t="shared" si="6"/>
        <v>65</v>
      </c>
      <c r="AQ9">
        <f t="shared" si="7"/>
        <v>10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65</v>
      </c>
      <c r="BE9" s="22">
        <f t="shared" ref="BE9:BR9" si="25">BD9+LARGE($AO9:$BC9,BE$4)</f>
        <v>75</v>
      </c>
      <c r="BF9" s="22">
        <f t="shared" si="25"/>
        <v>85</v>
      </c>
      <c r="BG9" s="22">
        <f t="shared" si="25"/>
        <v>85</v>
      </c>
      <c r="BH9" s="22">
        <f t="shared" si="25"/>
        <v>85</v>
      </c>
      <c r="BI9" s="22">
        <f t="shared" si="25"/>
        <v>85</v>
      </c>
      <c r="BJ9" s="22">
        <f t="shared" si="25"/>
        <v>85</v>
      </c>
      <c r="BK9" s="22">
        <f t="shared" si="25"/>
        <v>85</v>
      </c>
      <c r="BL9" s="22">
        <f t="shared" si="25"/>
        <v>85</v>
      </c>
      <c r="BM9" s="22">
        <f t="shared" si="25"/>
        <v>85</v>
      </c>
      <c r="BN9" s="22">
        <f t="shared" si="25"/>
        <v>85</v>
      </c>
      <c r="BO9" s="22">
        <f t="shared" si="25"/>
        <v>85</v>
      </c>
      <c r="BP9" s="22">
        <f t="shared" si="25"/>
        <v>85</v>
      </c>
      <c r="BQ9" s="22">
        <f t="shared" si="25"/>
        <v>85</v>
      </c>
      <c r="BR9" s="22">
        <f t="shared" si="25"/>
        <v>85</v>
      </c>
    </row>
    <row r="10" spans="1:70" ht="16.5" x14ac:dyDescent="0.5">
      <c r="A10" s="74" t="s">
        <v>480</v>
      </c>
      <c r="B10" s="74" t="s">
        <v>376</v>
      </c>
      <c r="C10" s="74" t="s">
        <v>481</v>
      </c>
      <c r="D10" s="74" t="s">
        <v>42</v>
      </c>
      <c r="E10" s="6">
        <v>2</v>
      </c>
      <c r="F10" s="62">
        <v>35</v>
      </c>
      <c r="G10" s="4">
        <v>6</v>
      </c>
      <c r="H10" s="62">
        <v>31</v>
      </c>
      <c r="I10" s="36">
        <v>6</v>
      </c>
      <c r="J10" s="62">
        <v>16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2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82</v>
      </c>
      <c r="AJ10" s="3">
        <f t="shared" si="1"/>
        <v>6</v>
      </c>
      <c r="AK10" s="5">
        <f t="shared" si="2"/>
        <v>3</v>
      </c>
      <c r="AL10" s="41">
        <f t="shared" si="3"/>
        <v>82</v>
      </c>
      <c r="AM10" s="33">
        <f t="shared" si="4"/>
        <v>6</v>
      </c>
      <c r="AO10" s="22">
        <f t="shared" si="5"/>
        <v>35</v>
      </c>
      <c r="AP10">
        <f t="shared" si="6"/>
        <v>31</v>
      </c>
      <c r="AQ10">
        <f t="shared" si="7"/>
        <v>16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35</v>
      </c>
      <c r="BE10" s="22">
        <f t="shared" ref="BE10:BR10" si="26">BD10+LARGE($AO10:$BC10,BE$4)</f>
        <v>66</v>
      </c>
      <c r="BF10" s="22">
        <f t="shared" si="26"/>
        <v>82</v>
      </c>
      <c r="BG10" s="22">
        <f t="shared" si="26"/>
        <v>82</v>
      </c>
      <c r="BH10" s="22">
        <f t="shared" si="26"/>
        <v>82</v>
      </c>
      <c r="BI10" s="22">
        <f t="shared" si="26"/>
        <v>82</v>
      </c>
      <c r="BJ10" s="22">
        <f t="shared" si="26"/>
        <v>82</v>
      </c>
      <c r="BK10" s="22">
        <f t="shared" si="26"/>
        <v>82</v>
      </c>
      <c r="BL10" s="22">
        <f t="shared" si="26"/>
        <v>82</v>
      </c>
      <c r="BM10" s="22">
        <f t="shared" si="26"/>
        <v>82</v>
      </c>
      <c r="BN10" s="22">
        <f t="shared" si="26"/>
        <v>82</v>
      </c>
      <c r="BO10" s="22">
        <f t="shared" si="26"/>
        <v>82</v>
      </c>
      <c r="BP10" s="22">
        <f t="shared" si="26"/>
        <v>82</v>
      </c>
      <c r="BQ10" s="22">
        <f t="shared" si="26"/>
        <v>82</v>
      </c>
      <c r="BR10" s="22">
        <f t="shared" si="26"/>
        <v>82</v>
      </c>
    </row>
    <row r="11" spans="1:70" ht="16.5" x14ac:dyDescent="0.5">
      <c r="A11" s="74" t="s">
        <v>442</v>
      </c>
      <c r="B11" s="74" t="s">
        <v>443</v>
      </c>
      <c r="C11" s="74" t="s">
        <v>444</v>
      </c>
      <c r="D11" s="74" t="s">
        <v>17</v>
      </c>
      <c r="E11" s="6">
        <v>3</v>
      </c>
      <c r="F11" s="62">
        <v>20</v>
      </c>
      <c r="G11" s="4">
        <v>5</v>
      </c>
      <c r="H11" s="62">
        <v>35</v>
      </c>
      <c r="I11" s="36">
        <v>4</v>
      </c>
      <c r="J11" s="62">
        <v>25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2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80</v>
      </c>
      <c r="AJ11" s="3">
        <f t="shared" si="1"/>
        <v>7</v>
      </c>
      <c r="AK11" s="5">
        <f t="shared" si="2"/>
        <v>3</v>
      </c>
      <c r="AL11" s="41">
        <f t="shared" si="3"/>
        <v>80</v>
      </c>
      <c r="AM11" s="33">
        <f t="shared" si="4"/>
        <v>7</v>
      </c>
      <c r="AO11" s="22">
        <f t="shared" si="5"/>
        <v>20</v>
      </c>
      <c r="AP11">
        <f t="shared" si="6"/>
        <v>35</v>
      </c>
      <c r="AQ11">
        <f t="shared" si="7"/>
        <v>25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35</v>
      </c>
      <c r="BE11" s="22">
        <f t="shared" ref="BE11:BR11" si="27">BD11+LARGE($AO11:$BC11,BE$4)</f>
        <v>60</v>
      </c>
      <c r="BF11" s="22">
        <f t="shared" si="27"/>
        <v>80</v>
      </c>
      <c r="BG11" s="22">
        <f t="shared" si="27"/>
        <v>80</v>
      </c>
      <c r="BH11" s="22">
        <f t="shared" si="27"/>
        <v>80</v>
      </c>
      <c r="BI11" s="22">
        <f t="shared" si="27"/>
        <v>80</v>
      </c>
      <c r="BJ11" s="22">
        <f t="shared" si="27"/>
        <v>80</v>
      </c>
      <c r="BK11" s="22">
        <f t="shared" si="27"/>
        <v>80</v>
      </c>
      <c r="BL11" s="22">
        <f t="shared" si="27"/>
        <v>80</v>
      </c>
      <c r="BM11" s="22">
        <f t="shared" si="27"/>
        <v>80</v>
      </c>
      <c r="BN11" s="22">
        <f t="shared" si="27"/>
        <v>80</v>
      </c>
      <c r="BO11" s="22">
        <f t="shared" si="27"/>
        <v>80</v>
      </c>
      <c r="BP11" s="22">
        <f t="shared" si="27"/>
        <v>80</v>
      </c>
      <c r="BQ11" s="22">
        <f t="shared" si="27"/>
        <v>80</v>
      </c>
      <c r="BR11" s="22">
        <f t="shared" si="27"/>
        <v>80</v>
      </c>
    </row>
    <row r="12" spans="1:70" ht="16.5" x14ac:dyDescent="0.5">
      <c r="A12" s="74" t="s">
        <v>450</v>
      </c>
      <c r="B12" s="74" t="s">
        <v>451</v>
      </c>
      <c r="C12" s="74" t="s">
        <v>452</v>
      </c>
      <c r="D12" s="74" t="s">
        <v>17</v>
      </c>
      <c r="E12" s="6">
        <v>3</v>
      </c>
      <c r="F12" s="62">
        <v>20</v>
      </c>
      <c r="G12" s="4">
        <v>8</v>
      </c>
      <c r="H12" s="62">
        <v>27</v>
      </c>
      <c r="I12" s="36">
        <v>5</v>
      </c>
      <c r="J12" s="62">
        <v>20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67</v>
      </c>
      <c r="AJ12" s="3">
        <f t="shared" si="1"/>
        <v>8</v>
      </c>
      <c r="AK12" s="5">
        <f t="shared" si="2"/>
        <v>3</v>
      </c>
      <c r="AL12" s="41">
        <f t="shared" si="3"/>
        <v>67</v>
      </c>
      <c r="AM12" s="33">
        <f t="shared" si="4"/>
        <v>8</v>
      </c>
      <c r="AO12" s="22">
        <f t="shared" si="5"/>
        <v>20</v>
      </c>
      <c r="AP12">
        <f t="shared" si="6"/>
        <v>27</v>
      </c>
      <c r="AQ12">
        <f t="shared" si="7"/>
        <v>20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27</v>
      </c>
      <c r="BE12" s="22">
        <f t="shared" ref="BE12:BR12" si="28">BD12+LARGE($AO12:$BC12,BE$4)</f>
        <v>47</v>
      </c>
      <c r="BF12" s="22">
        <f t="shared" si="28"/>
        <v>67</v>
      </c>
      <c r="BG12" s="22">
        <f t="shared" si="28"/>
        <v>67</v>
      </c>
      <c r="BH12" s="22">
        <f t="shared" si="28"/>
        <v>67</v>
      </c>
      <c r="BI12" s="22">
        <f t="shared" si="28"/>
        <v>67</v>
      </c>
      <c r="BJ12" s="22">
        <f t="shared" si="28"/>
        <v>67</v>
      </c>
      <c r="BK12" s="22">
        <f t="shared" si="28"/>
        <v>67</v>
      </c>
      <c r="BL12" s="22">
        <f t="shared" si="28"/>
        <v>67</v>
      </c>
      <c r="BM12" s="22">
        <f t="shared" si="28"/>
        <v>67</v>
      </c>
      <c r="BN12" s="22">
        <f t="shared" si="28"/>
        <v>67</v>
      </c>
      <c r="BO12" s="22">
        <f t="shared" si="28"/>
        <v>67</v>
      </c>
      <c r="BP12" s="22">
        <f t="shared" si="28"/>
        <v>67</v>
      </c>
      <c r="BQ12" s="22">
        <f t="shared" si="28"/>
        <v>67</v>
      </c>
      <c r="BR12" s="22">
        <f t="shared" si="28"/>
        <v>67</v>
      </c>
    </row>
    <row r="13" spans="1:70" ht="16.5" x14ac:dyDescent="0.5">
      <c r="A13" s="74" t="s">
        <v>508</v>
      </c>
      <c r="B13" s="74" t="s">
        <v>509</v>
      </c>
      <c r="C13" s="74" t="s">
        <v>510</v>
      </c>
      <c r="D13" s="74" t="s">
        <v>131</v>
      </c>
      <c r="E13" s="75">
        <v>4</v>
      </c>
      <c r="F13" s="62">
        <v>10</v>
      </c>
      <c r="G13" s="4">
        <v>10</v>
      </c>
      <c r="H13" s="62">
        <v>23</v>
      </c>
      <c r="I13" s="36">
        <v>15</v>
      </c>
      <c r="J13" s="62">
        <v>10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43</v>
      </c>
      <c r="AJ13" s="3">
        <f t="shared" si="1"/>
        <v>9</v>
      </c>
      <c r="AK13" s="5">
        <f t="shared" si="2"/>
        <v>3</v>
      </c>
      <c r="AL13" s="41">
        <f t="shared" si="3"/>
        <v>43</v>
      </c>
      <c r="AM13" s="33">
        <f t="shared" si="4"/>
        <v>9</v>
      </c>
      <c r="AO13" s="22">
        <f t="shared" si="5"/>
        <v>10</v>
      </c>
      <c r="AP13">
        <f t="shared" si="6"/>
        <v>23</v>
      </c>
      <c r="AQ13">
        <f t="shared" si="7"/>
        <v>10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23</v>
      </c>
      <c r="BE13" s="22">
        <f t="shared" ref="BE13:BR13" si="29">BD13+LARGE($AO13:$BC13,BE$4)</f>
        <v>33</v>
      </c>
      <c r="BF13" s="22">
        <f t="shared" si="29"/>
        <v>43</v>
      </c>
      <c r="BG13" s="22">
        <f t="shared" si="29"/>
        <v>43</v>
      </c>
      <c r="BH13" s="22">
        <f t="shared" si="29"/>
        <v>43</v>
      </c>
      <c r="BI13" s="22">
        <f t="shared" si="29"/>
        <v>43</v>
      </c>
      <c r="BJ13" s="22">
        <f t="shared" si="29"/>
        <v>43</v>
      </c>
      <c r="BK13" s="22">
        <f t="shared" si="29"/>
        <v>43</v>
      </c>
      <c r="BL13" s="22">
        <f t="shared" si="29"/>
        <v>43</v>
      </c>
      <c r="BM13" s="22">
        <f t="shared" si="29"/>
        <v>43</v>
      </c>
      <c r="BN13" s="22">
        <f t="shared" si="29"/>
        <v>43</v>
      </c>
      <c r="BO13" s="22">
        <f t="shared" si="29"/>
        <v>43</v>
      </c>
      <c r="BP13" s="22">
        <f t="shared" si="29"/>
        <v>43</v>
      </c>
      <c r="BQ13" s="22">
        <f t="shared" si="29"/>
        <v>43</v>
      </c>
      <c r="BR13" s="22">
        <f t="shared" si="29"/>
        <v>43</v>
      </c>
    </row>
    <row r="14" spans="1:70" ht="16.5" x14ac:dyDescent="0.5">
      <c r="A14" s="74" t="s">
        <v>511</v>
      </c>
      <c r="B14" s="74" t="s">
        <v>512</v>
      </c>
      <c r="C14" s="74" t="s">
        <v>513</v>
      </c>
      <c r="D14" s="74" t="s">
        <v>43</v>
      </c>
      <c r="E14" s="75">
        <v>3</v>
      </c>
      <c r="F14" s="62">
        <v>20</v>
      </c>
      <c r="G14" s="4">
        <v>21</v>
      </c>
      <c r="H14" s="62">
        <v>10</v>
      </c>
      <c r="I14" s="36">
        <v>14</v>
      </c>
      <c r="J14" s="62">
        <v>10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2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40</v>
      </c>
      <c r="AJ14" s="3">
        <f t="shared" si="1"/>
        <v>10</v>
      </c>
      <c r="AK14" s="5">
        <f t="shared" si="2"/>
        <v>3</v>
      </c>
      <c r="AL14" s="41">
        <f t="shared" si="3"/>
        <v>40</v>
      </c>
      <c r="AM14" s="33">
        <f t="shared" si="4"/>
        <v>10</v>
      </c>
      <c r="AO14" s="22">
        <f t="shared" si="5"/>
        <v>20</v>
      </c>
      <c r="AP14">
        <f t="shared" si="6"/>
        <v>10</v>
      </c>
      <c r="AQ14">
        <f t="shared" si="7"/>
        <v>10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20</v>
      </c>
      <c r="BE14" s="22">
        <f t="shared" ref="BE14:BR14" si="30">BD14+LARGE($AO14:$BC14,BE$4)</f>
        <v>30</v>
      </c>
      <c r="BF14" s="22">
        <f t="shared" si="30"/>
        <v>40</v>
      </c>
      <c r="BG14" s="22">
        <f t="shared" si="30"/>
        <v>40</v>
      </c>
      <c r="BH14" s="22">
        <f t="shared" si="30"/>
        <v>40</v>
      </c>
      <c r="BI14" s="22">
        <f t="shared" si="30"/>
        <v>40</v>
      </c>
      <c r="BJ14" s="22">
        <f t="shared" si="30"/>
        <v>40</v>
      </c>
      <c r="BK14" s="22">
        <f t="shared" si="30"/>
        <v>40</v>
      </c>
      <c r="BL14" s="22">
        <f t="shared" si="30"/>
        <v>40</v>
      </c>
      <c r="BM14" s="22">
        <f t="shared" si="30"/>
        <v>40</v>
      </c>
      <c r="BN14" s="22">
        <f t="shared" si="30"/>
        <v>40</v>
      </c>
      <c r="BO14" s="22">
        <f t="shared" si="30"/>
        <v>40</v>
      </c>
      <c r="BP14" s="22">
        <f t="shared" si="30"/>
        <v>40</v>
      </c>
      <c r="BQ14" s="22">
        <f t="shared" si="30"/>
        <v>40</v>
      </c>
      <c r="BR14" s="22">
        <f t="shared" si="30"/>
        <v>40</v>
      </c>
    </row>
    <row r="15" spans="1:70" ht="16.5" x14ac:dyDescent="0.5">
      <c r="A15" s="74" t="s">
        <v>461</v>
      </c>
      <c r="B15" s="74" t="s">
        <v>462</v>
      </c>
      <c r="C15" s="74" t="s">
        <v>463</v>
      </c>
      <c r="D15" s="74" t="s">
        <v>17</v>
      </c>
      <c r="E15" s="75">
        <v>5</v>
      </c>
      <c r="F15" s="77">
        <v>10</v>
      </c>
      <c r="G15" s="4">
        <v>15</v>
      </c>
      <c r="H15" s="62">
        <v>14</v>
      </c>
      <c r="I15" s="36">
        <v>17</v>
      </c>
      <c r="J15" s="62">
        <v>10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2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34</v>
      </c>
      <c r="AJ15" s="3">
        <f t="shared" si="1"/>
        <v>11</v>
      </c>
      <c r="AK15" s="5">
        <f t="shared" si="2"/>
        <v>3</v>
      </c>
      <c r="AL15" s="41">
        <f t="shared" si="3"/>
        <v>34</v>
      </c>
      <c r="AM15" s="33">
        <f t="shared" si="4"/>
        <v>11</v>
      </c>
      <c r="AO15" s="22">
        <f t="shared" si="5"/>
        <v>10</v>
      </c>
      <c r="AP15">
        <f t="shared" si="6"/>
        <v>14</v>
      </c>
      <c r="AQ15">
        <f t="shared" si="7"/>
        <v>10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14</v>
      </c>
      <c r="BE15" s="22">
        <f t="shared" ref="BE15:BR15" si="31">BD15+LARGE($AO15:$BC15,BE$4)</f>
        <v>24</v>
      </c>
      <c r="BF15" s="22">
        <f t="shared" si="31"/>
        <v>34</v>
      </c>
      <c r="BG15" s="22">
        <f t="shared" si="31"/>
        <v>34</v>
      </c>
      <c r="BH15" s="22">
        <f t="shared" si="31"/>
        <v>34</v>
      </c>
      <c r="BI15" s="22">
        <f t="shared" si="31"/>
        <v>34</v>
      </c>
      <c r="BJ15" s="22">
        <f t="shared" si="31"/>
        <v>34</v>
      </c>
      <c r="BK15" s="22">
        <f t="shared" si="31"/>
        <v>34</v>
      </c>
      <c r="BL15" s="22">
        <f t="shared" si="31"/>
        <v>34</v>
      </c>
      <c r="BM15" s="22">
        <f t="shared" si="31"/>
        <v>34</v>
      </c>
      <c r="BN15" s="22">
        <f t="shared" si="31"/>
        <v>34</v>
      </c>
      <c r="BO15" s="22">
        <f t="shared" si="31"/>
        <v>34</v>
      </c>
      <c r="BP15" s="22">
        <f t="shared" si="31"/>
        <v>34</v>
      </c>
      <c r="BQ15" s="22">
        <f t="shared" si="31"/>
        <v>34</v>
      </c>
      <c r="BR15" s="22">
        <f t="shared" si="31"/>
        <v>34</v>
      </c>
    </row>
    <row r="16" spans="1:70" ht="16.5" x14ac:dyDescent="0.5">
      <c r="A16" s="74" t="s">
        <v>485</v>
      </c>
      <c r="B16" s="74" t="s">
        <v>486</v>
      </c>
      <c r="C16" s="74" t="s">
        <v>487</v>
      </c>
      <c r="D16" s="74" t="s">
        <v>39</v>
      </c>
      <c r="E16" s="6">
        <v>4</v>
      </c>
      <c r="F16" s="77">
        <v>10</v>
      </c>
      <c r="G16" s="4">
        <v>16</v>
      </c>
      <c r="H16" s="62">
        <v>13</v>
      </c>
      <c r="I16" s="36">
        <v>16</v>
      </c>
      <c r="J16" s="62">
        <v>10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33</v>
      </c>
      <c r="AJ16" s="3">
        <f t="shared" si="1"/>
        <v>12</v>
      </c>
      <c r="AK16" s="5">
        <f t="shared" si="2"/>
        <v>3</v>
      </c>
      <c r="AL16" s="41">
        <f t="shared" si="3"/>
        <v>33</v>
      </c>
      <c r="AM16" s="33">
        <f t="shared" si="4"/>
        <v>12</v>
      </c>
      <c r="AO16" s="22">
        <f t="shared" si="5"/>
        <v>10</v>
      </c>
      <c r="AP16">
        <f t="shared" si="6"/>
        <v>13</v>
      </c>
      <c r="AQ16">
        <f t="shared" si="7"/>
        <v>10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13</v>
      </c>
      <c r="BE16" s="22">
        <f t="shared" ref="BE16:BR16" si="32">BD16+LARGE($AO16:$BC16,BE$4)</f>
        <v>23</v>
      </c>
      <c r="BF16" s="22">
        <f t="shared" si="32"/>
        <v>33</v>
      </c>
      <c r="BG16" s="22">
        <f t="shared" si="32"/>
        <v>33</v>
      </c>
      <c r="BH16" s="22">
        <f t="shared" si="32"/>
        <v>33</v>
      </c>
      <c r="BI16" s="22">
        <f t="shared" si="32"/>
        <v>33</v>
      </c>
      <c r="BJ16" s="22">
        <f t="shared" si="32"/>
        <v>33</v>
      </c>
      <c r="BK16" s="22">
        <f t="shared" si="32"/>
        <v>33</v>
      </c>
      <c r="BL16" s="22">
        <f t="shared" si="32"/>
        <v>33</v>
      </c>
      <c r="BM16" s="22">
        <f t="shared" si="32"/>
        <v>33</v>
      </c>
      <c r="BN16" s="22">
        <f t="shared" si="32"/>
        <v>33</v>
      </c>
      <c r="BO16" s="22">
        <f t="shared" si="32"/>
        <v>33</v>
      </c>
      <c r="BP16" s="22">
        <f t="shared" si="32"/>
        <v>33</v>
      </c>
      <c r="BQ16" s="22">
        <f t="shared" si="32"/>
        <v>33</v>
      </c>
      <c r="BR16" s="22">
        <f t="shared" si="32"/>
        <v>33</v>
      </c>
    </row>
    <row r="17" spans="1:70" ht="16.5" x14ac:dyDescent="0.5">
      <c r="A17" s="74" t="s">
        <v>502</v>
      </c>
      <c r="B17" s="74" t="s">
        <v>503</v>
      </c>
      <c r="C17" s="74" t="s">
        <v>399</v>
      </c>
      <c r="D17" s="74" t="s">
        <v>131</v>
      </c>
      <c r="E17" s="6"/>
      <c r="F17" s="66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>
        <v>13</v>
      </c>
      <c r="H17" s="62">
        <v>17</v>
      </c>
      <c r="I17" s="36">
        <v>7</v>
      </c>
      <c r="J17" s="62">
        <v>14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31</v>
      </c>
      <c r="AJ17" s="3">
        <f t="shared" si="1"/>
        <v>13</v>
      </c>
      <c r="AK17" s="5">
        <f t="shared" si="2"/>
        <v>2</v>
      </c>
      <c r="AL17" s="41">
        <f t="shared" si="3"/>
        <v>31</v>
      </c>
      <c r="AM17" s="33">
        <f t="shared" si="4"/>
        <v>13</v>
      </c>
      <c r="AO17" s="22">
        <f t="shared" si="5"/>
        <v>0</v>
      </c>
      <c r="AP17">
        <f t="shared" si="6"/>
        <v>17</v>
      </c>
      <c r="AQ17">
        <f t="shared" si="7"/>
        <v>14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17</v>
      </c>
      <c r="BE17" s="22">
        <f t="shared" ref="BE17:BR17" si="33">BD17+LARGE($AO17:$BC17,BE$4)</f>
        <v>31</v>
      </c>
      <c r="BF17" s="22">
        <f t="shared" si="33"/>
        <v>31</v>
      </c>
      <c r="BG17" s="22">
        <f t="shared" si="33"/>
        <v>31</v>
      </c>
      <c r="BH17" s="22">
        <f t="shared" si="33"/>
        <v>31</v>
      </c>
      <c r="BI17" s="22">
        <f t="shared" si="33"/>
        <v>31</v>
      </c>
      <c r="BJ17" s="22">
        <f t="shared" si="33"/>
        <v>31</v>
      </c>
      <c r="BK17" s="22">
        <f t="shared" si="33"/>
        <v>31</v>
      </c>
      <c r="BL17" s="22">
        <f t="shared" si="33"/>
        <v>31</v>
      </c>
      <c r="BM17" s="22">
        <f t="shared" si="33"/>
        <v>31</v>
      </c>
      <c r="BN17" s="22">
        <f t="shared" si="33"/>
        <v>31</v>
      </c>
      <c r="BO17" s="22">
        <f t="shared" si="33"/>
        <v>31</v>
      </c>
      <c r="BP17" s="22">
        <f t="shared" si="33"/>
        <v>31</v>
      </c>
      <c r="BQ17" s="22">
        <f t="shared" si="33"/>
        <v>31</v>
      </c>
      <c r="BR17" s="22">
        <f t="shared" si="33"/>
        <v>31</v>
      </c>
    </row>
    <row r="18" spans="1:70" ht="16.5" x14ac:dyDescent="0.5">
      <c r="A18" s="74" t="s">
        <v>428</v>
      </c>
      <c r="B18" s="74" t="s">
        <v>429</v>
      </c>
      <c r="C18" s="74" t="s">
        <v>430</v>
      </c>
      <c r="D18" s="74" t="s">
        <v>18</v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>
        <v>9</v>
      </c>
      <c r="H18" s="62">
        <v>25</v>
      </c>
      <c r="I18" s="36"/>
      <c r="J18" s="66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25</v>
      </c>
      <c r="AJ18" s="3">
        <f t="shared" si="1"/>
        <v>14</v>
      </c>
      <c r="AK18" s="5">
        <f t="shared" si="2"/>
        <v>1</v>
      </c>
      <c r="AL18" s="41">
        <f t="shared" si="3"/>
        <v>25</v>
      </c>
      <c r="AM18" s="33">
        <f t="shared" si="4"/>
        <v>14</v>
      </c>
      <c r="AO18" s="22">
        <f t="shared" si="5"/>
        <v>0</v>
      </c>
      <c r="AP18">
        <f t="shared" si="6"/>
        <v>25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25</v>
      </c>
      <c r="BE18" s="22">
        <f t="shared" ref="BE18:BR18" si="34">BD18+LARGE($AO18:$BC18,BE$4)</f>
        <v>25</v>
      </c>
      <c r="BF18" s="22">
        <f t="shared" si="34"/>
        <v>25</v>
      </c>
      <c r="BG18" s="22">
        <f t="shared" si="34"/>
        <v>25</v>
      </c>
      <c r="BH18" s="22">
        <f t="shared" si="34"/>
        <v>25</v>
      </c>
      <c r="BI18" s="22">
        <f t="shared" si="34"/>
        <v>25</v>
      </c>
      <c r="BJ18" s="22">
        <f t="shared" si="34"/>
        <v>25</v>
      </c>
      <c r="BK18" s="22">
        <f t="shared" si="34"/>
        <v>25</v>
      </c>
      <c r="BL18" s="22">
        <f t="shared" si="34"/>
        <v>25</v>
      </c>
      <c r="BM18" s="22">
        <f t="shared" si="34"/>
        <v>25</v>
      </c>
      <c r="BN18" s="22">
        <f t="shared" si="34"/>
        <v>25</v>
      </c>
      <c r="BO18" s="22">
        <f t="shared" si="34"/>
        <v>25</v>
      </c>
      <c r="BP18" s="22">
        <f t="shared" si="34"/>
        <v>25</v>
      </c>
      <c r="BQ18" s="22">
        <f t="shared" si="34"/>
        <v>25</v>
      </c>
      <c r="BR18" s="22">
        <f t="shared" si="34"/>
        <v>25</v>
      </c>
    </row>
    <row r="19" spans="1:70" ht="16.5" x14ac:dyDescent="0.5">
      <c r="A19" s="74" t="s">
        <v>425</v>
      </c>
      <c r="B19" s="74" t="s">
        <v>426</v>
      </c>
      <c r="C19" s="74" t="s">
        <v>427</v>
      </c>
      <c r="D19" s="74" t="s">
        <v>40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>
        <v>11</v>
      </c>
      <c r="H19" s="62">
        <v>21</v>
      </c>
      <c r="I19" s="36"/>
      <c r="J19" s="66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21</v>
      </c>
      <c r="AJ19" s="3">
        <f t="shared" si="1"/>
        <v>15</v>
      </c>
      <c r="AK19" s="5">
        <f t="shared" si="2"/>
        <v>1</v>
      </c>
      <c r="AL19" s="41">
        <f t="shared" si="3"/>
        <v>21</v>
      </c>
      <c r="AM19" s="33">
        <f t="shared" si="4"/>
        <v>15</v>
      </c>
      <c r="AO19" s="22">
        <f t="shared" si="5"/>
        <v>0</v>
      </c>
      <c r="AP19">
        <f t="shared" si="6"/>
        <v>21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21</v>
      </c>
      <c r="BE19" s="22">
        <f t="shared" ref="BE19:BR19" si="35">BD19+LARGE($AO19:$BC19,BE$4)</f>
        <v>21</v>
      </c>
      <c r="BF19" s="22">
        <f t="shared" si="35"/>
        <v>21</v>
      </c>
      <c r="BG19" s="22">
        <f t="shared" si="35"/>
        <v>21</v>
      </c>
      <c r="BH19" s="22">
        <f t="shared" si="35"/>
        <v>21</v>
      </c>
      <c r="BI19" s="22">
        <f t="shared" si="35"/>
        <v>21</v>
      </c>
      <c r="BJ19" s="22">
        <f t="shared" si="35"/>
        <v>21</v>
      </c>
      <c r="BK19" s="22">
        <f t="shared" si="35"/>
        <v>21</v>
      </c>
      <c r="BL19" s="22">
        <f t="shared" si="35"/>
        <v>21</v>
      </c>
      <c r="BM19" s="22">
        <f t="shared" si="35"/>
        <v>21</v>
      </c>
      <c r="BN19" s="22">
        <f t="shared" si="35"/>
        <v>21</v>
      </c>
      <c r="BO19" s="22">
        <f t="shared" si="35"/>
        <v>21</v>
      </c>
      <c r="BP19" s="22">
        <f t="shared" si="35"/>
        <v>21</v>
      </c>
      <c r="BQ19" s="22">
        <f t="shared" si="35"/>
        <v>21</v>
      </c>
      <c r="BR19" s="22">
        <f t="shared" si="35"/>
        <v>21</v>
      </c>
    </row>
    <row r="20" spans="1:70" ht="16.5" x14ac:dyDescent="0.5">
      <c r="A20" s="74" t="s">
        <v>482</v>
      </c>
      <c r="B20" s="74" t="s">
        <v>483</v>
      </c>
      <c r="C20" s="74" t="s">
        <v>484</v>
      </c>
      <c r="D20" s="74" t="s">
        <v>133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>
        <v>12</v>
      </c>
      <c r="H20" s="62">
        <v>19</v>
      </c>
      <c r="I20" s="36"/>
      <c r="J20" s="66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19</v>
      </c>
      <c r="AJ20" s="3">
        <f t="shared" si="1"/>
        <v>16</v>
      </c>
      <c r="AK20" s="5">
        <f t="shared" si="2"/>
        <v>1</v>
      </c>
      <c r="AL20" s="41">
        <f t="shared" si="3"/>
        <v>19</v>
      </c>
      <c r="AM20" s="33">
        <f t="shared" si="4"/>
        <v>16</v>
      </c>
      <c r="AO20" s="22">
        <f t="shared" si="5"/>
        <v>0</v>
      </c>
      <c r="AP20">
        <f t="shared" si="6"/>
        <v>19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19</v>
      </c>
      <c r="BE20" s="22">
        <f t="shared" ref="BE20:BR20" si="36">BD20+LARGE($AO20:$BC20,BE$4)</f>
        <v>19</v>
      </c>
      <c r="BF20" s="22">
        <f t="shared" si="36"/>
        <v>19</v>
      </c>
      <c r="BG20" s="22">
        <f t="shared" si="36"/>
        <v>19</v>
      </c>
      <c r="BH20" s="22">
        <f t="shared" si="36"/>
        <v>19</v>
      </c>
      <c r="BI20" s="22">
        <f t="shared" si="36"/>
        <v>19</v>
      </c>
      <c r="BJ20" s="22">
        <f t="shared" si="36"/>
        <v>19</v>
      </c>
      <c r="BK20" s="22">
        <f t="shared" si="36"/>
        <v>19</v>
      </c>
      <c r="BL20" s="22">
        <f t="shared" si="36"/>
        <v>19</v>
      </c>
      <c r="BM20" s="22">
        <f t="shared" si="36"/>
        <v>19</v>
      </c>
      <c r="BN20" s="22">
        <f t="shared" si="36"/>
        <v>19</v>
      </c>
      <c r="BO20" s="22">
        <f t="shared" si="36"/>
        <v>19</v>
      </c>
      <c r="BP20" s="22">
        <f t="shared" si="36"/>
        <v>19</v>
      </c>
      <c r="BQ20" s="22">
        <f t="shared" si="36"/>
        <v>19</v>
      </c>
      <c r="BR20" s="22">
        <f t="shared" si="36"/>
        <v>19</v>
      </c>
    </row>
    <row r="21" spans="1:70" ht="16.5" x14ac:dyDescent="0.5">
      <c r="A21" s="74" t="s">
        <v>433</v>
      </c>
      <c r="B21" s="74" t="s">
        <v>434</v>
      </c>
      <c r="C21" s="74" t="s">
        <v>435</v>
      </c>
      <c r="D21" s="74" t="s">
        <v>133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>
        <v>14</v>
      </c>
      <c r="H21" s="62">
        <v>15</v>
      </c>
      <c r="I21" s="36"/>
      <c r="J21" s="66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15</v>
      </c>
      <c r="AJ21" s="3">
        <f t="shared" si="1"/>
        <v>17</v>
      </c>
      <c r="AK21" s="5">
        <f t="shared" si="2"/>
        <v>1</v>
      </c>
      <c r="AL21" s="41">
        <f t="shared" si="3"/>
        <v>15</v>
      </c>
      <c r="AM21" s="33">
        <f t="shared" si="4"/>
        <v>17</v>
      </c>
      <c r="AO21" s="22">
        <f t="shared" si="5"/>
        <v>0</v>
      </c>
      <c r="AP21">
        <f t="shared" si="6"/>
        <v>15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15</v>
      </c>
      <c r="BE21" s="22">
        <f t="shared" ref="BE21:BR21" si="37">BD21+LARGE($AO21:$BC21,BE$4)</f>
        <v>15</v>
      </c>
      <c r="BF21" s="22">
        <f t="shared" si="37"/>
        <v>15</v>
      </c>
      <c r="BG21" s="22">
        <f t="shared" si="37"/>
        <v>15</v>
      </c>
      <c r="BH21" s="22">
        <f t="shared" si="37"/>
        <v>15</v>
      </c>
      <c r="BI21" s="22">
        <f t="shared" si="37"/>
        <v>15</v>
      </c>
      <c r="BJ21" s="22">
        <f t="shared" si="37"/>
        <v>15</v>
      </c>
      <c r="BK21" s="22">
        <f t="shared" si="37"/>
        <v>15</v>
      </c>
      <c r="BL21" s="22">
        <f t="shared" si="37"/>
        <v>15</v>
      </c>
      <c r="BM21" s="22">
        <f t="shared" si="37"/>
        <v>15</v>
      </c>
      <c r="BN21" s="22">
        <f t="shared" si="37"/>
        <v>15</v>
      </c>
      <c r="BO21" s="22">
        <f t="shared" si="37"/>
        <v>15</v>
      </c>
      <c r="BP21" s="22">
        <f t="shared" si="37"/>
        <v>15</v>
      </c>
      <c r="BQ21" s="22">
        <f t="shared" si="37"/>
        <v>15</v>
      </c>
      <c r="BR21" s="22">
        <f t="shared" si="37"/>
        <v>15</v>
      </c>
    </row>
    <row r="22" spans="1:70" ht="16.5" x14ac:dyDescent="0.5">
      <c r="A22" s="74" t="s">
        <v>499</v>
      </c>
      <c r="B22" s="74" t="s">
        <v>500</v>
      </c>
      <c r="C22" s="74" t="s">
        <v>501</v>
      </c>
      <c r="D22" s="74" t="s">
        <v>20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66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>
        <v>8</v>
      </c>
      <c r="J22" s="77">
        <v>12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12</v>
      </c>
      <c r="AJ22" s="3">
        <f t="shared" si="1"/>
        <v>18</v>
      </c>
      <c r="AK22" s="5">
        <f t="shared" si="2"/>
        <v>1</v>
      </c>
      <c r="AL22" s="41">
        <f t="shared" si="3"/>
        <v>12</v>
      </c>
      <c r="AM22" s="33">
        <f t="shared" si="4"/>
        <v>18</v>
      </c>
      <c r="AO22" s="22">
        <f t="shared" si="5"/>
        <v>0</v>
      </c>
      <c r="AP22">
        <f t="shared" si="6"/>
        <v>0</v>
      </c>
      <c r="AQ22">
        <f t="shared" si="7"/>
        <v>12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12</v>
      </c>
      <c r="BE22" s="22">
        <f t="shared" ref="BE22:BR22" si="38">BD22+LARGE($AO22:$BC22,BE$4)</f>
        <v>12</v>
      </c>
      <c r="BF22" s="22">
        <f t="shared" si="38"/>
        <v>12</v>
      </c>
      <c r="BG22" s="22">
        <f t="shared" si="38"/>
        <v>12</v>
      </c>
      <c r="BH22" s="22">
        <f t="shared" si="38"/>
        <v>12</v>
      </c>
      <c r="BI22" s="22">
        <f t="shared" si="38"/>
        <v>12</v>
      </c>
      <c r="BJ22" s="22">
        <f t="shared" si="38"/>
        <v>12</v>
      </c>
      <c r="BK22" s="22">
        <f t="shared" si="38"/>
        <v>12</v>
      </c>
      <c r="BL22" s="22">
        <f t="shared" si="38"/>
        <v>12</v>
      </c>
      <c r="BM22" s="22">
        <f t="shared" si="38"/>
        <v>12</v>
      </c>
      <c r="BN22" s="22">
        <f t="shared" si="38"/>
        <v>12</v>
      </c>
      <c r="BO22" s="22">
        <f t="shared" si="38"/>
        <v>12</v>
      </c>
      <c r="BP22" s="22">
        <f t="shared" si="38"/>
        <v>12</v>
      </c>
      <c r="BQ22" s="22">
        <f t="shared" si="38"/>
        <v>12</v>
      </c>
      <c r="BR22" s="22">
        <f t="shared" si="38"/>
        <v>12</v>
      </c>
    </row>
    <row r="23" spans="1:70" ht="16.5" x14ac:dyDescent="0.5">
      <c r="A23" s="74" t="s">
        <v>445</v>
      </c>
      <c r="B23" s="74" t="s">
        <v>446</v>
      </c>
      <c r="C23" s="74" t="s">
        <v>257</v>
      </c>
      <c r="D23" s="74" t="s">
        <v>21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>
        <v>17</v>
      </c>
      <c r="H23" s="62">
        <v>12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12</v>
      </c>
      <c r="AJ23" s="3">
        <f t="shared" si="1"/>
        <v>18</v>
      </c>
      <c r="AK23" s="5">
        <f t="shared" si="2"/>
        <v>1</v>
      </c>
      <c r="AL23" s="41">
        <f t="shared" si="3"/>
        <v>12</v>
      </c>
      <c r="AM23" s="33">
        <f t="shared" si="4"/>
        <v>18</v>
      </c>
      <c r="AO23" s="22">
        <f t="shared" si="5"/>
        <v>0</v>
      </c>
      <c r="AP23">
        <f t="shared" si="6"/>
        <v>12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12</v>
      </c>
      <c r="BE23" s="22">
        <f t="shared" ref="BE23:BR23" si="39">BD23+LARGE($AO23:$BC23,BE$4)</f>
        <v>12</v>
      </c>
      <c r="BF23" s="22">
        <f t="shared" si="39"/>
        <v>12</v>
      </c>
      <c r="BG23" s="22">
        <f t="shared" si="39"/>
        <v>12</v>
      </c>
      <c r="BH23" s="22">
        <f t="shared" si="39"/>
        <v>12</v>
      </c>
      <c r="BI23" s="22">
        <f t="shared" si="39"/>
        <v>12</v>
      </c>
      <c r="BJ23" s="22">
        <f t="shared" si="39"/>
        <v>12</v>
      </c>
      <c r="BK23" s="22">
        <f t="shared" si="39"/>
        <v>12</v>
      </c>
      <c r="BL23" s="22">
        <f t="shared" si="39"/>
        <v>12</v>
      </c>
      <c r="BM23" s="22">
        <f t="shared" si="39"/>
        <v>12</v>
      </c>
      <c r="BN23" s="22">
        <f t="shared" si="39"/>
        <v>12</v>
      </c>
      <c r="BO23" s="22">
        <f t="shared" si="39"/>
        <v>12</v>
      </c>
      <c r="BP23" s="22">
        <f t="shared" si="39"/>
        <v>12</v>
      </c>
      <c r="BQ23" s="22">
        <f t="shared" si="39"/>
        <v>12</v>
      </c>
      <c r="BR23" s="22">
        <f t="shared" si="39"/>
        <v>12</v>
      </c>
    </row>
    <row r="24" spans="1:70" ht="16.5" x14ac:dyDescent="0.5">
      <c r="A24" s="74" t="s">
        <v>506</v>
      </c>
      <c r="B24" s="74" t="s">
        <v>507</v>
      </c>
      <c r="C24" s="74" t="s">
        <v>221</v>
      </c>
      <c r="D24" s="74" t="s">
        <v>18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>
        <v>18</v>
      </c>
      <c r="H24" s="62">
        <v>11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11</v>
      </c>
      <c r="AJ24" s="3">
        <f t="shared" si="1"/>
        <v>20</v>
      </c>
      <c r="AK24" s="5">
        <f t="shared" si="2"/>
        <v>1</v>
      </c>
      <c r="AL24" s="41">
        <f t="shared" si="3"/>
        <v>11</v>
      </c>
      <c r="AM24" s="33">
        <f t="shared" si="4"/>
        <v>20</v>
      </c>
      <c r="AO24" s="22">
        <f t="shared" si="5"/>
        <v>0</v>
      </c>
      <c r="AP24">
        <f t="shared" si="6"/>
        <v>11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11</v>
      </c>
      <c r="BE24" s="22">
        <f t="shared" ref="BE24:BR24" si="40">BD24+LARGE($AO24:$BC24,BE$4)</f>
        <v>11</v>
      </c>
      <c r="BF24" s="22">
        <f t="shared" si="40"/>
        <v>11</v>
      </c>
      <c r="BG24" s="22">
        <f t="shared" si="40"/>
        <v>11</v>
      </c>
      <c r="BH24" s="22">
        <f t="shared" si="40"/>
        <v>11</v>
      </c>
      <c r="BI24" s="22">
        <f t="shared" si="40"/>
        <v>11</v>
      </c>
      <c r="BJ24" s="22">
        <f t="shared" si="40"/>
        <v>11</v>
      </c>
      <c r="BK24" s="22">
        <f t="shared" si="40"/>
        <v>11</v>
      </c>
      <c r="BL24" s="22">
        <f t="shared" si="40"/>
        <v>11</v>
      </c>
      <c r="BM24" s="22">
        <f t="shared" si="40"/>
        <v>11</v>
      </c>
      <c r="BN24" s="22">
        <f t="shared" si="40"/>
        <v>11</v>
      </c>
      <c r="BO24" s="22">
        <f t="shared" si="40"/>
        <v>11</v>
      </c>
      <c r="BP24" s="22">
        <f t="shared" si="40"/>
        <v>11</v>
      </c>
      <c r="BQ24" s="22">
        <f t="shared" si="40"/>
        <v>11</v>
      </c>
      <c r="BR24" s="22">
        <f t="shared" si="40"/>
        <v>11</v>
      </c>
    </row>
    <row r="25" spans="1:70" ht="16.5" x14ac:dyDescent="0.5">
      <c r="A25" s="74" t="s">
        <v>471</v>
      </c>
      <c r="B25" s="74" t="s">
        <v>472</v>
      </c>
      <c r="C25" s="74" t="s">
        <v>473</v>
      </c>
      <c r="D25" s="74" t="s">
        <v>130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66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>
        <v>10</v>
      </c>
      <c r="J25" s="77">
        <v>10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10</v>
      </c>
      <c r="AJ25" s="3">
        <f t="shared" si="1"/>
        <v>21</v>
      </c>
      <c r="AK25" s="5">
        <f t="shared" si="2"/>
        <v>1</v>
      </c>
      <c r="AL25" s="41">
        <f t="shared" si="3"/>
        <v>10</v>
      </c>
      <c r="AM25" s="33">
        <f t="shared" si="4"/>
        <v>21</v>
      </c>
      <c r="AO25" s="22">
        <f t="shared" si="5"/>
        <v>0</v>
      </c>
      <c r="AP25">
        <f t="shared" si="6"/>
        <v>0</v>
      </c>
      <c r="AQ25">
        <f t="shared" si="7"/>
        <v>10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10</v>
      </c>
      <c r="BE25" s="22">
        <f t="shared" ref="BE25:BR25" si="41">BD25+LARGE($AO25:$BC25,BE$4)</f>
        <v>10</v>
      </c>
      <c r="BF25" s="22">
        <f t="shared" si="41"/>
        <v>10</v>
      </c>
      <c r="BG25" s="22">
        <f t="shared" si="41"/>
        <v>10</v>
      </c>
      <c r="BH25" s="22">
        <f t="shared" si="41"/>
        <v>10</v>
      </c>
      <c r="BI25" s="22">
        <f t="shared" si="41"/>
        <v>10</v>
      </c>
      <c r="BJ25" s="22">
        <f t="shared" si="41"/>
        <v>10</v>
      </c>
      <c r="BK25" s="22">
        <f t="shared" si="41"/>
        <v>10</v>
      </c>
      <c r="BL25" s="22">
        <f t="shared" si="41"/>
        <v>10</v>
      </c>
      <c r="BM25" s="22">
        <f t="shared" si="41"/>
        <v>10</v>
      </c>
      <c r="BN25" s="22">
        <f t="shared" si="41"/>
        <v>10</v>
      </c>
      <c r="BO25" s="22">
        <f t="shared" si="41"/>
        <v>10</v>
      </c>
      <c r="BP25" s="22">
        <f t="shared" si="41"/>
        <v>10</v>
      </c>
      <c r="BQ25" s="22">
        <f t="shared" si="41"/>
        <v>10</v>
      </c>
      <c r="BR25" s="22">
        <f t="shared" si="41"/>
        <v>10</v>
      </c>
    </row>
    <row r="26" spans="1:70" ht="16.5" x14ac:dyDescent="0.5">
      <c r="A26" s="74" t="s">
        <v>418</v>
      </c>
      <c r="B26" s="74" t="s">
        <v>419</v>
      </c>
      <c r="C26" s="74" t="s">
        <v>420</v>
      </c>
      <c r="D26" s="74" t="s">
        <v>130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>
        <v>12</v>
      </c>
      <c r="J26" s="77">
        <v>10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10</v>
      </c>
      <c r="AJ26" s="3">
        <f t="shared" si="1"/>
        <v>21</v>
      </c>
      <c r="AK26" s="5">
        <f t="shared" si="2"/>
        <v>1</v>
      </c>
      <c r="AL26" s="41">
        <f t="shared" si="3"/>
        <v>10</v>
      </c>
      <c r="AM26" s="33">
        <f t="shared" si="4"/>
        <v>21</v>
      </c>
      <c r="AO26" s="22">
        <f t="shared" si="5"/>
        <v>0</v>
      </c>
      <c r="AP26">
        <f t="shared" si="6"/>
        <v>0</v>
      </c>
      <c r="AQ26">
        <f t="shared" si="7"/>
        <v>10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10</v>
      </c>
      <c r="BE26" s="22">
        <f t="shared" ref="BE26:BR26" si="42">BD26+LARGE($AO26:$BC26,BE$4)</f>
        <v>10</v>
      </c>
      <c r="BF26" s="22">
        <f t="shared" si="42"/>
        <v>10</v>
      </c>
      <c r="BG26" s="22">
        <f t="shared" si="42"/>
        <v>10</v>
      </c>
      <c r="BH26" s="22">
        <f t="shared" si="42"/>
        <v>10</v>
      </c>
      <c r="BI26" s="22">
        <f t="shared" si="42"/>
        <v>10</v>
      </c>
      <c r="BJ26" s="22">
        <f t="shared" si="42"/>
        <v>10</v>
      </c>
      <c r="BK26" s="22">
        <f t="shared" si="42"/>
        <v>10</v>
      </c>
      <c r="BL26" s="22">
        <f t="shared" si="42"/>
        <v>10</v>
      </c>
      <c r="BM26" s="22">
        <f t="shared" si="42"/>
        <v>10</v>
      </c>
      <c r="BN26" s="22">
        <f t="shared" si="42"/>
        <v>10</v>
      </c>
      <c r="BO26" s="22">
        <f t="shared" si="42"/>
        <v>10</v>
      </c>
      <c r="BP26" s="22">
        <f t="shared" si="42"/>
        <v>10</v>
      </c>
      <c r="BQ26" s="22">
        <f t="shared" si="42"/>
        <v>10</v>
      </c>
      <c r="BR26" s="22">
        <f t="shared" si="42"/>
        <v>10</v>
      </c>
    </row>
    <row r="27" spans="1:70" ht="16.5" x14ac:dyDescent="0.5">
      <c r="A27" s="74" t="s">
        <v>421</v>
      </c>
      <c r="B27" s="74" t="s">
        <v>422</v>
      </c>
      <c r="C27" s="74" t="s">
        <v>333</v>
      </c>
      <c r="D27" s="74" t="s">
        <v>17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>
        <v>13</v>
      </c>
      <c r="J27" s="77">
        <v>10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10</v>
      </c>
      <c r="AJ27" s="3">
        <f t="shared" si="1"/>
        <v>21</v>
      </c>
      <c r="AK27" s="5">
        <f t="shared" si="2"/>
        <v>1</v>
      </c>
      <c r="AL27" s="41">
        <f t="shared" si="3"/>
        <v>10</v>
      </c>
      <c r="AM27" s="33">
        <f t="shared" si="4"/>
        <v>21</v>
      </c>
      <c r="AO27" s="22">
        <f t="shared" si="5"/>
        <v>0</v>
      </c>
      <c r="AP27">
        <f t="shared" si="6"/>
        <v>0</v>
      </c>
      <c r="AQ27">
        <f t="shared" si="7"/>
        <v>10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10</v>
      </c>
      <c r="BE27" s="22">
        <f t="shared" ref="BE27:BR27" si="43">BD27+LARGE($AO27:$BC27,BE$4)</f>
        <v>10</v>
      </c>
      <c r="BF27" s="22">
        <f t="shared" si="43"/>
        <v>10</v>
      </c>
      <c r="BG27" s="22">
        <f t="shared" si="43"/>
        <v>10</v>
      </c>
      <c r="BH27" s="22">
        <f t="shared" si="43"/>
        <v>10</v>
      </c>
      <c r="BI27" s="22">
        <f t="shared" si="43"/>
        <v>10</v>
      </c>
      <c r="BJ27" s="22">
        <f t="shared" si="43"/>
        <v>10</v>
      </c>
      <c r="BK27" s="22">
        <f t="shared" si="43"/>
        <v>10</v>
      </c>
      <c r="BL27" s="22">
        <f t="shared" si="43"/>
        <v>10</v>
      </c>
      <c r="BM27" s="22">
        <f t="shared" si="43"/>
        <v>10</v>
      </c>
      <c r="BN27" s="22">
        <f t="shared" si="43"/>
        <v>10</v>
      </c>
      <c r="BO27" s="22">
        <f t="shared" si="43"/>
        <v>10</v>
      </c>
      <c r="BP27" s="22">
        <f t="shared" si="43"/>
        <v>10</v>
      </c>
      <c r="BQ27" s="22">
        <f t="shared" si="43"/>
        <v>10</v>
      </c>
      <c r="BR27" s="22">
        <f t="shared" si="43"/>
        <v>10</v>
      </c>
    </row>
    <row r="28" spans="1:70" ht="16.5" x14ac:dyDescent="0.5">
      <c r="A28" s="74" t="s">
        <v>527</v>
      </c>
      <c r="B28" s="74" t="s">
        <v>416</v>
      </c>
      <c r="C28" s="74" t="s">
        <v>528</v>
      </c>
      <c r="D28" s="74" t="s">
        <v>133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>
        <v>19</v>
      </c>
      <c r="H28" s="77">
        <v>10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10</v>
      </c>
      <c r="AJ28" s="3">
        <f t="shared" si="1"/>
        <v>21</v>
      </c>
      <c r="AK28" s="5">
        <f t="shared" si="2"/>
        <v>1</v>
      </c>
      <c r="AL28" s="41">
        <f t="shared" si="3"/>
        <v>10</v>
      </c>
      <c r="AM28" s="33">
        <f t="shared" si="4"/>
        <v>21</v>
      </c>
      <c r="AO28" s="22">
        <f t="shared" si="5"/>
        <v>0</v>
      </c>
      <c r="AP28">
        <f t="shared" si="6"/>
        <v>10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10</v>
      </c>
      <c r="BE28" s="22">
        <f t="shared" ref="BE28:BR28" si="44">BD28+LARGE($AO28:$BC28,BE$4)</f>
        <v>10</v>
      </c>
      <c r="BF28" s="22">
        <f t="shared" si="44"/>
        <v>10</v>
      </c>
      <c r="BG28" s="22">
        <f t="shared" si="44"/>
        <v>10</v>
      </c>
      <c r="BH28" s="22">
        <f t="shared" si="44"/>
        <v>10</v>
      </c>
      <c r="BI28" s="22">
        <f t="shared" si="44"/>
        <v>10</v>
      </c>
      <c r="BJ28" s="22">
        <f t="shared" si="44"/>
        <v>10</v>
      </c>
      <c r="BK28" s="22">
        <f t="shared" si="44"/>
        <v>10</v>
      </c>
      <c r="BL28" s="22">
        <f t="shared" si="44"/>
        <v>10</v>
      </c>
      <c r="BM28" s="22">
        <f t="shared" si="44"/>
        <v>10</v>
      </c>
      <c r="BN28" s="22">
        <f t="shared" si="44"/>
        <v>10</v>
      </c>
      <c r="BO28" s="22">
        <f t="shared" si="44"/>
        <v>10</v>
      </c>
      <c r="BP28" s="22">
        <f t="shared" si="44"/>
        <v>10</v>
      </c>
      <c r="BQ28" s="22">
        <f t="shared" si="44"/>
        <v>10</v>
      </c>
      <c r="BR28" s="22">
        <f t="shared" si="44"/>
        <v>10</v>
      </c>
    </row>
    <row r="29" spans="1:70" ht="16.5" x14ac:dyDescent="0.5">
      <c r="A29" s="74" t="s">
        <v>456</v>
      </c>
      <c r="B29" s="74" t="s">
        <v>457</v>
      </c>
      <c r="C29" s="74" t="s">
        <v>458</v>
      </c>
      <c r="D29" s="74" t="s">
        <v>133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>
        <v>20</v>
      </c>
      <c r="H29" s="77">
        <v>10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10</v>
      </c>
      <c r="AJ29" s="3">
        <f t="shared" si="1"/>
        <v>21</v>
      </c>
      <c r="AK29" s="5">
        <f t="shared" si="2"/>
        <v>1</v>
      </c>
      <c r="AL29" s="41">
        <f t="shared" si="3"/>
        <v>10</v>
      </c>
      <c r="AM29" s="33">
        <f t="shared" si="4"/>
        <v>21</v>
      </c>
      <c r="AO29" s="22">
        <f t="shared" si="5"/>
        <v>0</v>
      </c>
      <c r="AP29">
        <f t="shared" si="6"/>
        <v>10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10</v>
      </c>
      <c r="BE29" s="22">
        <f t="shared" ref="BE29:BR29" si="45">BD29+LARGE($AO29:$BC29,BE$4)</f>
        <v>10</v>
      </c>
      <c r="BF29" s="22">
        <f t="shared" si="45"/>
        <v>10</v>
      </c>
      <c r="BG29" s="22">
        <f t="shared" si="45"/>
        <v>10</v>
      </c>
      <c r="BH29" s="22">
        <f t="shared" si="45"/>
        <v>10</v>
      </c>
      <c r="BI29" s="22">
        <f t="shared" si="45"/>
        <v>10</v>
      </c>
      <c r="BJ29" s="22">
        <f t="shared" si="45"/>
        <v>10</v>
      </c>
      <c r="BK29" s="22">
        <f t="shared" si="45"/>
        <v>10</v>
      </c>
      <c r="BL29" s="22">
        <f t="shared" si="45"/>
        <v>10</v>
      </c>
      <c r="BM29" s="22">
        <f t="shared" si="45"/>
        <v>10</v>
      </c>
      <c r="BN29" s="22">
        <f t="shared" si="45"/>
        <v>10</v>
      </c>
      <c r="BO29" s="22">
        <f t="shared" si="45"/>
        <v>10</v>
      </c>
      <c r="BP29" s="22">
        <f t="shared" si="45"/>
        <v>10</v>
      </c>
      <c r="BQ29" s="22">
        <f t="shared" si="45"/>
        <v>10</v>
      </c>
      <c r="BR29" s="22">
        <f t="shared" si="45"/>
        <v>10</v>
      </c>
    </row>
    <row r="30" spans="1:70" ht="16.5" x14ac:dyDescent="0.35">
      <c r="A30" s="74" t="s">
        <v>464</v>
      </c>
      <c r="B30" s="74" t="s">
        <v>232</v>
      </c>
      <c r="C30" s="74" t="s">
        <v>465</v>
      </c>
      <c r="D30" s="74" t="s">
        <v>43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>
        <v>23</v>
      </c>
      <c r="J30" s="2">
        <v>10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10</v>
      </c>
      <c r="AJ30" s="3">
        <f t="shared" si="1"/>
        <v>21</v>
      </c>
      <c r="AK30" s="5">
        <f t="shared" si="2"/>
        <v>1</v>
      </c>
      <c r="AL30" s="41">
        <f t="shared" si="3"/>
        <v>10</v>
      </c>
      <c r="AM30" s="33">
        <f t="shared" si="4"/>
        <v>21</v>
      </c>
      <c r="AO30" s="22">
        <f t="shared" si="5"/>
        <v>0</v>
      </c>
      <c r="AP30">
        <f t="shared" si="6"/>
        <v>0</v>
      </c>
      <c r="AQ30">
        <f t="shared" si="7"/>
        <v>10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10</v>
      </c>
      <c r="BE30" s="22">
        <f t="shared" ref="BE30:BR30" si="46">BD30+LARGE($AO30:$BC30,BE$4)</f>
        <v>10</v>
      </c>
      <c r="BF30" s="22">
        <f t="shared" si="46"/>
        <v>10</v>
      </c>
      <c r="BG30" s="22">
        <f t="shared" si="46"/>
        <v>10</v>
      </c>
      <c r="BH30" s="22">
        <f t="shared" si="46"/>
        <v>10</v>
      </c>
      <c r="BI30" s="22">
        <f t="shared" si="46"/>
        <v>10</v>
      </c>
      <c r="BJ30" s="22">
        <f t="shared" si="46"/>
        <v>10</v>
      </c>
      <c r="BK30" s="22">
        <f t="shared" si="46"/>
        <v>10</v>
      </c>
      <c r="BL30" s="22">
        <f t="shared" si="46"/>
        <v>10</v>
      </c>
      <c r="BM30" s="22">
        <f t="shared" si="46"/>
        <v>10</v>
      </c>
      <c r="BN30" s="22">
        <f t="shared" si="46"/>
        <v>10</v>
      </c>
      <c r="BO30" s="22">
        <f t="shared" si="46"/>
        <v>10</v>
      </c>
      <c r="BP30" s="22">
        <f t="shared" si="46"/>
        <v>10</v>
      </c>
      <c r="BQ30" s="22">
        <f t="shared" si="46"/>
        <v>10</v>
      </c>
      <c r="BR30" s="22">
        <f t="shared" si="46"/>
        <v>10</v>
      </c>
    </row>
    <row r="31" spans="1:70" ht="16.5" x14ac:dyDescent="0.5">
      <c r="A31" s="14" t="s">
        <v>7</v>
      </c>
      <c r="B31" s="32" t="s">
        <v>1505</v>
      </c>
      <c r="C31" s="32" t="s">
        <v>1598</v>
      </c>
      <c r="D31" s="32" t="s">
        <v>7</v>
      </c>
      <c r="E31" s="6">
        <v>5</v>
      </c>
      <c r="F31" s="77"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1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 x14ac:dyDescent="0.5">
      <c r="A32" s="14" t="s">
        <v>7</v>
      </c>
      <c r="B32" s="32" t="s">
        <v>1599</v>
      </c>
      <c r="C32" s="32" t="s">
        <v>1600</v>
      </c>
      <c r="D32" s="32" t="s">
        <v>7</v>
      </c>
      <c r="E32" s="6">
        <v>5</v>
      </c>
      <c r="F32" s="77"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1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 x14ac:dyDescent="0.35">
      <c r="A33" s="74" t="s">
        <v>423</v>
      </c>
      <c r="B33" s="74" t="s">
        <v>424</v>
      </c>
      <c r="C33" s="74" t="s">
        <v>399</v>
      </c>
      <c r="D33" s="74" t="s">
        <v>133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 x14ac:dyDescent="0.35">
      <c r="A34" s="74" t="s">
        <v>431</v>
      </c>
      <c r="B34" s="74" t="s">
        <v>432</v>
      </c>
      <c r="C34" s="74" t="s">
        <v>175</v>
      </c>
      <c r="D34" s="74" t="s">
        <v>40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 x14ac:dyDescent="0.35">
      <c r="A35" s="74" t="s">
        <v>436</v>
      </c>
      <c r="B35" s="74" t="s">
        <v>437</v>
      </c>
      <c r="C35" s="74" t="s">
        <v>438</v>
      </c>
      <c r="D35" s="74" t="s">
        <v>43</v>
      </c>
      <c r="E35" s="6"/>
      <c r="F35" s="66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 x14ac:dyDescent="0.35">
      <c r="A36" s="74" t="s">
        <v>439</v>
      </c>
      <c r="B36" s="74" t="s">
        <v>440</v>
      </c>
      <c r="C36" s="74" t="s">
        <v>441</v>
      </c>
      <c r="D36" s="74" t="s">
        <v>20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 x14ac:dyDescent="0.35">
      <c r="A37" s="74" t="s">
        <v>447</v>
      </c>
      <c r="B37" s="74" t="s">
        <v>448</v>
      </c>
      <c r="C37" s="74" t="s">
        <v>449</v>
      </c>
      <c r="D37" s="74" t="s">
        <v>17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68" si="55">COUNTA(E37,G37,I37,K37,M37,O37,Q37,S37,U37,W37,Y37,AA37,AC37,AE37,AG37)</f>
        <v>0</v>
      </c>
      <c r="AL37" s="41">
        <f t="shared" ref="AL37:AL68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 x14ac:dyDescent="0.35">
      <c r="A38" s="74" t="s">
        <v>453</v>
      </c>
      <c r="B38" s="74" t="s">
        <v>454</v>
      </c>
      <c r="C38" s="74" t="s">
        <v>455</v>
      </c>
      <c r="D38" s="74" t="s">
        <v>55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 x14ac:dyDescent="0.35">
      <c r="A39" s="74" t="s">
        <v>459</v>
      </c>
      <c r="B39" s="74" t="s">
        <v>460</v>
      </c>
      <c r="C39" s="74" t="s">
        <v>281</v>
      </c>
      <c r="D39" s="74" t="s">
        <v>133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 x14ac:dyDescent="0.35">
      <c r="A40" s="74" t="s">
        <v>466</v>
      </c>
      <c r="B40" s="74" t="s">
        <v>361</v>
      </c>
      <c r="C40" s="74" t="s">
        <v>467</v>
      </c>
      <c r="D40" s="74" t="s">
        <v>20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 x14ac:dyDescent="0.35">
      <c r="A41" s="74" t="s">
        <v>475</v>
      </c>
      <c r="B41" s="74" t="s">
        <v>476</v>
      </c>
      <c r="C41" s="74" t="s">
        <v>251</v>
      </c>
      <c r="D41" s="74" t="s">
        <v>17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 x14ac:dyDescent="0.35">
      <c r="A42" s="74" t="s">
        <v>477</v>
      </c>
      <c r="B42" s="74" t="s">
        <v>478</v>
      </c>
      <c r="C42" s="74" t="s">
        <v>479</v>
      </c>
      <c r="D42" s="74" t="s">
        <v>40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 x14ac:dyDescent="0.35">
      <c r="A43" s="74" t="s">
        <v>489</v>
      </c>
      <c r="B43" s="74" t="s">
        <v>490</v>
      </c>
      <c r="C43" s="74" t="s">
        <v>491</v>
      </c>
      <c r="D43" s="74" t="s">
        <v>44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 x14ac:dyDescent="0.35">
      <c r="A44" s="74" t="s">
        <v>492</v>
      </c>
      <c r="B44" s="74" t="s">
        <v>493</v>
      </c>
      <c r="C44" s="74" t="s">
        <v>257</v>
      </c>
      <c r="D44" s="74" t="s">
        <v>55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 x14ac:dyDescent="0.35">
      <c r="A45" s="74" t="s">
        <v>496</v>
      </c>
      <c r="B45" s="74" t="s">
        <v>497</v>
      </c>
      <c r="C45" s="74" t="s">
        <v>498</v>
      </c>
      <c r="D45" s="74" t="s">
        <v>21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 x14ac:dyDescent="0.35">
      <c r="A46" s="74" t="s">
        <v>504</v>
      </c>
      <c r="B46" s="74" t="s">
        <v>505</v>
      </c>
      <c r="C46" s="74" t="s">
        <v>399</v>
      </c>
      <c r="D46" s="74" t="s">
        <v>20</v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 x14ac:dyDescent="0.35">
      <c r="A47" s="74" t="s">
        <v>514</v>
      </c>
      <c r="B47" s="74" t="s">
        <v>515</v>
      </c>
      <c r="C47" s="74" t="s">
        <v>516</v>
      </c>
      <c r="D47" s="74" t="s">
        <v>40</v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 x14ac:dyDescent="0.35">
      <c r="A48" s="74" t="s">
        <v>517</v>
      </c>
      <c r="B48" s="74" t="s">
        <v>518</v>
      </c>
      <c r="C48" s="74" t="s">
        <v>519</v>
      </c>
      <c r="D48" s="74" t="s">
        <v>20</v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 x14ac:dyDescent="0.35">
      <c r="A49" s="74" t="s">
        <v>520</v>
      </c>
      <c r="B49" s="76" t="s">
        <v>521</v>
      </c>
      <c r="C49" s="74" t="s">
        <v>290</v>
      </c>
      <c r="D49" s="74" t="s">
        <v>42</v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 x14ac:dyDescent="0.35">
      <c r="A50" s="74" t="s">
        <v>522</v>
      </c>
      <c r="B50" s="76" t="s">
        <v>523</v>
      </c>
      <c r="C50" s="74" t="s">
        <v>301</v>
      </c>
      <c r="D50" s="74" t="s">
        <v>20</v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 x14ac:dyDescent="0.35">
      <c r="A51" s="14"/>
      <c r="B51" s="64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 x14ac:dyDescent="0.35">
      <c r="A52" s="14"/>
      <c r="B52" s="64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 x14ac:dyDescent="0.35">
      <c r="A53" s="14"/>
      <c r="B53" s="64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 x14ac:dyDescent="0.35">
      <c r="A54" s="14"/>
      <c r="B54" s="64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 x14ac:dyDescent="0.35">
      <c r="A55" s="14"/>
      <c r="B55" s="64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 x14ac:dyDescent="0.35">
      <c r="A56" s="14"/>
      <c r="B56" s="64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 x14ac:dyDescent="0.35">
      <c r="A57" s="14"/>
      <c r="B57" s="64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 x14ac:dyDescent="0.35">
      <c r="A58" s="14"/>
      <c r="B58" s="64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 x14ac:dyDescent="0.35">
      <c r="A59" s="14"/>
      <c r="B59" s="64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 x14ac:dyDescent="0.35">
      <c r="A60" s="14"/>
      <c r="B60" s="64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 x14ac:dyDescent="0.35">
      <c r="A61" s="14"/>
      <c r="B61" s="64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 x14ac:dyDescent="0.35">
      <c r="A62" s="14"/>
      <c r="B62" s="64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 x14ac:dyDescent="0.35">
      <c r="A63" s="14"/>
      <c r="B63" s="64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 x14ac:dyDescent="0.35">
      <c r="A64" s="14"/>
      <c r="B64" s="64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 x14ac:dyDescent="0.35">
      <c r="A65" s="14"/>
      <c r="B65" s="64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 x14ac:dyDescent="0.35">
      <c r="A66" s="14"/>
      <c r="B66" s="64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 x14ac:dyDescent="0.35">
      <c r="A67" s="14"/>
      <c r="B67" s="64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 x14ac:dyDescent="0.35">
      <c r="A68" s="14"/>
      <c r="B68" s="64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 x14ac:dyDescent="0.35">
      <c r="A69" s="14"/>
      <c r="B69" s="64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ref="AK69:AK100" si="108">COUNTA(E69,G69,I69,K69,M69,O69,Q69,S69,U69,W69,Y69,AA69,AC69,AE69,AG69)</f>
        <v>0</v>
      </c>
      <c r="AL69" s="41">
        <f t="shared" ref="AL69:AL100" si="109">HLOOKUP($AL$2,$BD$4:$BR$72,ROW(A69)-3,FALSE)</f>
        <v>0</v>
      </c>
      <c r="AM69" s="33" t="str">
        <f t="shared" ref="AM69:AM100" si="110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11">BD69+LARGE($AO69:$BC69,BE$4)</f>
        <v>0</v>
      </c>
      <c r="BF69" s="22">
        <f t="shared" si="111"/>
        <v>0</v>
      </c>
      <c r="BG69" s="22">
        <f t="shared" si="111"/>
        <v>0</v>
      </c>
      <c r="BH69" s="22">
        <f t="shared" si="111"/>
        <v>0</v>
      </c>
      <c r="BI69" s="22">
        <f t="shared" si="111"/>
        <v>0</v>
      </c>
      <c r="BJ69" s="22">
        <f t="shared" si="111"/>
        <v>0</v>
      </c>
      <c r="BK69" s="22">
        <f t="shared" si="111"/>
        <v>0</v>
      </c>
      <c r="BL69" s="22">
        <f t="shared" si="111"/>
        <v>0</v>
      </c>
      <c r="BM69" s="22">
        <f t="shared" si="111"/>
        <v>0</v>
      </c>
      <c r="BN69" s="22">
        <f t="shared" si="111"/>
        <v>0</v>
      </c>
      <c r="BO69" s="22">
        <f t="shared" si="111"/>
        <v>0</v>
      </c>
      <c r="BP69" s="22">
        <f t="shared" si="111"/>
        <v>0</v>
      </c>
      <c r="BQ69" s="22">
        <f t="shared" si="111"/>
        <v>0</v>
      </c>
      <c r="BR69" s="22">
        <f t="shared" si="111"/>
        <v>0</v>
      </c>
    </row>
    <row r="70" spans="1:70" ht="16.5" x14ac:dyDescent="0.35">
      <c r="A70" s="14"/>
      <c r="B70" s="64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108"/>
        <v>0</v>
      </c>
      <c r="AL70" s="41">
        <f t="shared" si="109"/>
        <v>0</v>
      </c>
      <c r="AM70" s="33" t="str">
        <f t="shared" si="110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2">BD70+LARGE($AO70:$BC70,BE$4)</f>
        <v>0</v>
      </c>
      <c r="BF70" s="22">
        <f t="shared" si="112"/>
        <v>0</v>
      </c>
      <c r="BG70" s="22">
        <f t="shared" si="112"/>
        <v>0</v>
      </c>
      <c r="BH70" s="22">
        <f t="shared" si="112"/>
        <v>0</v>
      </c>
      <c r="BI70" s="22">
        <f t="shared" si="112"/>
        <v>0</v>
      </c>
      <c r="BJ70" s="22">
        <f t="shared" si="112"/>
        <v>0</v>
      </c>
      <c r="BK70" s="22">
        <f t="shared" si="112"/>
        <v>0</v>
      </c>
      <c r="BL70" s="22">
        <f t="shared" si="112"/>
        <v>0</v>
      </c>
      <c r="BM70" s="22">
        <f t="shared" si="112"/>
        <v>0</v>
      </c>
      <c r="BN70" s="22">
        <f t="shared" si="112"/>
        <v>0</v>
      </c>
      <c r="BO70" s="22">
        <f t="shared" si="112"/>
        <v>0</v>
      </c>
      <c r="BP70" s="22">
        <f t="shared" si="112"/>
        <v>0</v>
      </c>
      <c r="BQ70" s="22">
        <f t="shared" si="112"/>
        <v>0</v>
      </c>
      <c r="BR70" s="22">
        <f t="shared" si="112"/>
        <v>0</v>
      </c>
    </row>
    <row r="71" spans="1:70" ht="16.5" x14ac:dyDescent="0.35">
      <c r="A71" s="14"/>
      <c r="B71" s="64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108"/>
        <v>0</v>
      </c>
      <c r="AL71" s="41">
        <f t="shared" si="109"/>
        <v>0</v>
      </c>
      <c r="AM71" s="33" t="str">
        <f t="shared" si="110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3">BD71+LARGE($AO71:$BC71,BE$4)</f>
        <v>0</v>
      </c>
      <c r="BF71" s="22">
        <f t="shared" si="113"/>
        <v>0</v>
      </c>
      <c r="BG71" s="22">
        <f t="shared" si="113"/>
        <v>0</v>
      </c>
      <c r="BH71" s="22">
        <f t="shared" si="113"/>
        <v>0</v>
      </c>
      <c r="BI71" s="22">
        <f t="shared" si="113"/>
        <v>0</v>
      </c>
      <c r="BJ71" s="22">
        <f t="shared" si="113"/>
        <v>0</v>
      </c>
      <c r="BK71" s="22">
        <f t="shared" si="113"/>
        <v>0</v>
      </c>
      <c r="BL71" s="22">
        <f t="shared" si="113"/>
        <v>0</v>
      </c>
      <c r="BM71" s="22">
        <f t="shared" si="113"/>
        <v>0</v>
      </c>
      <c r="BN71" s="22">
        <f t="shared" si="113"/>
        <v>0</v>
      </c>
      <c r="BO71" s="22">
        <f t="shared" si="113"/>
        <v>0</v>
      </c>
      <c r="BP71" s="22">
        <f t="shared" si="113"/>
        <v>0</v>
      </c>
      <c r="BQ71" s="22">
        <f t="shared" si="113"/>
        <v>0</v>
      </c>
      <c r="BR71" s="22">
        <f t="shared" si="113"/>
        <v>0</v>
      </c>
    </row>
    <row r="72" spans="1:70" ht="16.5" x14ac:dyDescent="0.35">
      <c r="A72" s="14"/>
      <c r="B72" s="64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108"/>
        <v>0</v>
      </c>
      <c r="AL72" s="41">
        <f t="shared" si="109"/>
        <v>0</v>
      </c>
      <c r="AM72" s="33" t="str">
        <f t="shared" si="110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4">BD72+LARGE($AO72:$BC72,BE$4)</f>
        <v>0</v>
      </c>
      <c r="BF72" s="22">
        <f t="shared" si="114"/>
        <v>0</v>
      </c>
      <c r="BG72" s="22">
        <f t="shared" si="114"/>
        <v>0</v>
      </c>
      <c r="BH72" s="22">
        <f t="shared" si="114"/>
        <v>0</v>
      </c>
      <c r="BI72" s="22">
        <f t="shared" si="114"/>
        <v>0</v>
      </c>
      <c r="BJ72" s="22">
        <f t="shared" si="114"/>
        <v>0</v>
      </c>
      <c r="BK72" s="22">
        <f t="shared" si="114"/>
        <v>0</v>
      </c>
      <c r="BL72" s="22">
        <f t="shared" si="114"/>
        <v>0</v>
      </c>
      <c r="BM72" s="22">
        <f t="shared" si="114"/>
        <v>0</v>
      </c>
      <c r="BN72" s="22">
        <f t="shared" si="114"/>
        <v>0</v>
      </c>
      <c r="BO72" s="22">
        <f t="shared" si="114"/>
        <v>0</v>
      </c>
      <c r="BP72" s="22">
        <f t="shared" si="114"/>
        <v>0</v>
      </c>
      <c r="BQ72" s="22">
        <f t="shared" si="114"/>
        <v>0</v>
      </c>
      <c r="BR72" s="22">
        <f t="shared" si="114"/>
        <v>0</v>
      </c>
    </row>
    <row r="73" spans="1:70" ht="16.5" x14ac:dyDescent="0.35">
      <c r="A73" s="14"/>
      <c r="B73" s="64" t="str">
        <f>IF(ISNA(VLOOKUP(A73,'Licenciés Jeunes 2023'!A:C,3,0)),"",VLOOKUP(A73,'Licenciés Jeunes 2023'!A:C,3,0))</f>
        <v/>
      </c>
      <c r="C73" s="32" t="str">
        <f>IF(ISNA(VLOOKUP(A73,'Licenciés Jeunes 2023'!A:C,2,0)),"",VLOOKUP(A73,'Licenciés Jeunes 2023'!A:C,2,0))</f>
        <v/>
      </c>
      <c r="D73" s="32" t="str">
        <f>IF(ISNA(VLOOKUP(A73,'Licenciés Jeunes 2023'!A:F,6,0)),"",VLOOKUP(A73,'Licenciés Jeunes 2023'!A:F,6,0))</f>
        <v/>
      </c>
      <c r="E73" s="6"/>
      <c r="F73" s="2">
        <f>IF(E$2="Bike &amp; Run",IF(ISNA(VLOOKUP(E73,Paramètres!$B$3:$C$56,2,FALSE)),0,VLOOKUP(E73,Paramètres!$B$3:$C$56,2,FALSE)*Paramètres!$N$3),IF(OR(E73="",OR($D73="",$D73="NL",$D73="HORS LIGUE")),0,VLOOKUP(IF(OR(E73="",OR($D73="",$D73="NL",$D73="HORS LIGUE")),"",COUNTIFS($D$5:$D$72,"&lt;&gt;"&amp;"",$D$5:$D$72,"&lt;&gt;"&amp;"NL",$D$5:$D$72,"&lt;&gt;"&amp;"HORS LIGUE",E$5:E$72,"&lt;"&amp;E73)+1),Paramètres!$B$3:$C$56,2,FALSE)*Paramètres!$N$3))</f>
        <v>0</v>
      </c>
      <c r="G73" s="4"/>
      <c r="H73" s="2">
        <f>IF(G$2="Bike &amp; Run",IF(ISNA(VLOOKUP(G73,Paramètres!$B$3:$C$56,2,FALSE)),0,VLOOKUP(G73,Paramètres!$B$3:$C$56,2,FALSE)*Paramètres!$N$4),IF(OR(G73="",OR($D73="",$D73="NL",$D73="HORS LIGUE")),0,VLOOKUP(IF(OR(G73="",OR($D73="",$D73="NL",$D73="HORS LIGUE")),"",COUNTIFS($D$5:$D$72,"&lt;&gt;"&amp;"",$D$5:$D$72,"&lt;&gt;"&amp;"NL",$D$5:$D$72,"&lt;&gt;"&amp;"HORS LIGUE",G$5:G$72,"&lt;"&amp;G73)+1),Paramètres!$B$3:$C$56,2,FALSE)*Paramètres!$N$4))</f>
        <v>0</v>
      </c>
      <c r="I73" s="36"/>
      <c r="J73" s="2">
        <f>IF(I$2="Bike &amp; Run",IF(ISNA(VLOOKUP(I73,Paramètres!$B$3:$C$56,2,FALSE)),0,VLOOKUP(I73,Paramètres!$B$3:$C$56,2,FALSE)*Paramètres!$N$5),IF(OR(I73="",OR($D73="",$D73="NL",$D73="HORS LIGUE")),0,VLOOKUP(IF(OR(I73="",OR($D73="",$D73="NL",$D73="HORS LIGUE")),"",COUNTIFS($D$5:$D$72,"&lt;&gt;"&amp;"",$D$5:$D$72,"&lt;&gt;"&amp;"NL",$D$5:$D$72,"&lt;&gt;"&amp;"HORS LIGUE",I$5:I$72,"&lt;"&amp;I73)+1),Paramètres!$B$3:$C$56,2,FALSE)*Paramètres!$N$5))</f>
        <v>0</v>
      </c>
      <c r="K73" s="4"/>
      <c r="L73" s="2">
        <f>IF(K$2="Bike &amp; Run",IF(ISNA(VLOOKUP(K73,Paramètres!$B$3:$C$56,2,FALSE)),0,VLOOKUP(K73,Paramètres!$B$3:$C$56,2,FALSE)*Paramètres!$N$6),IF(OR(K73="",OR($D73="",$D73="NL",$D73="HORS LIGUE")),0,VLOOKUP(IF(OR(K73="",OR($D73="",$D73="NL",$D73="HORS LIGUE")),"",COUNTIFS($D$5:$D$72,"&lt;&gt;"&amp;"",$D$5:$D$72,"&lt;&gt;"&amp;"NL",$D$5:$D$72,"&lt;&gt;"&amp;"HORS LIGUE",K$5:K$72,"&lt;"&amp;K73)+1),Paramètres!$B$3:$C$56,2,FALSE)*Paramètres!$N$6))</f>
        <v>0</v>
      </c>
      <c r="M73" s="4"/>
      <c r="N73" s="2">
        <f>IF(M$2="Bike &amp; Run",IF(ISNA(VLOOKUP(M73,Paramètres!$B$3:$C$56,2,FALSE)),0,VLOOKUP(M73,Paramètres!$B$3:$C$56,2,FALSE)*Paramètres!$N$7),IF(OR(M73="",OR($D73="",$D73="NL",$D73="HORS LIGUE")),0,VLOOKUP(IF(OR(M73="",OR($D73="",$D73="NL",$D73="HORS LIGUE")),"",COUNTIFS($D$5:$D$72,"&lt;&gt;"&amp;"",$D$5:$D$72,"&lt;&gt;"&amp;"NL",$D$5:$D$72,"&lt;&gt;"&amp;"HORS LIGUE",M$5:M$72,"&lt;"&amp;M73)+1),Paramètres!$B$3:$C$56,2,FALSE)*Paramètres!$N$7))</f>
        <v>0</v>
      </c>
      <c r="O73" s="46"/>
      <c r="P73" s="2">
        <f>IF(O$2="Bike &amp; Run",IF(ISNA(VLOOKUP(O73,Paramètres!$B$3:$C$56,2,FALSE)),0,VLOOKUP(O73,Paramètres!$B$3:$C$56,2,FALSE)*Paramètres!$N$8),IF(OR(O73="",OR($D73="",$D73="NL",$D73="HORS LIGUE")),0,VLOOKUP(IF(OR(O73="",OR($D73="",$D73="NL",$D73="HORS LIGUE")),"",COUNTIFS($D$5:$D$72,"&lt;&gt;"&amp;"",$D$5:$D$72,"&lt;&gt;"&amp;"NL",$D$5:$D$72,"&lt;&gt;"&amp;"HORS LIGUE",O$5:O$72,"&lt;"&amp;O73)+1),Paramètres!$B$3:$C$56,2,FALSE)*Paramètres!$N$8))</f>
        <v>0</v>
      </c>
      <c r="Q73" s="46"/>
      <c r="R73" s="2">
        <f>IF(Q$2="Bike &amp; Run",IF(ISNA(VLOOKUP(Q73,Paramètres!$B$3:$C$56,2,FALSE)),0,VLOOKUP(Q73,Paramètres!$B$3:$C$56,2,FALSE)*Paramètres!$N$9),IF(OR(Q73="",OR($D73="",$D73="NL",$D73="HORS LIGUE")),0,VLOOKUP(IF(OR(Q73="",OR($D73="",$D73="NL",$D73="HORS LIGUE")),"",COUNTIFS($D$5:$D$72,"&lt;&gt;"&amp;"",$D$5:$D$72,"&lt;&gt;"&amp;"NL",$D$5:$D$72,"&lt;&gt;"&amp;"HORS LIGUE",Q$5:Q$72,"&lt;"&amp;Q73)+1),Paramètres!$B$3:$C$56,2,FALSE)*Paramètres!$N$9))</f>
        <v>0</v>
      </c>
      <c r="S73" s="46"/>
      <c r="T73" s="2">
        <f>IF(S$2="Bike &amp; Run",IF(ISNA(VLOOKUP(S73,Paramètres!$B$3:$C$56,2,FALSE)),0,VLOOKUP(S73,Paramètres!$B$3:$C$56,2,FALSE)*Paramètres!$N$10),IF(OR(S73="",OR($D73="",$D73="NL",$D73="HORS LIGUE")),0,VLOOKUP(IF(OR(S73="",OR($D73="",$D73="NL",$D73="HORS LIGUE")),"",COUNTIFS($D$5:$D$72,"&lt;&gt;"&amp;"",$D$5:$D$72,"&lt;&gt;"&amp;"NL",$D$5:$D$72,"&lt;&gt;"&amp;"HORS LIGUE",S$5:S$72,"&lt;"&amp;S73)+1),Paramètres!$B$3:$C$56,2,FALSE)*Paramètres!$N$10))</f>
        <v>0</v>
      </c>
      <c r="U73" s="46"/>
      <c r="V73" s="2">
        <f>IF(U$2="Bike &amp; Run",IF(ISNA(VLOOKUP(U73,Paramètres!$B$3:$C$56,2,FALSE)),0,VLOOKUP(U73,Paramètres!$B$3:$C$56,2,FALSE)*Paramètres!$N$11),IF(OR(U73="",OR($D73="",$D73="NL",$D73="HORS LIGUE")),0,VLOOKUP(IF(OR(U73="",OR($D73="",$D73="NL",$D73="HORS LIGUE")),"",COUNTIFS($D$5:$D$72,"&lt;&gt;"&amp;"",$D$5:$D$72,"&lt;&gt;"&amp;"NL",$D$5:$D$72,"&lt;&gt;"&amp;"HORS LIGUE",U$5:U$72,"&lt;"&amp;U73)+1),Paramètres!$B$3:$C$56,2,FALSE)*Paramètres!$N$11))</f>
        <v>0</v>
      </c>
      <c r="W73" s="46"/>
      <c r="X73" s="2">
        <f>IF(W$2="Bike &amp; Run",IF(ISNA(VLOOKUP(W73,Paramètres!$B$3:$C$56,2,FALSE)),0,VLOOKUP(W73,Paramètres!$B$3:$C$56,2,FALSE)*Paramètres!$N$12),IF(OR(W73="",OR($D73="",$D73="NL",$D73="HORS LIGUE")),0,VLOOKUP(IF(OR(W73="",OR($D73="",$D73="NL",$D73="HORS LIGUE")),"",COUNTIFS($D$5:$D$72,"&lt;&gt;"&amp;"",$D$5:$D$72,"&lt;&gt;"&amp;"NL",$D$5:$D$72,"&lt;&gt;"&amp;"HORS LIGUE",W$5:W$72,"&lt;"&amp;W73)+1),Paramètres!$B$3:$C$56,2,FALSE)*Paramètres!$N$12))</f>
        <v>0</v>
      </c>
      <c r="Y73" s="46"/>
      <c r="Z73" s="2">
        <f>IF(Y$2="Bike &amp; Run",IF(ISNA(VLOOKUP(Y73,Paramètres!$B$3:$C$56,2,FALSE)),0,VLOOKUP(Y73,Paramètres!$B$3:$C$56,2,FALSE)*Paramètres!$N$13),IF(OR(Y73="",OR($D73="",$D73="NL",$D73="HORS LIGUE")),0,VLOOKUP(IF(OR(Y73="",OR($D73="",$D73="NL",$D73="HORS LIGUE")),"",COUNTIFS($D$5:$D$72,"&lt;&gt;"&amp;"",$D$5:$D$72,"&lt;&gt;"&amp;"NL",$D$5:$D$72,"&lt;&gt;"&amp;"HORS LIGUE",Y$5:Y$72,"&lt;"&amp;Y73)+1),Paramètres!$B$3:$C$56,2,FALSE)*Paramètres!$N$13))</f>
        <v>0</v>
      </c>
      <c r="AA73" s="46"/>
      <c r="AB73" s="2">
        <f>IF(AA$2="Bike &amp; Run",IF(ISNA(VLOOKUP(AA73,Paramètres!$B$3:$C$56,2,FALSE)),0,VLOOKUP(AA73,Paramètres!$B$3:$C$56,2,FALSE)*Paramètres!$N$14),IF(OR(AA73="",OR($D73="",$D73="NL",$D73="HORS LIGUE")),0,VLOOKUP(IF(OR(AA73="",OR($D73="",$D73="NL",$D73="HORS LIGUE")),"",COUNTIFS($D$5:$D$72,"&lt;&gt;"&amp;"",$D$5:$D$72,"&lt;&gt;"&amp;"NL",$D$5:$D$72,"&lt;&gt;"&amp;"HORS LIGUE",AA$5:AA$72,"&lt;"&amp;AA73)+1),Paramètres!$B$3:$C$56,2,FALSE)*Paramètres!$N$14))</f>
        <v>0</v>
      </c>
      <c r="AC73" s="46"/>
      <c r="AD73" s="2">
        <f>IF(AC$2="Bike &amp; Run",IF(ISNA(VLOOKUP(AC73,Paramètres!$B$3:$C$56,2,FALSE)),0,VLOOKUP(AC73,Paramètres!$B$3:$C$56,2,FALSE)*Paramètres!$N$15),IF(OR(AC73="",OR($D73="",$D73="NL",$D73="HORS LIGUE")),0,VLOOKUP(IF(OR(AC73="",OR($D73="",$D73="NL",$D73="HORS LIGUE")),"",COUNTIFS($D$5:$D$72,"&lt;&gt;"&amp;"",$D$5:$D$72,"&lt;&gt;"&amp;"NL",$D$5:$D$72,"&lt;&gt;"&amp;"HORS LIGUE",AC$5:AC$72,"&lt;"&amp;AC73)+1),Paramètres!$B$3:$C$56,2,FALSE)*Paramètres!$N$15))</f>
        <v>0</v>
      </c>
      <c r="AE73" s="46"/>
      <c r="AF73" s="2">
        <f>IF(AE$2="Bike &amp; Run",IF(ISNA(VLOOKUP(AE73,Paramètres!$B$3:$C$56,2,FALSE)),0,VLOOKUP(AE73,Paramètres!$B$3:$C$56,2,FALSE)*Paramètres!$N$16),IF(OR(AE73="",OR($D73="",$D73="NL",$D73="HORS LIGUE")),0,VLOOKUP(IF(OR(AE73="",OR($D73="",$D73="NL",$D73="HORS LIGUE")),"",COUNTIFS($D$5:$D$72,"&lt;&gt;"&amp;"",$D$5:$D$72,"&lt;&gt;"&amp;"NL",$D$5:$D$72,"&lt;&gt;"&amp;"HORS LIGUE",AE$5:AE$72,"&lt;"&amp;AE73)+1),Paramètres!$B$3:$C$56,2,FALSE)*Paramètres!$N$16))</f>
        <v>0</v>
      </c>
      <c r="AG73" s="46"/>
      <c r="AH73" s="2">
        <f>IF(AG$2="Bike &amp; Run",IF(ISNA(VLOOKUP(AG73,Paramètres!$B$3:$C$56,2,FALSE)),0,VLOOKUP(AG73,Paramètres!$B$3:$C$56,2,FALSE)*Paramètres!$N$17),IF(OR(AG73="",OR($D73="",$D73="NL",$D73="HORS LIGUE")),0,VLOOKUP(IF(OR(AG73="",OR($D73="",$D73="NL",$D73="HORS LIGUE")),"",COUNTIFS($D$5:$D$72,"&lt;&gt;"&amp;"",$D$5:$D$72,"&lt;&gt;"&amp;"NL",$D$5:$D$72,"&lt;&gt;"&amp;"HORS LIGUE",AG$5:AG$72,"&lt;"&amp;AG73)+1),Paramètres!$B$3:$C$56,2,FALSE)*Paramètres!$N$17))</f>
        <v>0</v>
      </c>
      <c r="AI73" s="40">
        <f t="shared" si="106"/>
        <v>0</v>
      </c>
      <c r="AJ73" s="3" t="str">
        <f t="shared" si="107"/>
        <v/>
      </c>
      <c r="AK73" s="5">
        <f t="shared" si="108"/>
        <v>0</v>
      </c>
      <c r="AL73" s="41" t="e">
        <f t="shared" si="109"/>
        <v>#REF!</v>
      </c>
      <c r="AM73" s="33" t="e">
        <f t="shared" si="110"/>
        <v>#REF!</v>
      </c>
    </row>
    <row r="74" spans="1:70" ht="16.5" x14ac:dyDescent="0.35">
      <c r="A74" s="14"/>
      <c r="B74" s="64" t="str">
        <f>IF(ISNA(VLOOKUP(A74,'Licenciés Jeunes 2023'!A:C,3,0)),"",VLOOKUP(A74,'Licenciés Jeunes 2023'!A:C,3,0))</f>
        <v/>
      </c>
      <c r="C74" s="32" t="str">
        <f>IF(ISNA(VLOOKUP(A74,'Licenciés Jeunes 2023'!A:C,2,0)),"",VLOOKUP(A74,'Licenciés Jeunes 2023'!A:C,2,0))</f>
        <v/>
      </c>
      <c r="D74" s="32" t="str">
        <f>IF(ISNA(VLOOKUP(A74,'Licenciés Jeunes 2023'!A:F,6,0)),"",VLOOKUP(A74,'Licenciés Jeunes 2023'!A:F,6,0))</f>
        <v/>
      </c>
      <c r="E74" s="6"/>
      <c r="F74" s="2">
        <f>IF(E$2="Bike &amp; Run",IF(ISNA(VLOOKUP(E74,Paramètres!$B$3:$C$56,2,FALSE)),0,VLOOKUP(E74,Paramètres!$B$3:$C$56,2,FALSE)*Paramètres!$N$3),IF(OR(E74="",OR($D74="",$D74="NL",$D74="HORS LIGUE")),0,VLOOKUP(IF(OR(E74="",OR($D74="",$D74="NL",$D74="HORS LIGUE")),"",COUNTIFS($D$5:$D$72,"&lt;&gt;"&amp;"",$D$5:$D$72,"&lt;&gt;"&amp;"NL",$D$5:$D$72,"&lt;&gt;"&amp;"HORS LIGUE",E$5:E$72,"&lt;"&amp;E74)+1),Paramètres!$B$3:$C$56,2,FALSE)*Paramètres!$N$3))</f>
        <v>0</v>
      </c>
      <c r="G74" s="4"/>
      <c r="H74" s="2">
        <f>IF(G$2="Bike &amp; Run",IF(ISNA(VLOOKUP(G74,Paramètres!$B$3:$C$56,2,FALSE)),0,VLOOKUP(G74,Paramètres!$B$3:$C$56,2,FALSE)*Paramètres!$N$4),IF(OR(G74="",OR($D74="",$D74="NL",$D74="HORS LIGUE")),0,VLOOKUP(IF(OR(G74="",OR($D74="",$D74="NL",$D74="HORS LIGUE")),"",COUNTIFS($D$5:$D$72,"&lt;&gt;"&amp;"",$D$5:$D$72,"&lt;&gt;"&amp;"NL",$D$5:$D$72,"&lt;&gt;"&amp;"HORS LIGUE",G$5:G$72,"&lt;"&amp;G74)+1),Paramètres!$B$3:$C$56,2,FALSE)*Paramètres!$N$4))</f>
        <v>0</v>
      </c>
      <c r="I74" s="36"/>
      <c r="J74" s="2">
        <f>IF(I$2="Bike &amp; Run",IF(ISNA(VLOOKUP(I74,Paramètres!$B$3:$C$56,2,FALSE)),0,VLOOKUP(I74,Paramètres!$B$3:$C$56,2,FALSE)*Paramètres!$N$5),IF(OR(I74="",OR($D74="",$D74="NL",$D74="HORS LIGUE")),0,VLOOKUP(IF(OR(I74="",OR($D74="",$D74="NL",$D74="HORS LIGUE")),"",COUNTIFS($D$5:$D$72,"&lt;&gt;"&amp;"",$D$5:$D$72,"&lt;&gt;"&amp;"NL",$D$5:$D$72,"&lt;&gt;"&amp;"HORS LIGUE",I$5:I$72,"&lt;"&amp;I74)+1),Paramètres!$B$3:$C$56,2,FALSE)*Paramètres!$N$5))</f>
        <v>0</v>
      </c>
      <c r="K74" s="4"/>
      <c r="L74" s="2">
        <f>IF(K$2="Bike &amp; Run",IF(ISNA(VLOOKUP(K74,Paramètres!$B$3:$C$56,2,FALSE)),0,VLOOKUP(K74,Paramètres!$B$3:$C$56,2,FALSE)*Paramètres!$N$6),IF(OR(K74="",OR($D74="",$D74="NL",$D74="HORS LIGUE")),0,VLOOKUP(IF(OR(K74="",OR($D74="",$D74="NL",$D74="HORS LIGUE")),"",COUNTIFS($D$5:$D$72,"&lt;&gt;"&amp;"",$D$5:$D$72,"&lt;&gt;"&amp;"NL",$D$5:$D$72,"&lt;&gt;"&amp;"HORS LIGUE",K$5:K$72,"&lt;"&amp;K74)+1),Paramètres!$B$3:$C$56,2,FALSE)*Paramètres!$N$6))</f>
        <v>0</v>
      </c>
      <c r="M74" s="4"/>
      <c r="N74" s="2">
        <f>IF(M$2="Bike &amp; Run",IF(ISNA(VLOOKUP(M74,Paramètres!$B$3:$C$56,2,FALSE)),0,VLOOKUP(M74,Paramètres!$B$3:$C$56,2,FALSE)*Paramètres!$N$7),IF(OR(M74="",OR($D74="",$D74="NL",$D74="HORS LIGUE")),0,VLOOKUP(IF(OR(M74="",OR($D74="",$D74="NL",$D74="HORS LIGUE")),"",COUNTIFS($D$5:$D$72,"&lt;&gt;"&amp;"",$D$5:$D$72,"&lt;&gt;"&amp;"NL",$D$5:$D$72,"&lt;&gt;"&amp;"HORS LIGUE",M$5:M$72,"&lt;"&amp;M74)+1),Paramètres!$B$3:$C$56,2,FALSE)*Paramètres!$N$7))</f>
        <v>0</v>
      </c>
      <c r="O74" s="46"/>
      <c r="P74" s="2">
        <f>IF(O$2="Bike &amp; Run",IF(ISNA(VLOOKUP(O74,Paramètres!$B$3:$C$56,2,FALSE)),0,VLOOKUP(O74,Paramètres!$B$3:$C$56,2,FALSE)*Paramètres!$N$8),IF(OR(O74="",OR($D74="",$D74="NL",$D74="HORS LIGUE")),0,VLOOKUP(IF(OR(O74="",OR($D74="",$D74="NL",$D74="HORS LIGUE")),"",COUNTIFS($D$5:$D$72,"&lt;&gt;"&amp;"",$D$5:$D$72,"&lt;&gt;"&amp;"NL",$D$5:$D$72,"&lt;&gt;"&amp;"HORS LIGUE",O$5:O$72,"&lt;"&amp;O74)+1),Paramètres!$B$3:$C$56,2,FALSE)*Paramètres!$N$8))</f>
        <v>0</v>
      </c>
      <c r="Q74" s="46"/>
      <c r="R74" s="2">
        <f>IF(Q$2="Bike &amp; Run",IF(ISNA(VLOOKUP(Q74,Paramètres!$B$3:$C$56,2,FALSE)),0,VLOOKUP(Q74,Paramètres!$B$3:$C$56,2,FALSE)*Paramètres!$N$9),IF(OR(Q74="",OR($D74="",$D74="NL",$D74="HORS LIGUE")),0,VLOOKUP(IF(OR(Q74="",OR($D74="",$D74="NL",$D74="HORS LIGUE")),"",COUNTIFS($D$5:$D$72,"&lt;&gt;"&amp;"",$D$5:$D$72,"&lt;&gt;"&amp;"NL",$D$5:$D$72,"&lt;&gt;"&amp;"HORS LIGUE",Q$5:Q$72,"&lt;"&amp;Q74)+1),Paramètres!$B$3:$C$56,2,FALSE)*Paramètres!$N$9))</f>
        <v>0</v>
      </c>
      <c r="S74" s="46"/>
      <c r="T74" s="2">
        <f>IF(S$2="Bike &amp; Run",IF(ISNA(VLOOKUP(S74,Paramètres!$B$3:$C$56,2,FALSE)),0,VLOOKUP(S74,Paramètres!$B$3:$C$56,2,FALSE)*Paramètres!$N$10),IF(OR(S74="",OR($D74="",$D74="NL",$D74="HORS LIGUE")),0,VLOOKUP(IF(OR(S74="",OR($D74="",$D74="NL",$D74="HORS LIGUE")),"",COUNTIFS($D$5:$D$72,"&lt;&gt;"&amp;"",$D$5:$D$72,"&lt;&gt;"&amp;"NL",$D$5:$D$72,"&lt;&gt;"&amp;"HORS LIGUE",S$5:S$72,"&lt;"&amp;S74)+1),Paramètres!$B$3:$C$56,2,FALSE)*Paramètres!$N$10))</f>
        <v>0</v>
      </c>
      <c r="U74" s="46"/>
      <c r="V74" s="2">
        <f>IF(U$2="Bike &amp; Run",IF(ISNA(VLOOKUP(U74,Paramètres!$B$3:$C$56,2,FALSE)),0,VLOOKUP(U74,Paramètres!$B$3:$C$56,2,FALSE)*Paramètres!$N$11),IF(OR(U74="",OR($D74="",$D74="NL",$D74="HORS LIGUE")),0,VLOOKUP(IF(OR(U74="",OR($D74="",$D74="NL",$D74="HORS LIGUE")),"",COUNTIFS($D$5:$D$72,"&lt;&gt;"&amp;"",$D$5:$D$72,"&lt;&gt;"&amp;"NL",$D$5:$D$72,"&lt;&gt;"&amp;"HORS LIGUE",U$5:U$72,"&lt;"&amp;U74)+1),Paramètres!$B$3:$C$56,2,FALSE)*Paramètres!$N$11))</f>
        <v>0</v>
      </c>
      <c r="W74" s="46"/>
      <c r="X74" s="2">
        <f>IF(W$2="Bike &amp; Run",IF(ISNA(VLOOKUP(W74,Paramètres!$B$3:$C$56,2,FALSE)),0,VLOOKUP(W74,Paramètres!$B$3:$C$56,2,FALSE)*Paramètres!$N$12),IF(OR(W74="",OR($D74="",$D74="NL",$D74="HORS LIGUE")),0,VLOOKUP(IF(OR(W74="",OR($D74="",$D74="NL",$D74="HORS LIGUE")),"",COUNTIFS($D$5:$D$72,"&lt;&gt;"&amp;"",$D$5:$D$72,"&lt;&gt;"&amp;"NL",$D$5:$D$72,"&lt;&gt;"&amp;"HORS LIGUE",W$5:W$72,"&lt;"&amp;W74)+1),Paramètres!$B$3:$C$56,2,FALSE)*Paramètres!$N$12))</f>
        <v>0</v>
      </c>
      <c r="Y74" s="46"/>
      <c r="Z74" s="2">
        <f>IF(Y$2="Bike &amp; Run",IF(ISNA(VLOOKUP(Y74,Paramètres!$B$3:$C$56,2,FALSE)),0,VLOOKUP(Y74,Paramètres!$B$3:$C$56,2,FALSE)*Paramètres!$N$13),IF(OR(Y74="",OR($D74="",$D74="NL",$D74="HORS LIGUE")),0,VLOOKUP(IF(OR(Y74="",OR($D74="",$D74="NL",$D74="HORS LIGUE")),"",COUNTIFS($D$5:$D$72,"&lt;&gt;"&amp;"",$D$5:$D$72,"&lt;&gt;"&amp;"NL",$D$5:$D$72,"&lt;&gt;"&amp;"HORS LIGUE",Y$5:Y$72,"&lt;"&amp;Y74)+1),Paramètres!$B$3:$C$56,2,FALSE)*Paramètres!$N$13))</f>
        <v>0</v>
      </c>
      <c r="AA74" s="46"/>
      <c r="AB74" s="2">
        <f>IF(AA$2="Bike &amp; Run",IF(ISNA(VLOOKUP(AA74,Paramètres!$B$3:$C$56,2,FALSE)),0,VLOOKUP(AA74,Paramètres!$B$3:$C$56,2,FALSE)*Paramètres!$N$14),IF(OR(AA74="",OR($D74="",$D74="NL",$D74="HORS LIGUE")),0,VLOOKUP(IF(OR(AA74="",OR($D74="",$D74="NL",$D74="HORS LIGUE")),"",COUNTIFS($D$5:$D$72,"&lt;&gt;"&amp;"",$D$5:$D$72,"&lt;&gt;"&amp;"NL",$D$5:$D$72,"&lt;&gt;"&amp;"HORS LIGUE",AA$5:AA$72,"&lt;"&amp;AA74)+1),Paramètres!$B$3:$C$56,2,FALSE)*Paramètres!$N$14))</f>
        <v>0</v>
      </c>
      <c r="AC74" s="46"/>
      <c r="AD74" s="2">
        <f>IF(AC$2="Bike &amp; Run",IF(ISNA(VLOOKUP(AC74,Paramètres!$B$3:$C$56,2,FALSE)),0,VLOOKUP(AC74,Paramètres!$B$3:$C$56,2,FALSE)*Paramètres!$N$15),IF(OR(AC74="",OR($D74="",$D74="NL",$D74="HORS LIGUE")),0,VLOOKUP(IF(OR(AC74="",OR($D74="",$D74="NL",$D74="HORS LIGUE")),"",COUNTIFS($D$5:$D$72,"&lt;&gt;"&amp;"",$D$5:$D$72,"&lt;&gt;"&amp;"NL",$D$5:$D$72,"&lt;&gt;"&amp;"HORS LIGUE",AC$5:AC$72,"&lt;"&amp;AC74)+1),Paramètres!$B$3:$C$56,2,FALSE)*Paramètres!$N$15))</f>
        <v>0</v>
      </c>
      <c r="AE74" s="46"/>
      <c r="AF74" s="2">
        <f>IF(AE$2="Bike &amp; Run",IF(ISNA(VLOOKUP(AE74,Paramètres!$B$3:$C$56,2,FALSE)),0,VLOOKUP(AE74,Paramètres!$B$3:$C$56,2,FALSE)*Paramètres!$N$16),IF(OR(AE74="",OR($D74="",$D74="NL",$D74="HORS LIGUE")),0,VLOOKUP(IF(OR(AE74="",OR($D74="",$D74="NL",$D74="HORS LIGUE")),"",COUNTIFS($D$5:$D$72,"&lt;&gt;"&amp;"",$D$5:$D$72,"&lt;&gt;"&amp;"NL",$D$5:$D$72,"&lt;&gt;"&amp;"HORS LIGUE",AE$5:AE$72,"&lt;"&amp;AE74)+1),Paramètres!$B$3:$C$56,2,FALSE)*Paramètres!$N$16))</f>
        <v>0</v>
      </c>
      <c r="AG74" s="46"/>
      <c r="AH74" s="2">
        <f>IF(AG$2="Bike &amp; Run",IF(ISNA(VLOOKUP(AG74,Paramètres!$B$3:$C$56,2,FALSE)),0,VLOOKUP(AG74,Paramètres!$B$3:$C$56,2,FALSE)*Paramètres!$N$17),IF(OR(AG74="",OR($D74="",$D74="NL",$D74="HORS LIGUE")),0,VLOOKUP(IF(OR(AG74="",OR($D74="",$D74="NL",$D74="HORS LIGUE")),"",COUNTIFS($D$5:$D$72,"&lt;&gt;"&amp;"",$D$5:$D$72,"&lt;&gt;"&amp;"NL",$D$5:$D$72,"&lt;&gt;"&amp;"HORS LIGUE",AG$5:AG$72,"&lt;"&amp;AG74)+1),Paramètres!$B$3:$C$56,2,FALSE)*Paramètres!$N$17))</f>
        <v>0</v>
      </c>
      <c r="AI74" s="40">
        <f t="shared" si="106"/>
        <v>0</v>
      </c>
      <c r="AJ74" s="3" t="str">
        <f t="shared" si="107"/>
        <v/>
      </c>
      <c r="AK74" s="5">
        <f t="shared" si="108"/>
        <v>0</v>
      </c>
      <c r="AL74" s="41" t="e">
        <f t="shared" si="109"/>
        <v>#REF!</v>
      </c>
      <c r="AM74" s="33" t="e">
        <f t="shared" si="110"/>
        <v>#REF!</v>
      </c>
    </row>
    <row r="75" spans="1:70" ht="16.5" x14ac:dyDescent="0.35">
      <c r="A75" s="14"/>
      <c r="B75" s="64" t="str">
        <f>IF(ISNA(VLOOKUP(A75,'Licenciés Jeunes 2023'!A:C,3,0)),"",VLOOKUP(A75,'Licenciés Jeunes 2023'!A:C,3,0))</f>
        <v/>
      </c>
      <c r="C75" s="32" t="str">
        <f>IF(ISNA(VLOOKUP(A75,'Licenciés Jeunes 2023'!A:C,2,0)),"",VLOOKUP(A75,'Licenciés Jeunes 2023'!A:C,2,0))</f>
        <v/>
      </c>
      <c r="D75" s="32" t="str">
        <f>IF(ISNA(VLOOKUP(A75,'Licenciés Jeunes 2023'!A:F,6,0)),"",VLOOKUP(A75,'Licenciés Jeunes 2023'!A:F,6,0))</f>
        <v/>
      </c>
      <c r="E75" s="6"/>
      <c r="F75" s="2">
        <f>IF(E$2="Bike &amp; Run",IF(ISNA(VLOOKUP(E75,Paramètres!$B$3:$C$56,2,FALSE)),0,VLOOKUP(E75,Paramètres!$B$3:$C$56,2,FALSE)*Paramètres!$N$3),IF(OR(E75="",OR($D75="",$D75="NL",$D75="HORS LIGUE")),0,VLOOKUP(IF(OR(E75="",OR($D75="",$D75="NL",$D75="HORS LIGUE")),"",COUNTIFS($D$5:$D$72,"&lt;&gt;"&amp;"",$D$5:$D$72,"&lt;&gt;"&amp;"NL",$D$5:$D$72,"&lt;&gt;"&amp;"HORS LIGUE",E$5:E$72,"&lt;"&amp;E75)+1),Paramètres!$B$3:$C$56,2,FALSE)*Paramètres!$N$3))</f>
        <v>0</v>
      </c>
      <c r="G75" s="4"/>
      <c r="H75" s="2">
        <f>IF(G$2="Bike &amp; Run",IF(ISNA(VLOOKUP(G75,Paramètres!$B$3:$C$56,2,FALSE)),0,VLOOKUP(G75,Paramètres!$B$3:$C$56,2,FALSE)*Paramètres!$N$4),IF(OR(G75="",OR($D75="",$D75="NL",$D75="HORS LIGUE")),0,VLOOKUP(IF(OR(G75="",OR($D75="",$D75="NL",$D75="HORS LIGUE")),"",COUNTIFS($D$5:$D$72,"&lt;&gt;"&amp;"",$D$5:$D$72,"&lt;&gt;"&amp;"NL",$D$5:$D$72,"&lt;&gt;"&amp;"HORS LIGUE",G$5:G$72,"&lt;"&amp;G75)+1),Paramètres!$B$3:$C$56,2,FALSE)*Paramètres!$N$4))</f>
        <v>0</v>
      </c>
      <c r="I75" s="36"/>
      <c r="J75" s="2">
        <f>IF(I$2="Bike &amp; Run",IF(ISNA(VLOOKUP(I75,Paramètres!$B$3:$C$56,2,FALSE)),0,VLOOKUP(I75,Paramètres!$B$3:$C$56,2,FALSE)*Paramètres!$N$5),IF(OR(I75="",OR($D75="",$D75="NL",$D75="HORS LIGUE")),0,VLOOKUP(IF(OR(I75="",OR($D75="",$D75="NL",$D75="HORS LIGUE")),"",COUNTIFS($D$5:$D$72,"&lt;&gt;"&amp;"",$D$5:$D$72,"&lt;&gt;"&amp;"NL",$D$5:$D$72,"&lt;&gt;"&amp;"HORS LIGUE",I$5:I$72,"&lt;"&amp;I75)+1),Paramètres!$B$3:$C$56,2,FALSE)*Paramètres!$N$5))</f>
        <v>0</v>
      </c>
      <c r="K75" s="4"/>
      <c r="L75" s="2">
        <f>IF(K$2="Bike &amp; Run",IF(ISNA(VLOOKUP(K75,Paramètres!$B$3:$C$56,2,FALSE)),0,VLOOKUP(K75,Paramètres!$B$3:$C$56,2,FALSE)*Paramètres!$N$6),IF(OR(K75="",OR($D75="",$D75="NL",$D75="HORS LIGUE")),0,VLOOKUP(IF(OR(K75="",OR($D75="",$D75="NL",$D75="HORS LIGUE")),"",COUNTIFS($D$5:$D$72,"&lt;&gt;"&amp;"",$D$5:$D$72,"&lt;&gt;"&amp;"NL",$D$5:$D$72,"&lt;&gt;"&amp;"HORS LIGUE",K$5:K$72,"&lt;"&amp;K75)+1),Paramètres!$B$3:$C$56,2,FALSE)*Paramètres!$N$6))</f>
        <v>0</v>
      </c>
      <c r="M75" s="4"/>
      <c r="N75" s="2">
        <f>IF(M$2="Bike &amp; Run",IF(ISNA(VLOOKUP(M75,Paramètres!$B$3:$C$56,2,FALSE)),0,VLOOKUP(M75,Paramètres!$B$3:$C$56,2,FALSE)*Paramètres!$N$7),IF(OR(M75="",OR($D75="",$D75="NL",$D75="HORS LIGUE")),0,VLOOKUP(IF(OR(M75="",OR($D75="",$D75="NL",$D75="HORS LIGUE")),"",COUNTIFS($D$5:$D$72,"&lt;&gt;"&amp;"",$D$5:$D$72,"&lt;&gt;"&amp;"NL",$D$5:$D$72,"&lt;&gt;"&amp;"HORS LIGUE",M$5:M$72,"&lt;"&amp;M75)+1),Paramètres!$B$3:$C$56,2,FALSE)*Paramètres!$N$7))</f>
        <v>0</v>
      </c>
      <c r="O75" s="46"/>
      <c r="P75" s="2">
        <f>IF(O$2="Bike &amp; Run",IF(ISNA(VLOOKUP(O75,Paramètres!$B$3:$C$56,2,FALSE)),0,VLOOKUP(O75,Paramètres!$B$3:$C$56,2,FALSE)*Paramètres!$N$8),IF(OR(O75="",OR($D75="",$D75="NL",$D75="HORS LIGUE")),0,VLOOKUP(IF(OR(O75="",OR($D75="",$D75="NL",$D75="HORS LIGUE")),"",COUNTIFS($D$5:$D$72,"&lt;&gt;"&amp;"",$D$5:$D$72,"&lt;&gt;"&amp;"NL",$D$5:$D$72,"&lt;&gt;"&amp;"HORS LIGUE",O$5:O$72,"&lt;"&amp;O75)+1),Paramètres!$B$3:$C$56,2,FALSE)*Paramètres!$N$8))</f>
        <v>0</v>
      </c>
      <c r="Q75" s="46"/>
      <c r="R75" s="2">
        <f>IF(Q$2="Bike &amp; Run",IF(ISNA(VLOOKUP(Q75,Paramètres!$B$3:$C$56,2,FALSE)),0,VLOOKUP(Q75,Paramètres!$B$3:$C$56,2,FALSE)*Paramètres!$N$9),IF(OR(Q75="",OR($D75="",$D75="NL",$D75="HORS LIGUE")),0,VLOOKUP(IF(OR(Q75="",OR($D75="",$D75="NL",$D75="HORS LIGUE")),"",COUNTIFS($D$5:$D$72,"&lt;&gt;"&amp;"",$D$5:$D$72,"&lt;&gt;"&amp;"NL",$D$5:$D$72,"&lt;&gt;"&amp;"HORS LIGUE",Q$5:Q$72,"&lt;"&amp;Q75)+1),Paramètres!$B$3:$C$56,2,FALSE)*Paramètres!$N$9))</f>
        <v>0</v>
      </c>
      <c r="S75" s="46"/>
      <c r="T75" s="2">
        <f>IF(S$2="Bike &amp; Run",IF(ISNA(VLOOKUP(S75,Paramètres!$B$3:$C$56,2,FALSE)),0,VLOOKUP(S75,Paramètres!$B$3:$C$56,2,FALSE)*Paramètres!$N$10),IF(OR(S75="",OR($D75="",$D75="NL",$D75="HORS LIGUE")),0,VLOOKUP(IF(OR(S75="",OR($D75="",$D75="NL",$D75="HORS LIGUE")),"",COUNTIFS($D$5:$D$72,"&lt;&gt;"&amp;"",$D$5:$D$72,"&lt;&gt;"&amp;"NL",$D$5:$D$72,"&lt;&gt;"&amp;"HORS LIGUE",S$5:S$72,"&lt;"&amp;S75)+1),Paramètres!$B$3:$C$56,2,FALSE)*Paramètres!$N$10))</f>
        <v>0</v>
      </c>
      <c r="U75" s="46"/>
      <c r="V75" s="2">
        <f>IF(U$2="Bike &amp; Run",IF(ISNA(VLOOKUP(U75,Paramètres!$B$3:$C$56,2,FALSE)),0,VLOOKUP(U75,Paramètres!$B$3:$C$56,2,FALSE)*Paramètres!$N$11),IF(OR(U75="",OR($D75="",$D75="NL",$D75="HORS LIGUE")),0,VLOOKUP(IF(OR(U75="",OR($D75="",$D75="NL",$D75="HORS LIGUE")),"",COUNTIFS($D$5:$D$72,"&lt;&gt;"&amp;"",$D$5:$D$72,"&lt;&gt;"&amp;"NL",$D$5:$D$72,"&lt;&gt;"&amp;"HORS LIGUE",U$5:U$72,"&lt;"&amp;U75)+1),Paramètres!$B$3:$C$56,2,FALSE)*Paramètres!$N$11))</f>
        <v>0</v>
      </c>
      <c r="W75" s="46"/>
      <c r="X75" s="2">
        <f>IF(W$2="Bike &amp; Run",IF(ISNA(VLOOKUP(W75,Paramètres!$B$3:$C$56,2,FALSE)),0,VLOOKUP(W75,Paramètres!$B$3:$C$56,2,FALSE)*Paramètres!$N$12),IF(OR(W75="",OR($D75="",$D75="NL",$D75="HORS LIGUE")),0,VLOOKUP(IF(OR(W75="",OR($D75="",$D75="NL",$D75="HORS LIGUE")),"",COUNTIFS($D$5:$D$72,"&lt;&gt;"&amp;"",$D$5:$D$72,"&lt;&gt;"&amp;"NL",$D$5:$D$72,"&lt;&gt;"&amp;"HORS LIGUE",W$5:W$72,"&lt;"&amp;W75)+1),Paramètres!$B$3:$C$56,2,FALSE)*Paramètres!$N$12))</f>
        <v>0</v>
      </c>
      <c r="Y75" s="46"/>
      <c r="Z75" s="2">
        <f>IF(Y$2="Bike &amp; Run",IF(ISNA(VLOOKUP(Y75,Paramètres!$B$3:$C$56,2,FALSE)),0,VLOOKUP(Y75,Paramètres!$B$3:$C$56,2,FALSE)*Paramètres!$N$13),IF(OR(Y75="",OR($D75="",$D75="NL",$D75="HORS LIGUE")),0,VLOOKUP(IF(OR(Y75="",OR($D75="",$D75="NL",$D75="HORS LIGUE")),"",COUNTIFS($D$5:$D$72,"&lt;&gt;"&amp;"",$D$5:$D$72,"&lt;&gt;"&amp;"NL",$D$5:$D$72,"&lt;&gt;"&amp;"HORS LIGUE",Y$5:Y$72,"&lt;"&amp;Y75)+1),Paramètres!$B$3:$C$56,2,FALSE)*Paramètres!$N$13))</f>
        <v>0</v>
      </c>
      <c r="AA75" s="46"/>
      <c r="AB75" s="2">
        <f>IF(AA$2="Bike &amp; Run",IF(ISNA(VLOOKUP(AA75,Paramètres!$B$3:$C$56,2,FALSE)),0,VLOOKUP(AA75,Paramètres!$B$3:$C$56,2,FALSE)*Paramètres!$N$14),IF(OR(AA75="",OR($D75="",$D75="NL",$D75="HORS LIGUE")),0,VLOOKUP(IF(OR(AA75="",OR($D75="",$D75="NL",$D75="HORS LIGUE")),"",COUNTIFS($D$5:$D$72,"&lt;&gt;"&amp;"",$D$5:$D$72,"&lt;&gt;"&amp;"NL",$D$5:$D$72,"&lt;&gt;"&amp;"HORS LIGUE",AA$5:AA$72,"&lt;"&amp;AA75)+1),Paramètres!$B$3:$C$56,2,FALSE)*Paramètres!$N$14))</f>
        <v>0</v>
      </c>
      <c r="AC75" s="46"/>
      <c r="AD75" s="2">
        <f>IF(AC$2="Bike &amp; Run",IF(ISNA(VLOOKUP(AC75,Paramètres!$B$3:$C$56,2,FALSE)),0,VLOOKUP(AC75,Paramètres!$B$3:$C$56,2,FALSE)*Paramètres!$N$15),IF(OR(AC75="",OR($D75="",$D75="NL",$D75="HORS LIGUE")),0,VLOOKUP(IF(OR(AC75="",OR($D75="",$D75="NL",$D75="HORS LIGUE")),"",COUNTIFS($D$5:$D$72,"&lt;&gt;"&amp;"",$D$5:$D$72,"&lt;&gt;"&amp;"NL",$D$5:$D$72,"&lt;&gt;"&amp;"HORS LIGUE",AC$5:AC$72,"&lt;"&amp;AC75)+1),Paramètres!$B$3:$C$56,2,FALSE)*Paramètres!$N$15))</f>
        <v>0</v>
      </c>
      <c r="AE75" s="46"/>
      <c r="AF75" s="2">
        <f>IF(AE$2="Bike &amp; Run",IF(ISNA(VLOOKUP(AE75,Paramètres!$B$3:$C$56,2,FALSE)),0,VLOOKUP(AE75,Paramètres!$B$3:$C$56,2,FALSE)*Paramètres!$N$16),IF(OR(AE75="",OR($D75="",$D75="NL",$D75="HORS LIGUE")),0,VLOOKUP(IF(OR(AE75="",OR($D75="",$D75="NL",$D75="HORS LIGUE")),"",COUNTIFS($D$5:$D$72,"&lt;&gt;"&amp;"",$D$5:$D$72,"&lt;&gt;"&amp;"NL",$D$5:$D$72,"&lt;&gt;"&amp;"HORS LIGUE",AE$5:AE$72,"&lt;"&amp;AE75)+1),Paramètres!$B$3:$C$56,2,FALSE)*Paramètres!$N$16))</f>
        <v>0</v>
      </c>
      <c r="AG75" s="46"/>
      <c r="AH75" s="2">
        <f>IF(AG$2="Bike &amp; Run",IF(ISNA(VLOOKUP(AG75,Paramètres!$B$3:$C$56,2,FALSE)),0,VLOOKUP(AG75,Paramètres!$B$3:$C$56,2,FALSE)*Paramètres!$N$17),IF(OR(AG75="",OR($D75="",$D75="NL",$D75="HORS LIGUE")),0,VLOOKUP(IF(OR(AG75="",OR($D75="",$D75="NL",$D75="HORS LIGUE")),"",COUNTIFS($D$5:$D$72,"&lt;&gt;"&amp;"",$D$5:$D$72,"&lt;&gt;"&amp;"NL",$D$5:$D$72,"&lt;&gt;"&amp;"HORS LIGUE",AG$5:AG$72,"&lt;"&amp;AG75)+1),Paramètres!$B$3:$C$56,2,FALSE)*Paramètres!$N$17))</f>
        <v>0</v>
      </c>
      <c r="AI75" s="40">
        <f t="shared" si="106"/>
        <v>0</v>
      </c>
      <c r="AJ75" s="3" t="str">
        <f t="shared" si="107"/>
        <v/>
      </c>
      <c r="AK75" s="5">
        <f t="shared" si="108"/>
        <v>0</v>
      </c>
      <c r="AL75" s="41" t="e">
        <f t="shared" si="109"/>
        <v>#REF!</v>
      </c>
      <c r="AM75" s="33" t="e">
        <f t="shared" si="110"/>
        <v>#REF!</v>
      </c>
    </row>
    <row r="76" spans="1:70" ht="16.5" x14ac:dyDescent="0.35">
      <c r="A76" s="14"/>
      <c r="B76" s="64" t="str">
        <f>IF(ISNA(VLOOKUP(A76,'Licenciés Jeunes 2023'!A:C,3,0)),"",VLOOKUP(A76,'Licenciés Jeunes 2023'!A:C,3,0))</f>
        <v/>
      </c>
      <c r="C76" s="32" t="str">
        <f>IF(ISNA(VLOOKUP(A76,'Licenciés Jeunes 2023'!A:C,2,0)),"",VLOOKUP(A76,'Licenciés Jeunes 2023'!A:C,2,0))</f>
        <v/>
      </c>
      <c r="D76" s="32" t="str">
        <f>IF(ISNA(VLOOKUP(A76,'Licenciés Jeunes 2023'!A:F,6,0)),"",VLOOKUP(A76,'Licenciés Jeunes 2023'!A:F,6,0))</f>
        <v/>
      </c>
      <c r="E76" s="6"/>
      <c r="F76" s="2">
        <f>IF(E$2="Bike &amp; Run",IF(ISNA(VLOOKUP(E76,Paramètres!$B$3:$C$56,2,FALSE)),0,VLOOKUP(E76,Paramètres!$B$3:$C$56,2,FALSE)*Paramètres!$N$3),IF(OR(E76="",OR($D76="",$D76="NL",$D76="HORS LIGUE")),0,VLOOKUP(IF(OR(E76="",OR($D76="",$D76="NL",$D76="HORS LIGUE")),"",COUNTIFS($D$5:$D$72,"&lt;&gt;"&amp;"",$D$5:$D$72,"&lt;&gt;"&amp;"NL",$D$5:$D$72,"&lt;&gt;"&amp;"HORS LIGUE",E$5:E$72,"&lt;"&amp;E76)+1),Paramètres!$B$3:$C$56,2,FALSE)*Paramètres!$N$3))</f>
        <v>0</v>
      </c>
      <c r="G76" s="4"/>
      <c r="H76" s="2">
        <f>IF(G$2="Bike &amp; Run",IF(ISNA(VLOOKUP(G76,Paramètres!$B$3:$C$56,2,FALSE)),0,VLOOKUP(G76,Paramètres!$B$3:$C$56,2,FALSE)*Paramètres!$N$4),IF(OR(G76="",OR($D76="",$D76="NL",$D76="HORS LIGUE")),0,VLOOKUP(IF(OR(G76="",OR($D76="",$D76="NL",$D76="HORS LIGUE")),"",COUNTIFS($D$5:$D$72,"&lt;&gt;"&amp;"",$D$5:$D$72,"&lt;&gt;"&amp;"NL",$D$5:$D$72,"&lt;&gt;"&amp;"HORS LIGUE",G$5:G$72,"&lt;"&amp;G76)+1),Paramètres!$B$3:$C$56,2,FALSE)*Paramètres!$N$4))</f>
        <v>0</v>
      </c>
      <c r="I76" s="36"/>
      <c r="J76" s="2">
        <f>IF(I$2="Bike &amp; Run",IF(ISNA(VLOOKUP(I76,Paramètres!$B$3:$C$56,2,FALSE)),0,VLOOKUP(I76,Paramètres!$B$3:$C$56,2,FALSE)*Paramètres!$N$5),IF(OR(I76="",OR($D76="",$D76="NL",$D76="HORS LIGUE")),0,VLOOKUP(IF(OR(I76="",OR($D76="",$D76="NL",$D76="HORS LIGUE")),"",COUNTIFS($D$5:$D$72,"&lt;&gt;"&amp;"",$D$5:$D$72,"&lt;&gt;"&amp;"NL",$D$5:$D$72,"&lt;&gt;"&amp;"HORS LIGUE",I$5:I$72,"&lt;"&amp;I76)+1),Paramètres!$B$3:$C$56,2,FALSE)*Paramètres!$N$5))</f>
        <v>0</v>
      </c>
      <c r="K76" s="4"/>
      <c r="L76" s="2">
        <f>IF(K$2="Bike &amp; Run",IF(ISNA(VLOOKUP(K76,Paramètres!$B$3:$C$56,2,FALSE)),0,VLOOKUP(K76,Paramètres!$B$3:$C$56,2,FALSE)*Paramètres!$N$6),IF(OR(K76="",OR($D76="",$D76="NL",$D76="HORS LIGUE")),0,VLOOKUP(IF(OR(K76="",OR($D76="",$D76="NL",$D76="HORS LIGUE")),"",COUNTIFS($D$5:$D$72,"&lt;&gt;"&amp;"",$D$5:$D$72,"&lt;&gt;"&amp;"NL",$D$5:$D$72,"&lt;&gt;"&amp;"HORS LIGUE",K$5:K$72,"&lt;"&amp;K76)+1),Paramètres!$B$3:$C$56,2,FALSE)*Paramètres!$N$6))</f>
        <v>0</v>
      </c>
      <c r="M76" s="4"/>
      <c r="N76" s="2">
        <f>IF(M$2="Bike &amp; Run",IF(ISNA(VLOOKUP(M76,Paramètres!$B$3:$C$56,2,FALSE)),0,VLOOKUP(M76,Paramètres!$B$3:$C$56,2,FALSE)*Paramètres!$N$7),IF(OR(M76="",OR($D76="",$D76="NL",$D76="HORS LIGUE")),0,VLOOKUP(IF(OR(M76="",OR($D76="",$D76="NL",$D76="HORS LIGUE")),"",COUNTIFS($D$5:$D$72,"&lt;&gt;"&amp;"",$D$5:$D$72,"&lt;&gt;"&amp;"NL",$D$5:$D$72,"&lt;&gt;"&amp;"HORS LIGUE",M$5:M$72,"&lt;"&amp;M76)+1),Paramètres!$B$3:$C$56,2,FALSE)*Paramètres!$N$7))</f>
        <v>0</v>
      </c>
      <c r="O76" s="46"/>
      <c r="P76" s="2">
        <f>IF(O$2="Bike &amp; Run",IF(ISNA(VLOOKUP(O76,Paramètres!$B$3:$C$56,2,FALSE)),0,VLOOKUP(O76,Paramètres!$B$3:$C$56,2,FALSE)*Paramètres!$N$8),IF(OR(O76="",OR($D76="",$D76="NL",$D76="HORS LIGUE")),0,VLOOKUP(IF(OR(O76="",OR($D76="",$D76="NL",$D76="HORS LIGUE")),"",COUNTIFS($D$5:$D$72,"&lt;&gt;"&amp;"",$D$5:$D$72,"&lt;&gt;"&amp;"NL",$D$5:$D$72,"&lt;&gt;"&amp;"HORS LIGUE",O$5:O$72,"&lt;"&amp;O76)+1),Paramètres!$B$3:$C$56,2,FALSE)*Paramètres!$N$8))</f>
        <v>0</v>
      </c>
      <c r="Q76" s="46"/>
      <c r="R76" s="2">
        <f>IF(Q$2="Bike &amp; Run",IF(ISNA(VLOOKUP(Q76,Paramètres!$B$3:$C$56,2,FALSE)),0,VLOOKUP(Q76,Paramètres!$B$3:$C$56,2,FALSE)*Paramètres!$N$9),IF(OR(Q76="",OR($D76="",$D76="NL",$D76="HORS LIGUE")),0,VLOOKUP(IF(OR(Q76="",OR($D76="",$D76="NL",$D76="HORS LIGUE")),"",COUNTIFS($D$5:$D$72,"&lt;&gt;"&amp;"",$D$5:$D$72,"&lt;&gt;"&amp;"NL",$D$5:$D$72,"&lt;&gt;"&amp;"HORS LIGUE",Q$5:Q$72,"&lt;"&amp;Q76)+1),Paramètres!$B$3:$C$56,2,FALSE)*Paramètres!$N$9))</f>
        <v>0</v>
      </c>
      <c r="S76" s="46"/>
      <c r="T76" s="2">
        <f>IF(S$2="Bike &amp; Run",IF(ISNA(VLOOKUP(S76,Paramètres!$B$3:$C$56,2,FALSE)),0,VLOOKUP(S76,Paramètres!$B$3:$C$56,2,FALSE)*Paramètres!$N$10),IF(OR(S76="",OR($D76="",$D76="NL",$D76="HORS LIGUE")),0,VLOOKUP(IF(OR(S76="",OR($D76="",$D76="NL",$D76="HORS LIGUE")),"",COUNTIFS($D$5:$D$72,"&lt;&gt;"&amp;"",$D$5:$D$72,"&lt;&gt;"&amp;"NL",$D$5:$D$72,"&lt;&gt;"&amp;"HORS LIGUE",S$5:S$72,"&lt;"&amp;S76)+1),Paramètres!$B$3:$C$56,2,FALSE)*Paramètres!$N$10))</f>
        <v>0</v>
      </c>
      <c r="U76" s="46"/>
      <c r="V76" s="2">
        <f>IF(U$2="Bike &amp; Run",IF(ISNA(VLOOKUP(U76,Paramètres!$B$3:$C$56,2,FALSE)),0,VLOOKUP(U76,Paramètres!$B$3:$C$56,2,FALSE)*Paramètres!$N$11),IF(OR(U76="",OR($D76="",$D76="NL",$D76="HORS LIGUE")),0,VLOOKUP(IF(OR(U76="",OR($D76="",$D76="NL",$D76="HORS LIGUE")),"",COUNTIFS($D$5:$D$72,"&lt;&gt;"&amp;"",$D$5:$D$72,"&lt;&gt;"&amp;"NL",$D$5:$D$72,"&lt;&gt;"&amp;"HORS LIGUE",U$5:U$72,"&lt;"&amp;U76)+1),Paramètres!$B$3:$C$56,2,FALSE)*Paramètres!$N$11))</f>
        <v>0</v>
      </c>
      <c r="W76" s="46"/>
      <c r="X76" s="2">
        <f>IF(W$2="Bike &amp; Run",IF(ISNA(VLOOKUP(W76,Paramètres!$B$3:$C$56,2,FALSE)),0,VLOOKUP(W76,Paramètres!$B$3:$C$56,2,FALSE)*Paramètres!$N$12),IF(OR(W76="",OR($D76="",$D76="NL",$D76="HORS LIGUE")),0,VLOOKUP(IF(OR(W76="",OR($D76="",$D76="NL",$D76="HORS LIGUE")),"",COUNTIFS($D$5:$D$72,"&lt;&gt;"&amp;"",$D$5:$D$72,"&lt;&gt;"&amp;"NL",$D$5:$D$72,"&lt;&gt;"&amp;"HORS LIGUE",W$5:W$72,"&lt;"&amp;W76)+1),Paramètres!$B$3:$C$56,2,FALSE)*Paramètres!$N$12))</f>
        <v>0</v>
      </c>
      <c r="Y76" s="46"/>
      <c r="Z76" s="2">
        <f>IF(Y$2="Bike &amp; Run",IF(ISNA(VLOOKUP(Y76,Paramètres!$B$3:$C$56,2,FALSE)),0,VLOOKUP(Y76,Paramètres!$B$3:$C$56,2,FALSE)*Paramètres!$N$13),IF(OR(Y76="",OR($D76="",$D76="NL",$D76="HORS LIGUE")),0,VLOOKUP(IF(OR(Y76="",OR($D76="",$D76="NL",$D76="HORS LIGUE")),"",COUNTIFS($D$5:$D$72,"&lt;&gt;"&amp;"",$D$5:$D$72,"&lt;&gt;"&amp;"NL",$D$5:$D$72,"&lt;&gt;"&amp;"HORS LIGUE",Y$5:Y$72,"&lt;"&amp;Y76)+1),Paramètres!$B$3:$C$56,2,FALSE)*Paramètres!$N$13))</f>
        <v>0</v>
      </c>
      <c r="AA76" s="46"/>
      <c r="AB76" s="2">
        <f>IF(AA$2="Bike &amp; Run",IF(ISNA(VLOOKUP(AA76,Paramètres!$B$3:$C$56,2,FALSE)),0,VLOOKUP(AA76,Paramètres!$B$3:$C$56,2,FALSE)*Paramètres!$N$14),IF(OR(AA76="",OR($D76="",$D76="NL",$D76="HORS LIGUE")),0,VLOOKUP(IF(OR(AA76="",OR($D76="",$D76="NL",$D76="HORS LIGUE")),"",COUNTIFS($D$5:$D$72,"&lt;&gt;"&amp;"",$D$5:$D$72,"&lt;&gt;"&amp;"NL",$D$5:$D$72,"&lt;&gt;"&amp;"HORS LIGUE",AA$5:AA$72,"&lt;"&amp;AA76)+1),Paramètres!$B$3:$C$56,2,FALSE)*Paramètres!$N$14))</f>
        <v>0</v>
      </c>
      <c r="AC76" s="46"/>
      <c r="AD76" s="2">
        <f>IF(AC$2="Bike &amp; Run",IF(ISNA(VLOOKUP(AC76,Paramètres!$B$3:$C$56,2,FALSE)),0,VLOOKUP(AC76,Paramètres!$B$3:$C$56,2,FALSE)*Paramètres!$N$15),IF(OR(AC76="",OR($D76="",$D76="NL",$D76="HORS LIGUE")),0,VLOOKUP(IF(OR(AC76="",OR($D76="",$D76="NL",$D76="HORS LIGUE")),"",COUNTIFS($D$5:$D$72,"&lt;&gt;"&amp;"",$D$5:$D$72,"&lt;&gt;"&amp;"NL",$D$5:$D$72,"&lt;&gt;"&amp;"HORS LIGUE",AC$5:AC$72,"&lt;"&amp;AC76)+1),Paramètres!$B$3:$C$56,2,FALSE)*Paramètres!$N$15))</f>
        <v>0</v>
      </c>
      <c r="AE76" s="46"/>
      <c r="AF76" s="2">
        <f>IF(AE$2="Bike &amp; Run",IF(ISNA(VLOOKUP(AE76,Paramètres!$B$3:$C$56,2,FALSE)),0,VLOOKUP(AE76,Paramètres!$B$3:$C$56,2,FALSE)*Paramètres!$N$16),IF(OR(AE76="",OR($D76="",$D76="NL",$D76="HORS LIGUE")),0,VLOOKUP(IF(OR(AE76="",OR($D76="",$D76="NL",$D76="HORS LIGUE")),"",COUNTIFS($D$5:$D$72,"&lt;&gt;"&amp;"",$D$5:$D$72,"&lt;&gt;"&amp;"NL",$D$5:$D$72,"&lt;&gt;"&amp;"HORS LIGUE",AE$5:AE$72,"&lt;"&amp;AE76)+1),Paramètres!$B$3:$C$56,2,FALSE)*Paramètres!$N$16))</f>
        <v>0</v>
      </c>
      <c r="AG76" s="46"/>
      <c r="AH76" s="2">
        <f>IF(AG$2="Bike &amp; Run",IF(ISNA(VLOOKUP(AG76,Paramètres!$B$3:$C$56,2,FALSE)),0,VLOOKUP(AG76,Paramètres!$B$3:$C$56,2,FALSE)*Paramètres!$N$17),IF(OR(AG76="",OR($D76="",$D76="NL",$D76="HORS LIGUE")),0,VLOOKUP(IF(OR(AG76="",OR($D76="",$D76="NL",$D76="HORS LIGUE")),"",COUNTIFS($D$5:$D$72,"&lt;&gt;"&amp;"",$D$5:$D$72,"&lt;&gt;"&amp;"NL",$D$5:$D$72,"&lt;&gt;"&amp;"HORS LIGUE",AG$5:AG$72,"&lt;"&amp;AG76)+1),Paramètres!$B$3:$C$56,2,FALSE)*Paramètres!$N$17))</f>
        <v>0</v>
      </c>
      <c r="AI76" s="40">
        <f t="shared" si="106"/>
        <v>0</v>
      </c>
      <c r="AJ76" s="3" t="str">
        <f t="shared" si="107"/>
        <v/>
      </c>
      <c r="AK76" s="5">
        <f t="shared" si="108"/>
        <v>0</v>
      </c>
      <c r="AL76" s="41" t="e">
        <f t="shared" si="109"/>
        <v>#REF!</v>
      </c>
      <c r="AM76" s="33" t="e">
        <f t="shared" si="110"/>
        <v>#REF!</v>
      </c>
    </row>
    <row r="77" spans="1:70" ht="16.5" x14ac:dyDescent="0.35">
      <c r="A77" s="14"/>
      <c r="B77" s="64" t="str">
        <f>IF(ISNA(VLOOKUP(A77,'Licenciés Jeunes 2023'!A:C,3,0)),"",VLOOKUP(A77,'Licenciés Jeunes 2023'!A:C,3,0))</f>
        <v/>
      </c>
      <c r="C77" s="32" t="str">
        <f>IF(ISNA(VLOOKUP(A77,'Licenciés Jeunes 2023'!A:C,2,0)),"",VLOOKUP(A77,'Licenciés Jeunes 2023'!A:C,2,0))</f>
        <v/>
      </c>
      <c r="D77" s="32" t="str">
        <f>IF(ISNA(VLOOKUP(A77,'Licenciés Jeunes 2023'!A:F,6,0)),"",VLOOKUP(A77,'Licenciés Jeunes 2023'!A:F,6,0))</f>
        <v/>
      </c>
      <c r="E77" s="6"/>
      <c r="F77" s="2">
        <f>IF(E$2="Bike &amp; Run",IF(ISNA(VLOOKUP(E77,Paramètres!$B$3:$C$56,2,FALSE)),0,VLOOKUP(E77,Paramètres!$B$3:$C$56,2,FALSE)*Paramètres!$N$3),IF(OR(E77="",OR($D77="",$D77="NL",$D77="HORS LIGUE")),0,VLOOKUP(IF(OR(E77="",OR($D77="",$D77="NL",$D77="HORS LIGUE")),"",COUNTIFS($D$5:$D$72,"&lt;&gt;"&amp;"",$D$5:$D$72,"&lt;&gt;"&amp;"NL",$D$5:$D$72,"&lt;&gt;"&amp;"HORS LIGUE",E$5:E$72,"&lt;"&amp;E77)+1),Paramètres!$B$3:$C$56,2,FALSE)*Paramètres!$N$3))</f>
        <v>0</v>
      </c>
      <c r="G77" s="4"/>
      <c r="H77" s="2">
        <f>IF(G$2="Bike &amp; Run",IF(ISNA(VLOOKUP(G77,Paramètres!$B$3:$C$56,2,FALSE)),0,VLOOKUP(G77,Paramètres!$B$3:$C$56,2,FALSE)*Paramètres!$N$4),IF(OR(G77="",OR($D77="",$D77="NL",$D77="HORS LIGUE")),0,VLOOKUP(IF(OR(G77="",OR($D77="",$D77="NL",$D77="HORS LIGUE")),"",COUNTIFS($D$5:$D$72,"&lt;&gt;"&amp;"",$D$5:$D$72,"&lt;&gt;"&amp;"NL",$D$5:$D$72,"&lt;&gt;"&amp;"HORS LIGUE",G$5:G$72,"&lt;"&amp;G77)+1),Paramètres!$B$3:$C$56,2,FALSE)*Paramètres!$N$4))</f>
        <v>0</v>
      </c>
      <c r="I77" s="36"/>
      <c r="J77" s="2">
        <f>IF(I$2="Bike &amp; Run",IF(ISNA(VLOOKUP(I77,Paramètres!$B$3:$C$56,2,FALSE)),0,VLOOKUP(I77,Paramètres!$B$3:$C$56,2,FALSE)*Paramètres!$N$5),IF(OR(I77="",OR($D77="",$D77="NL",$D77="HORS LIGUE")),0,VLOOKUP(IF(OR(I77="",OR($D77="",$D77="NL",$D77="HORS LIGUE")),"",COUNTIFS($D$5:$D$72,"&lt;&gt;"&amp;"",$D$5:$D$72,"&lt;&gt;"&amp;"NL",$D$5:$D$72,"&lt;&gt;"&amp;"HORS LIGUE",I$5:I$72,"&lt;"&amp;I77)+1),Paramètres!$B$3:$C$56,2,FALSE)*Paramètres!$N$5))</f>
        <v>0</v>
      </c>
      <c r="K77" s="4"/>
      <c r="L77" s="2">
        <f>IF(K$2="Bike &amp; Run",IF(ISNA(VLOOKUP(K77,Paramètres!$B$3:$C$56,2,FALSE)),0,VLOOKUP(K77,Paramètres!$B$3:$C$56,2,FALSE)*Paramètres!$N$6),IF(OR(K77="",OR($D77="",$D77="NL",$D77="HORS LIGUE")),0,VLOOKUP(IF(OR(K77="",OR($D77="",$D77="NL",$D77="HORS LIGUE")),"",COUNTIFS($D$5:$D$72,"&lt;&gt;"&amp;"",$D$5:$D$72,"&lt;&gt;"&amp;"NL",$D$5:$D$72,"&lt;&gt;"&amp;"HORS LIGUE",K$5:K$72,"&lt;"&amp;K77)+1),Paramètres!$B$3:$C$56,2,FALSE)*Paramètres!$N$6))</f>
        <v>0</v>
      </c>
      <c r="M77" s="4"/>
      <c r="N77" s="2">
        <f>IF(M$2="Bike &amp; Run",IF(ISNA(VLOOKUP(M77,Paramètres!$B$3:$C$56,2,FALSE)),0,VLOOKUP(M77,Paramètres!$B$3:$C$56,2,FALSE)*Paramètres!$N$7),IF(OR(M77="",OR($D77="",$D77="NL",$D77="HORS LIGUE")),0,VLOOKUP(IF(OR(M77="",OR($D77="",$D77="NL",$D77="HORS LIGUE")),"",COUNTIFS($D$5:$D$72,"&lt;&gt;"&amp;"",$D$5:$D$72,"&lt;&gt;"&amp;"NL",$D$5:$D$72,"&lt;&gt;"&amp;"HORS LIGUE",M$5:M$72,"&lt;"&amp;M77)+1),Paramètres!$B$3:$C$56,2,FALSE)*Paramètres!$N$7))</f>
        <v>0</v>
      </c>
      <c r="O77" s="46"/>
      <c r="P77" s="2">
        <f>IF(O$2="Bike &amp; Run",IF(ISNA(VLOOKUP(O77,Paramètres!$B$3:$C$56,2,FALSE)),0,VLOOKUP(O77,Paramètres!$B$3:$C$56,2,FALSE)*Paramètres!$N$8),IF(OR(O77="",OR($D77="",$D77="NL",$D77="HORS LIGUE")),0,VLOOKUP(IF(OR(O77="",OR($D77="",$D77="NL",$D77="HORS LIGUE")),"",COUNTIFS($D$5:$D$72,"&lt;&gt;"&amp;"",$D$5:$D$72,"&lt;&gt;"&amp;"NL",$D$5:$D$72,"&lt;&gt;"&amp;"HORS LIGUE",O$5:O$72,"&lt;"&amp;O77)+1),Paramètres!$B$3:$C$56,2,FALSE)*Paramètres!$N$8))</f>
        <v>0</v>
      </c>
      <c r="Q77" s="46"/>
      <c r="R77" s="2">
        <f>IF(Q$2="Bike &amp; Run",IF(ISNA(VLOOKUP(Q77,Paramètres!$B$3:$C$56,2,FALSE)),0,VLOOKUP(Q77,Paramètres!$B$3:$C$56,2,FALSE)*Paramètres!$N$9),IF(OR(Q77="",OR($D77="",$D77="NL",$D77="HORS LIGUE")),0,VLOOKUP(IF(OR(Q77="",OR($D77="",$D77="NL",$D77="HORS LIGUE")),"",COUNTIFS($D$5:$D$72,"&lt;&gt;"&amp;"",$D$5:$D$72,"&lt;&gt;"&amp;"NL",$D$5:$D$72,"&lt;&gt;"&amp;"HORS LIGUE",Q$5:Q$72,"&lt;"&amp;Q77)+1),Paramètres!$B$3:$C$56,2,FALSE)*Paramètres!$N$9))</f>
        <v>0</v>
      </c>
      <c r="S77" s="46"/>
      <c r="T77" s="2">
        <f>IF(S$2="Bike &amp; Run",IF(ISNA(VLOOKUP(S77,Paramètres!$B$3:$C$56,2,FALSE)),0,VLOOKUP(S77,Paramètres!$B$3:$C$56,2,FALSE)*Paramètres!$N$10),IF(OR(S77="",OR($D77="",$D77="NL",$D77="HORS LIGUE")),0,VLOOKUP(IF(OR(S77="",OR($D77="",$D77="NL",$D77="HORS LIGUE")),"",COUNTIFS($D$5:$D$72,"&lt;&gt;"&amp;"",$D$5:$D$72,"&lt;&gt;"&amp;"NL",$D$5:$D$72,"&lt;&gt;"&amp;"HORS LIGUE",S$5:S$72,"&lt;"&amp;S77)+1),Paramètres!$B$3:$C$56,2,FALSE)*Paramètres!$N$10))</f>
        <v>0</v>
      </c>
      <c r="U77" s="46"/>
      <c r="V77" s="2">
        <f>IF(U$2="Bike &amp; Run",IF(ISNA(VLOOKUP(U77,Paramètres!$B$3:$C$56,2,FALSE)),0,VLOOKUP(U77,Paramètres!$B$3:$C$56,2,FALSE)*Paramètres!$N$11),IF(OR(U77="",OR($D77="",$D77="NL",$D77="HORS LIGUE")),0,VLOOKUP(IF(OR(U77="",OR($D77="",$D77="NL",$D77="HORS LIGUE")),"",COUNTIFS($D$5:$D$72,"&lt;&gt;"&amp;"",$D$5:$D$72,"&lt;&gt;"&amp;"NL",$D$5:$D$72,"&lt;&gt;"&amp;"HORS LIGUE",U$5:U$72,"&lt;"&amp;U77)+1),Paramètres!$B$3:$C$56,2,FALSE)*Paramètres!$N$11))</f>
        <v>0</v>
      </c>
      <c r="W77" s="46"/>
      <c r="X77" s="2">
        <f>IF(W$2="Bike &amp; Run",IF(ISNA(VLOOKUP(W77,Paramètres!$B$3:$C$56,2,FALSE)),0,VLOOKUP(W77,Paramètres!$B$3:$C$56,2,FALSE)*Paramètres!$N$12),IF(OR(W77="",OR($D77="",$D77="NL",$D77="HORS LIGUE")),0,VLOOKUP(IF(OR(W77="",OR($D77="",$D77="NL",$D77="HORS LIGUE")),"",COUNTIFS($D$5:$D$72,"&lt;&gt;"&amp;"",$D$5:$D$72,"&lt;&gt;"&amp;"NL",$D$5:$D$72,"&lt;&gt;"&amp;"HORS LIGUE",W$5:W$72,"&lt;"&amp;W77)+1),Paramètres!$B$3:$C$56,2,FALSE)*Paramètres!$N$12))</f>
        <v>0</v>
      </c>
      <c r="Y77" s="46"/>
      <c r="Z77" s="2">
        <f>IF(Y$2="Bike &amp; Run",IF(ISNA(VLOOKUP(Y77,Paramètres!$B$3:$C$56,2,FALSE)),0,VLOOKUP(Y77,Paramètres!$B$3:$C$56,2,FALSE)*Paramètres!$N$13),IF(OR(Y77="",OR($D77="",$D77="NL",$D77="HORS LIGUE")),0,VLOOKUP(IF(OR(Y77="",OR($D77="",$D77="NL",$D77="HORS LIGUE")),"",COUNTIFS($D$5:$D$72,"&lt;&gt;"&amp;"",$D$5:$D$72,"&lt;&gt;"&amp;"NL",$D$5:$D$72,"&lt;&gt;"&amp;"HORS LIGUE",Y$5:Y$72,"&lt;"&amp;Y77)+1),Paramètres!$B$3:$C$56,2,FALSE)*Paramètres!$N$13))</f>
        <v>0</v>
      </c>
      <c r="AA77" s="46"/>
      <c r="AB77" s="2">
        <f>IF(AA$2="Bike &amp; Run",IF(ISNA(VLOOKUP(AA77,Paramètres!$B$3:$C$56,2,FALSE)),0,VLOOKUP(AA77,Paramètres!$B$3:$C$56,2,FALSE)*Paramètres!$N$14),IF(OR(AA77="",OR($D77="",$D77="NL",$D77="HORS LIGUE")),0,VLOOKUP(IF(OR(AA77="",OR($D77="",$D77="NL",$D77="HORS LIGUE")),"",COUNTIFS($D$5:$D$72,"&lt;&gt;"&amp;"",$D$5:$D$72,"&lt;&gt;"&amp;"NL",$D$5:$D$72,"&lt;&gt;"&amp;"HORS LIGUE",AA$5:AA$72,"&lt;"&amp;AA77)+1),Paramètres!$B$3:$C$56,2,FALSE)*Paramètres!$N$14))</f>
        <v>0</v>
      </c>
      <c r="AC77" s="46"/>
      <c r="AD77" s="2">
        <f>IF(AC$2="Bike &amp; Run",IF(ISNA(VLOOKUP(AC77,Paramètres!$B$3:$C$56,2,FALSE)),0,VLOOKUP(AC77,Paramètres!$B$3:$C$56,2,FALSE)*Paramètres!$N$15),IF(OR(AC77="",OR($D77="",$D77="NL",$D77="HORS LIGUE")),0,VLOOKUP(IF(OR(AC77="",OR($D77="",$D77="NL",$D77="HORS LIGUE")),"",COUNTIFS($D$5:$D$72,"&lt;&gt;"&amp;"",$D$5:$D$72,"&lt;&gt;"&amp;"NL",$D$5:$D$72,"&lt;&gt;"&amp;"HORS LIGUE",AC$5:AC$72,"&lt;"&amp;AC77)+1),Paramètres!$B$3:$C$56,2,FALSE)*Paramètres!$N$15))</f>
        <v>0</v>
      </c>
      <c r="AE77" s="46"/>
      <c r="AF77" s="2">
        <f>IF(AE$2="Bike &amp; Run",IF(ISNA(VLOOKUP(AE77,Paramètres!$B$3:$C$56,2,FALSE)),0,VLOOKUP(AE77,Paramètres!$B$3:$C$56,2,FALSE)*Paramètres!$N$16),IF(OR(AE77="",OR($D77="",$D77="NL",$D77="HORS LIGUE")),0,VLOOKUP(IF(OR(AE77="",OR($D77="",$D77="NL",$D77="HORS LIGUE")),"",COUNTIFS($D$5:$D$72,"&lt;&gt;"&amp;"",$D$5:$D$72,"&lt;&gt;"&amp;"NL",$D$5:$D$72,"&lt;&gt;"&amp;"HORS LIGUE",AE$5:AE$72,"&lt;"&amp;AE77)+1),Paramètres!$B$3:$C$56,2,FALSE)*Paramètres!$N$16))</f>
        <v>0</v>
      </c>
      <c r="AG77" s="46"/>
      <c r="AH77" s="2">
        <f>IF(AG$2="Bike &amp; Run",IF(ISNA(VLOOKUP(AG77,Paramètres!$B$3:$C$56,2,FALSE)),0,VLOOKUP(AG77,Paramètres!$B$3:$C$56,2,FALSE)*Paramètres!$N$17),IF(OR(AG77="",OR($D77="",$D77="NL",$D77="HORS LIGUE")),0,VLOOKUP(IF(OR(AG77="",OR($D77="",$D77="NL",$D77="HORS LIGUE")),"",COUNTIFS($D$5:$D$72,"&lt;&gt;"&amp;"",$D$5:$D$72,"&lt;&gt;"&amp;"NL",$D$5:$D$72,"&lt;&gt;"&amp;"HORS LIGUE",AG$5:AG$72,"&lt;"&amp;AG77)+1),Paramètres!$B$3:$C$56,2,FALSE)*Paramètres!$N$17))</f>
        <v>0</v>
      </c>
      <c r="AI77" s="40">
        <f t="shared" si="106"/>
        <v>0</v>
      </c>
      <c r="AJ77" s="3" t="str">
        <f t="shared" si="107"/>
        <v/>
      </c>
      <c r="AK77" s="5">
        <f t="shared" si="108"/>
        <v>0</v>
      </c>
      <c r="AL77" s="41" t="e">
        <f t="shared" si="109"/>
        <v>#REF!</v>
      </c>
      <c r="AM77" s="33" t="e">
        <f t="shared" si="110"/>
        <v>#REF!</v>
      </c>
    </row>
    <row r="78" spans="1:70" ht="16.5" x14ac:dyDescent="0.35">
      <c r="A78" s="14"/>
      <c r="B78" s="64" t="str">
        <f>IF(ISNA(VLOOKUP(A78,'Licenciés Jeunes 2023'!A:C,3,0)),"",VLOOKUP(A78,'Licenciés Jeunes 2023'!A:C,3,0))</f>
        <v/>
      </c>
      <c r="C78" s="32" t="str">
        <f>IF(ISNA(VLOOKUP(A78,'Licenciés Jeunes 2023'!A:C,2,0)),"",VLOOKUP(A78,'Licenciés Jeunes 2023'!A:C,2,0))</f>
        <v/>
      </c>
      <c r="D78" s="32" t="str">
        <f>IF(ISNA(VLOOKUP(A78,'Licenciés Jeunes 2023'!A:F,6,0)),"",VLOOKUP(A78,'Licenciés Jeunes 2023'!A:F,6,0))</f>
        <v/>
      </c>
      <c r="E78" s="6"/>
      <c r="F78" s="2">
        <f>IF(E$2="Bike &amp; Run",IF(ISNA(VLOOKUP(E78,Paramètres!$B$3:$C$56,2,FALSE)),0,VLOOKUP(E78,Paramètres!$B$3:$C$56,2,FALSE)*Paramètres!$N$3),IF(OR(E78="",OR($D78="",$D78="NL",$D78="HORS LIGUE")),0,VLOOKUP(IF(OR(E78="",OR($D78="",$D78="NL",$D78="HORS LIGUE")),"",COUNTIFS($D$5:$D$72,"&lt;&gt;"&amp;"",$D$5:$D$72,"&lt;&gt;"&amp;"NL",$D$5:$D$72,"&lt;&gt;"&amp;"HORS LIGUE",E$5:E$72,"&lt;"&amp;E78)+1),Paramètres!$B$3:$C$56,2,FALSE)*Paramètres!$N$3))</f>
        <v>0</v>
      </c>
      <c r="G78" s="4"/>
      <c r="H78" s="2">
        <f>IF(G$2="Bike &amp; Run",IF(ISNA(VLOOKUP(G78,Paramètres!$B$3:$C$56,2,FALSE)),0,VLOOKUP(G78,Paramètres!$B$3:$C$56,2,FALSE)*Paramètres!$N$4),IF(OR(G78="",OR($D78="",$D78="NL",$D78="HORS LIGUE")),0,VLOOKUP(IF(OR(G78="",OR($D78="",$D78="NL",$D78="HORS LIGUE")),"",COUNTIFS($D$5:$D$72,"&lt;&gt;"&amp;"",$D$5:$D$72,"&lt;&gt;"&amp;"NL",$D$5:$D$72,"&lt;&gt;"&amp;"HORS LIGUE",G$5:G$72,"&lt;"&amp;G78)+1),Paramètres!$B$3:$C$56,2,FALSE)*Paramètres!$N$4))</f>
        <v>0</v>
      </c>
      <c r="I78" s="36"/>
      <c r="J78" s="2">
        <f>IF(I$2="Bike &amp; Run",IF(ISNA(VLOOKUP(I78,Paramètres!$B$3:$C$56,2,FALSE)),0,VLOOKUP(I78,Paramètres!$B$3:$C$56,2,FALSE)*Paramètres!$N$5),IF(OR(I78="",OR($D78="",$D78="NL",$D78="HORS LIGUE")),0,VLOOKUP(IF(OR(I78="",OR($D78="",$D78="NL",$D78="HORS LIGUE")),"",COUNTIFS($D$5:$D$72,"&lt;&gt;"&amp;"",$D$5:$D$72,"&lt;&gt;"&amp;"NL",$D$5:$D$72,"&lt;&gt;"&amp;"HORS LIGUE",I$5:I$72,"&lt;"&amp;I78)+1),Paramètres!$B$3:$C$56,2,FALSE)*Paramètres!$N$5))</f>
        <v>0</v>
      </c>
      <c r="K78" s="4"/>
      <c r="L78" s="2">
        <f>IF(K$2="Bike &amp; Run",IF(ISNA(VLOOKUP(K78,Paramètres!$B$3:$C$56,2,FALSE)),0,VLOOKUP(K78,Paramètres!$B$3:$C$56,2,FALSE)*Paramètres!$N$6),IF(OR(K78="",OR($D78="",$D78="NL",$D78="HORS LIGUE")),0,VLOOKUP(IF(OR(K78="",OR($D78="",$D78="NL",$D78="HORS LIGUE")),"",COUNTIFS($D$5:$D$72,"&lt;&gt;"&amp;"",$D$5:$D$72,"&lt;&gt;"&amp;"NL",$D$5:$D$72,"&lt;&gt;"&amp;"HORS LIGUE",K$5:K$72,"&lt;"&amp;K78)+1),Paramètres!$B$3:$C$56,2,FALSE)*Paramètres!$N$6))</f>
        <v>0</v>
      </c>
      <c r="M78" s="4"/>
      <c r="N78" s="2">
        <f>IF(M$2="Bike &amp; Run",IF(ISNA(VLOOKUP(M78,Paramètres!$B$3:$C$56,2,FALSE)),0,VLOOKUP(M78,Paramètres!$B$3:$C$56,2,FALSE)*Paramètres!$N$7),IF(OR(M78="",OR($D78="",$D78="NL",$D78="HORS LIGUE")),0,VLOOKUP(IF(OR(M78="",OR($D78="",$D78="NL",$D78="HORS LIGUE")),"",COUNTIFS($D$5:$D$72,"&lt;&gt;"&amp;"",$D$5:$D$72,"&lt;&gt;"&amp;"NL",$D$5:$D$72,"&lt;&gt;"&amp;"HORS LIGUE",M$5:M$72,"&lt;"&amp;M78)+1),Paramètres!$B$3:$C$56,2,FALSE)*Paramètres!$N$7))</f>
        <v>0</v>
      </c>
      <c r="O78" s="46"/>
      <c r="P78" s="2">
        <f>IF(O$2="Bike &amp; Run",IF(ISNA(VLOOKUP(O78,Paramètres!$B$3:$C$56,2,FALSE)),0,VLOOKUP(O78,Paramètres!$B$3:$C$56,2,FALSE)*Paramètres!$N$8),IF(OR(O78="",OR($D78="",$D78="NL",$D78="HORS LIGUE")),0,VLOOKUP(IF(OR(O78="",OR($D78="",$D78="NL",$D78="HORS LIGUE")),"",COUNTIFS($D$5:$D$72,"&lt;&gt;"&amp;"",$D$5:$D$72,"&lt;&gt;"&amp;"NL",$D$5:$D$72,"&lt;&gt;"&amp;"HORS LIGUE",O$5:O$72,"&lt;"&amp;O78)+1),Paramètres!$B$3:$C$56,2,FALSE)*Paramètres!$N$8))</f>
        <v>0</v>
      </c>
      <c r="Q78" s="46"/>
      <c r="R78" s="2">
        <f>IF(Q$2="Bike &amp; Run",IF(ISNA(VLOOKUP(Q78,Paramètres!$B$3:$C$56,2,FALSE)),0,VLOOKUP(Q78,Paramètres!$B$3:$C$56,2,FALSE)*Paramètres!$N$9),IF(OR(Q78="",OR($D78="",$D78="NL",$D78="HORS LIGUE")),0,VLOOKUP(IF(OR(Q78="",OR($D78="",$D78="NL",$D78="HORS LIGUE")),"",COUNTIFS($D$5:$D$72,"&lt;&gt;"&amp;"",$D$5:$D$72,"&lt;&gt;"&amp;"NL",$D$5:$D$72,"&lt;&gt;"&amp;"HORS LIGUE",Q$5:Q$72,"&lt;"&amp;Q78)+1),Paramètres!$B$3:$C$56,2,FALSE)*Paramètres!$N$9))</f>
        <v>0</v>
      </c>
      <c r="S78" s="46"/>
      <c r="T78" s="2">
        <f>IF(S$2="Bike &amp; Run",IF(ISNA(VLOOKUP(S78,Paramètres!$B$3:$C$56,2,FALSE)),0,VLOOKUP(S78,Paramètres!$B$3:$C$56,2,FALSE)*Paramètres!$N$10),IF(OR(S78="",OR($D78="",$D78="NL",$D78="HORS LIGUE")),0,VLOOKUP(IF(OR(S78="",OR($D78="",$D78="NL",$D78="HORS LIGUE")),"",COUNTIFS($D$5:$D$72,"&lt;&gt;"&amp;"",$D$5:$D$72,"&lt;&gt;"&amp;"NL",$D$5:$D$72,"&lt;&gt;"&amp;"HORS LIGUE",S$5:S$72,"&lt;"&amp;S78)+1),Paramètres!$B$3:$C$56,2,FALSE)*Paramètres!$N$10))</f>
        <v>0</v>
      </c>
      <c r="U78" s="46"/>
      <c r="V78" s="2">
        <f>IF(U$2="Bike &amp; Run",IF(ISNA(VLOOKUP(U78,Paramètres!$B$3:$C$56,2,FALSE)),0,VLOOKUP(U78,Paramètres!$B$3:$C$56,2,FALSE)*Paramètres!$N$11),IF(OR(U78="",OR($D78="",$D78="NL",$D78="HORS LIGUE")),0,VLOOKUP(IF(OR(U78="",OR($D78="",$D78="NL",$D78="HORS LIGUE")),"",COUNTIFS($D$5:$D$72,"&lt;&gt;"&amp;"",$D$5:$D$72,"&lt;&gt;"&amp;"NL",$D$5:$D$72,"&lt;&gt;"&amp;"HORS LIGUE",U$5:U$72,"&lt;"&amp;U78)+1),Paramètres!$B$3:$C$56,2,FALSE)*Paramètres!$N$11))</f>
        <v>0</v>
      </c>
      <c r="W78" s="46"/>
      <c r="X78" s="2">
        <f>IF(W$2="Bike &amp; Run",IF(ISNA(VLOOKUP(W78,Paramètres!$B$3:$C$56,2,FALSE)),0,VLOOKUP(W78,Paramètres!$B$3:$C$56,2,FALSE)*Paramètres!$N$12),IF(OR(W78="",OR($D78="",$D78="NL",$D78="HORS LIGUE")),0,VLOOKUP(IF(OR(W78="",OR($D78="",$D78="NL",$D78="HORS LIGUE")),"",COUNTIFS($D$5:$D$72,"&lt;&gt;"&amp;"",$D$5:$D$72,"&lt;&gt;"&amp;"NL",$D$5:$D$72,"&lt;&gt;"&amp;"HORS LIGUE",W$5:W$72,"&lt;"&amp;W78)+1),Paramètres!$B$3:$C$56,2,FALSE)*Paramètres!$N$12))</f>
        <v>0</v>
      </c>
      <c r="Y78" s="46"/>
      <c r="Z78" s="2">
        <f>IF(Y$2="Bike &amp; Run",IF(ISNA(VLOOKUP(Y78,Paramètres!$B$3:$C$56,2,FALSE)),0,VLOOKUP(Y78,Paramètres!$B$3:$C$56,2,FALSE)*Paramètres!$N$13),IF(OR(Y78="",OR($D78="",$D78="NL",$D78="HORS LIGUE")),0,VLOOKUP(IF(OR(Y78="",OR($D78="",$D78="NL",$D78="HORS LIGUE")),"",COUNTIFS($D$5:$D$72,"&lt;&gt;"&amp;"",$D$5:$D$72,"&lt;&gt;"&amp;"NL",$D$5:$D$72,"&lt;&gt;"&amp;"HORS LIGUE",Y$5:Y$72,"&lt;"&amp;Y78)+1),Paramètres!$B$3:$C$56,2,FALSE)*Paramètres!$N$13))</f>
        <v>0</v>
      </c>
      <c r="AA78" s="46"/>
      <c r="AB78" s="2">
        <f>IF(AA$2="Bike &amp; Run",IF(ISNA(VLOOKUP(AA78,Paramètres!$B$3:$C$56,2,FALSE)),0,VLOOKUP(AA78,Paramètres!$B$3:$C$56,2,FALSE)*Paramètres!$N$14),IF(OR(AA78="",OR($D78="",$D78="NL",$D78="HORS LIGUE")),0,VLOOKUP(IF(OR(AA78="",OR($D78="",$D78="NL",$D78="HORS LIGUE")),"",COUNTIFS($D$5:$D$72,"&lt;&gt;"&amp;"",$D$5:$D$72,"&lt;&gt;"&amp;"NL",$D$5:$D$72,"&lt;&gt;"&amp;"HORS LIGUE",AA$5:AA$72,"&lt;"&amp;AA78)+1),Paramètres!$B$3:$C$56,2,FALSE)*Paramètres!$N$14))</f>
        <v>0</v>
      </c>
      <c r="AC78" s="46"/>
      <c r="AD78" s="2">
        <f>IF(AC$2="Bike &amp; Run",IF(ISNA(VLOOKUP(AC78,Paramètres!$B$3:$C$56,2,FALSE)),0,VLOOKUP(AC78,Paramètres!$B$3:$C$56,2,FALSE)*Paramètres!$N$15),IF(OR(AC78="",OR($D78="",$D78="NL",$D78="HORS LIGUE")),0,VLOOKUP(IF(OR(AC78="",OR($D78="",$D78="NL",$D78="HORS LIGUE")),"",COUNTIFS($D$5:$D$72,"&lt;&gt;"&amp;"",$D$5:$D$72,"&lt;&gt;"&amp;"NL",$D$5:$D$72,"&lt;&gt;"&amp;"HORS LIGUE",AC$5:AC$72,"&lt;"&amp;AC78)+1),Paramètres!$B$3:$C$56,2,FALSE)*Paramètres!$N$15))</f>
        <v>0</v>
      </c>
      <c r="AE78" s="46"/>
      <c r="AF78" s="2">
        <f>IF(AE$2="Bike &amp; Run",IF(ISNA(VLOOKUP(AE78,Paramètres!$B$3:$C$56,2,FALSE)),0,VLOOKUP(AE78,Paramètres!$B$3:$C$56,2,FALSE)*Paramètres!$N$16),IF(OR(AE78="",OR($D78="",$D78="NL",$D78="HORS LIGUE")),0,VLOOKUP(IF(OR(AE78="",OR($D78="",$D78="NL",$D78="HORS LIGUE")),"",COUNTIFS($D$5:$D$72,"&lt;&gt;"&amp;"",$D$5:$D$72,"&lt;&gt;"&amp;"NL",$D$5:$D$72,"&lt;&gt;"&amp;"HORS LIGUE",AE$5:AE$72,"&lt;"&amp;AE78)+1),Paramètres!$B$3:$C$56,2,FALSE)*Paramètres!$N$16))</f>
        <v>0</v>
      </c>
      <c r="AG78" s="46"/>
      <c r="AH78" s="2">
        <f>IF(AG$2="Bike &amp; Run",IF(ISNA(VLOOKUP(AG78,Paramètres!$B$3:$C$56,2,FALSE)),0,VLOOKUP(AG78,Paramètres!$B$3:$C$56,2,FALSE)*Paramètres!$N$17),IF(OR(AG78="",OR($D78="",$D78="NL",$D78="HORS LIGUE")),0,VLOOKUP(IF(OR(AG78="",OR($D78="",$D78="NL",$D78="HORS LIGUE")),"",COUNTIFS($D$5:$D$72,"&lt;&gt;"&amp;"",$D$5:$D$72,"&lt;&gt;"&amp;"NL",$D$5:$D$72,"&lt;&gt;"&amp;"HORS LIGUE",AG$5:AG$72,"&lt;"&amp;AG78)+1),Paramètres!$B$3:$C$56,2,FALSE)*Paramètres!$N$17))</f>
        <v>0</v>
      </c>
      <c r="AI78" s="40">
        <f t="shared" si="106"/>
        <v>0</v>
      </c>
      <c r="AJ78" s="3" t="str">
        <f t="shared" si="107"/>
        <v/>
      </c>
      <c r="AK78" s="5">
        <f t="shared" si="108"/>
        <v>0</v>
      </c>
      <c r="AL78" s="41" t="e">
        <f t="shared" si="109"/>
        <v>#REF!</v>
      </c>
      <c r="AM78" s="33" t="e">
        <f t="shared" si="110"/>
        <v>#REF!</v>
      </c>
    </row>
    <row r="79" spans="1:70" ht="16.5" x14ac:dyDescent="0.35">
      <c r="A79" s="14"/>
      <c r="B79" s="64" t="str">
        <f>IF(ISNA(VLOOKUP(A79,'Licenciés Jeunes 2023'!A:C,3,0)),"",VLOOKUP(A79,'Licenciés Jeunes 2023'!A:C,3,0))</f>
        <v/>
      </c>
      <c r="C79" s="32" t="str">
        <f>IF(ISNA(VLOOKUP(A79,'Licenciés Jeunes 2023'!A:C,2,0)),"",VLOOKUP(A79,'Licenciés Jeunes 2023'!A:C,2,0))</f>
        <v/>
      </c>
      <c r="D79" s="32" t="str">
        <f>IF(ISNA(VLOOKUP(A79,'Licenciés Jeunes 2023'!A:F,6,0)),"",VLOOKUP(A79,'Licenciés Jeunes 2023'!A:F,6,0))</f>
        <v/>
      </c>
      <c r="E79" s="6"/>
      <c r="F79" s="2">
        <f>IF(E$2="Bike &amp; Run",IF(ISNA(VLOOKUP(E79,Paramètres!$B$3:$C$56,2,FALSE)),0,VLOOKUP(E79,Paramètres!$B$3:$C$56,2,FALSE)*Paramètres!$N$3),IF(OR(E79="",OR($D79="",$D79="NL",$D79="HORS LIGUE")),0,VLOOKUP(IF(OR(E79="",OR($D79="",$D79="NL",$D79="HORS LIGUE")),"",COUNTIFS($D$5:$D$72,"&lt;&gt;"&amp;"",$D$5:$D$72,"&lt;&gt;"&amp;"NL",$D$5:$D$72,"&lt;&gt;"&amp;"HORS LIGUE",E$5:E$72,"&lt;"&amp;E79)+1),Paramètres!$B$3:$C$56,2,FALSE)*Paramètres!$N$3))</f>
        <v>0</v>
      </c>
      <c r="G79" s="4"/>
      <c r="H79" s="2">
        <f>IF(G$2="Bike &amp; Run",IF(ISNA(VLOOKUP(G79,Paramètres!$B$3:$C$56,2,FALSE)),0,VLOOKUP(G79,Paramètres!$B$3:$C$56,2,FALSE)*Paramètres!$N$4),IF(OR(G79="",OR($D79="",$D79="NL",$D79="HORS LIGUE")),0,VLOOKUP(IF(OR(G79="",OR($D79="",$D79="NL",$D79="HORS LIGUE")),"",COUNTIFS($D$5:$D$72,"&lt;&gt;"&amp;"",$D$5:$D$72,"&lt;&gt;"&amp;"NL",$D$5:$D$72,"&lt;&gt;"&amp;"HORS LIGUE",G$5:G$72,"&lt;"&amp;G79)+1),Paramètres!$B$3:$C$56,2,FALSE)*Paramètres!$N$4))</f>
        <v>0</v>
      </c>
      <c r="I79" s="36"/>
      <c r="J79" s="2">
        <f>IF(I$2="Bike &amp; Run",IF(ISNA(VLOOKUP(I79,Paramètres!$B$3:$C$56,2,FALSE)),0,VLOOKUP(I79,Paramètres!$B$3:$C$56,2,FALSE)*Paramètres!$N$5),IF(OR(I79="",OR($D79="",$D79="NL",$D79="HORS LIGUE")),0,VLOOKUP(IF(OR(I79="",OR($D79="",$D79="NL",$D79="HORS LIGUE")),"",COUNTIFS($D$5:$D$72,"&lt;&gt;"&amp;"",$D$5:$D$72,"&lt;&gt;"&amp;"NL",$D$5:$D$72,"&lt;&gt;"&amp;"HORS LIGUE",I$5:I$72,"&lt;"&amp;I79)+1),Paramètres!$B$3:$C$56,2,FALSE)*Paramètres!$N$5))</f>
        <v>0</v>
      </c>
      <c r="K79" s="4"/>
      <c r="L79" s="2">
        <f>IF(K$2="Bike &amp; Run",IF(ISNA(VLOOKUP(K79,Paramètres!$B$3:$C$56,2,FALSE)),0,VLOOKUP(K79,Paramètres!$B$3:$C$56,2,FALSE)*Paramètres!$N$6),IF(OR(K79="",OR($D79="",$D79="NL",$D79="HORS LIGUE")),0,VLOOKUP(IF(OR(K79="",OR($D79="",$D79="NL",$D79="HORS LIGUE")),"",COUNTIFS($D$5:$D$72,"&lt;&gt;"&amp;"",$D$5:$D$72,"&lt;&gt;"&amp;"NL",$D$5:$D$72,"&lt;&gt;"&amp;"HORS LIGUE",K$5:K$72,"&lt;"&amp;K79)+1),Paramètres!$B$3:$C$56,2,FALSE)*Paramètres!$N$6))</f>
        <v>0</v>
      </c>
      <c r="M79" s="4"/>
      <c r="N79" s="2">
        <f>IF(M$2="Bike &amp; Run",IF(ISNA(VLOOKUP(M79,Paramètres!$B$3:$C$56,2,FALSE)),0,VLOOKUP(M79,Paramètres!$B$3:$C$56,2,FALSE)*Paramètres!$N$7),IF(OR(M79="",OR($D79="",$D79="NL",$D79="HORS LIGUE")),0,VLOOKUP(IF(OR(M79="",OR($D79="",$D79="NL",$D79="HORS LIGUE")),"",COUNTIFS($D$5:$D$72,"&lt;&gt;"&amp;"",$D$5:$D$72,"&lt;&gt;"&amp;"NL",$D$5:$D$72,"&lt;&gt;"&amp;"HORS LIGUE",M$5:M$72,"&lt;"&amp;M79)+1),Paramètres!$B$3:$C$56,2,FALSE)*Paramètres!$N$7))</f>
        <v>0</v>
      </c>
      <c r="O79" s="46"/>
      <c r="P79" s="2">
        <f>IF(O$2="Bike &amp; Run",IF(ISNA(VLOOKUP(O79,Paramètres!$B$3:$C$56,2,FALSE)),0,VLOOKUP(O79,Paramètres!$B$3:$C$56,2,FALSE)*Paramètres!$N$8),IF(OR(O79="",OR($D79="",$D79="NL",$D79="HORS LIGUE")),0,VLOOKUP(IF(OR(O79="",OR($D79="",$D79="NL",$D79="HORS LIGUE")),"",COUNTIFS($D$5:$D$72,"&lt;&gt;"&amp;"",$D$5:$D$72,"&lt;&gt;"&amp;"NL",$D$5:$D$72,"&lt;&gt;"&amp;"HORS LIGUE",O$5:O$72,"&lt;"&amp;O79)+1),Paramètres!$B$3:$C$56,2,FALSE)*Paramètres!$N$8))</f>
        <v>0</v>
      </c>
      <c r="Q79" s="46"/>
      <c r="R79" s="2">
        <f>IF(Q$2="Bike &amp; Run",IF(ISNA(VLOOKUP(Q79,Paramètres!$B$3:$C$56,2,FALSE)),0,VLOOKUP(Q79,Paramètres!$B$3:$C$56,2,FALSE)*Paramètres!$N$9),IF(OR(Q79="",OR($D79="",$D79="NL",$D79="HORS LIGUE")),0,VLOOKUP(IF(OR(Q79="",OR($D79="",$D79="NL",$D79="HORS LIGUE")),"",COUNTIFS($D$5:$D$72,"&lt;&gt;"&amp;"",$D$5:$D$72,"&lt;&gt;"&amp;"NL",$D$5:$D$72,"&lt;&gt;"&amp;"HORS LIGUE",Q$5:Q$72,"&lt;"&amp;Q79)+1),Paramètres!$B$3:$C$56,2,FALSE)*Paramètres!$N$9))</f>
        <v>0</v>
      </c>
      <c r="S79" s="46"/>
      <c r="T79" s="2">
        <f>IF(S$2="Bike &amp; Run",IF(ISNA(VLOOKUP(S79,Paramètres!$B$3:$C$56,2,FALSE)),0,VLOOKUP(S79,Paramètres!$B$3:$C$56,2,FALSE)*Paramètres!$N$10),IF(OR(S79="",OR($D79="",$D79="NL",$D79="HORS LIGUE")),0,VLOOKUP(IF(OR(S79="",OR($D79="",$D79="NL",$D79="HORS LIGUE")),"",COUNTIFS($D$5:$D$72,"&lt;&gt;"&amp;"",$D$5:$D$72,"&lt;&gt;"&amp;"NL",$D$5:$D$72,"&lt;&gt;"&amp;"HORS LIGUE",S$5:S$72,"&lt;"&amp;S79)+1),Paramètres!$B$3:$C$56,2,FALSE)*Paramètres!$N$10))</f>
        <v>0</v>
      </c>
      <c r="U79" s="46"/>
      <c r="V79" s="2">
        <f>IF(U$2="Bike &amp; Run",IF(ISNA(VLOOKUP(U79,Paramètres!$B$3:$C$56,2,FALSE)),0,VLOOKUP(U79,Paramètres!$B$3:$C$56,2,FALSE)*Paramètres!$N$11),IF(OR(U79="",OR($D79="",$D79="NL",$D79="HORS LIGUE")),0,VLOOKUP(IF(OR(U79="",OR($D79="",$D79="NL",$D79="HORS LIGUE")),"",COUNTIFS($D$5:$D$72,"&lt;&gt;"&amp;"",$D$5:$D$72,"&lt;&gt;"&amp;"NL",$D$5:$D$72,"&lt;&gt;"&amp;"HORS LIGUE",U$5:U$72,"&lt;"&amp;U79)+1),Paramètres!$B$3:$C$56,2,FALSE)*Paramètres!$N$11))</f>
        <v>0</v>
      </c>
      <c r="W79" s="46"/>
      <c r="X79" s="2">
        <f>IF(W$2="Bike &amp; Run",IF(ISNA(VLOOKUP(W79,Paramètres!$B$3:$C$56,2,FALSE)),0,VLOOKUP(W79,Paramètres!$B$3:$C$56,2,FALSE)*Paramètres!$N$12),IF(OR(W79="",OR($D79="",$D79="NL",$D79="HORS LIGUE")),0,VLOOKUP(IF(OR(W79="",OR($D79="",$D79="NL",$D79="HORS LIGUE")),"",COUNTIFS($D$5:$D$72,"&lt;&gt;"&amp;"",$D$5:$D$72,"&lt;&gt;"&amp;"NL",$D$5:$D$72,"&lt;&gt;"&amp;"HORS LIGUE",W$5:W$72,"&lt;"&amp;W79)+1),Paramètres!$B$3:$C$56,2,FALSE)*Paramètres!$N$12))</f>
        <v>0</v>
      </c>
      <c r="Y79" s="46"/>
      <c r="Z79" s="2">
        <f>IF(Y$2="Bike &amp; Run",IF(ISNA(VLOOKUP(Y79,Paramètres!$B$3:$C$56,2,FALSE)),0,VLOOKUP(Y79,Paramètres!$B$3:$C$56,2,FALSE)*Paramètres!$N$13),IF(OR(Y79="",OR($D79="",$D79="NL",$D79="HORS LIGUE")),0,VLOOKUP(IF(OR(Y79="",OR($D79="",$D79="NL",$D79="HORS LIGUE")),"",COUNTIFS($D$5:$D$72,"&lt;&gt;"&amp;"",$D$5:$D$72,"&lt;&gt;"&amp;"NL",$D$5:$D$72,"&lt;&gt;"&amp;"HORS LIGUE",Y$5:Y$72,"&lt;"&amp;Y79)+1),Paramètres!$B$3:$C$56,2,FALSE)*Paramètres!$N$13))</f>
        <v>0</v>
      </c>
      <c r="AA79" s="46"/>
      <c r="AB79" s="2">
        <f>IF(AA$2="Bike &amp; Run",IF(ISNA(VLOOKUP(AA79,Paramètres!$B$3:$C$56,2,FALSE)),0,VLOOKUP(AA79,Paramètres!$B$3:$C$56,2,FALSE)*Paramètres!$N$14),IF(OR(AA79="",OR($D79="",$D79="NL",$D79="HORS LIGUE")),0,VLOOKUP(IF(OR(AA79="",OR($D79="",$D79="NL",$D79="HORS LIGUE")),"",COUNTIFS($D$5:$D$72,"&lt;&gt;"&amp;"",$D$5:$D$72,"&lt;&gt;"&amp;"NL",$D$5:$D$72,"&lt;&gt;"&amp;"HORS LIGUE",AA$5:AA$72,"&lt;"&amp;AA79)+1),Paramètres!$B$3:$C$56,2,FALSE)*Paramètres!$N$14))</f>
        <v>0</v>
      </c>
      <c r="AC79" s="46"/>
      <c r="AD79" s="2">
        <f>IF(AC$2="Bike &amp; Run",IF(ISNA(VLOOKUP(AC79,Paramètres!$B$3:$C$56,2,FALSE)),0,VLOOKUP(AC79,Paramètres!$B$3:$C$56,2,FALSE)*Paramètres!$N$15),IF(OR(AC79="",OR($D79="",$D79="NL",$D79="HORS LIGUE")),0,VLOOKUP(IF(OR(AC79="",OR($D79="",$D79="NL",$D79="HORS LIGUE")),"",COUNTIFS($D$5:$D$72,"&lt;&gt;"&amp;"",$D$5:$D$72,"&lt;&gt;"&amp;"NL",$D$5:$D$72,"&lt;&gt;"&amp;"HORS LIGUE",AC$5:AC$72,"&lt;"&amp;AC79)+1),Paramètres!$B$3:$C$56,2,FALSE)*Paramètres!$N$15))</f>
        <v>0</v>
      </c>
      <c r="AE79" s="46"/>
      <c r="AF79" s="2">
        <f>IF(AE$2="Bike &amp; Run",IF(ISNA(VLOOKUP(AE79,Paramètres!$B$3:$C$56,2,FALSE)),0,VLOOKUP(AE79,Paramètres!$B$3:$C$56,2,FALSE)*Paramètres!$N$16),IF(OR(AE79="",OR($D79="",$D79="NL",$D79="HORS LIGUE")),0,VLOOKUP(IF(OR(AE79="",OR($D79="",$D79="NL",$D79="HORS LIGUE")),"",COUNTIFS($D$5:$D$72,"&lt;&gt;"&amp;"",$D$5:$D$72,"&lt;&gt;"&amp;"NL",$D$5:$D$72,"&lt;&gt;"&amp;"HORS LIGUE",AE$5:AE$72,"&lt;"&amp;AE79)+1),Paramètres!$B$3:$C$56,2,FALSE)*Paramètres!$N$16))</f>
        <v>0</v>
      </c>
      <c r="AG79" s="46"/>
      <c r="AH79" s="2">
        <f>IF(AG$2="Bike &amp; Run",IF(ISNA(VLOOKUP(AG79,Paramètres!$B$3:$C$56,2,FALSE)),0,VLOOKUP(AG79,Paramètres!$B$3:$C$56,2,FALSE)*Paramètres!$N$17),IF(OR(AG79="",OR($D79="",$D79="NL",$D79="HORS LIGUE")),0,VLOOKUP(IF(OR(AG79="",OR($D79="",$D79="NL",$D79="HORS LIGUE")),"",COUNTIFS($D$5:$D$72,"&lt;&gt;"&amp;"",$D$5:$D$72,"&lt;&gt;"&amp;"NL",$D$5:$D$72,"&lt;&gt;"&amp;"HORS LIGUE",AG$5:AG$72,"&lt;"&amp;AG79)+1),Paramètres!$B$3:$C$56,2,FALSE)*Paramètres!$N$17))</f>
        <v>0</v>
      </c>
      <c r="AI79" s="40">
        <f t="shared" si="106"/>
        <v>0</v>
      </c>
      <c r="AJ79" s="3" t="str">
        <f t="shared" si="107"/>
        <v/>
      </c>
      <c r="AK79" s="5">
        <f t="shared" si="108"/>
        <v>0</v>
      </c>
      <c r="AL79" s="41" t="e">
        <f t="shared" si="109"/>
        <v>#REF!</v>
      </c>
      <c r="AM79" s="33" t="e">
        <f t="shared" si="110"/>
        <v>#REF!</v>
      </c>
    </row>
    <row r="80" spans="1:70" ht="16.5" x14ac:dyDescent="0.35">
      <c r="A80" s="14"/>
      <c r="B80" s="64" t="str">
        <f>IF(ISNA(VLOOKUP(A80,'Licenciés Jeunes 2023'!A:C,3,0)),"",VLOOKUP(A80,'Licenciés Jeunes 2023'!A:C,3,0))</f>
        <v/>
      </c>
      <c r="C80" s="32" t="str">
        <f>IF(ISNA(VLOOKUP(A80,'Licenciés Jeunes 2023'!A:C,2,0)),"",VLOOKUP(A80,'Licenciés Jeunes 2023'!A:C,2,0))</f>
        <v/>
      </c>
      <c r="D80" s="32" t="str">
        <f>IF(ISNA(VLOOKUP(A80,'Licenciés Jeunes 2023'!A:F,6,0)),"",VLOOKUP(A80,'Licenciés Jeunes 2023'!A:F,6,0))</f>
        <v/>
      </c>
      <c r="E80" s="6"/>
      <c r="F80" s="2">
        <f>IF(E$2="Bike &amp; Run",IF(ISNA(VLOOKUP(E80,Paramètres!$B$3:$C$56,2,FALSE)),0,VLOOKUP(E80,Paramètres!$B$3:$C$56,2,FALSE)*Paramètres!$N$3),IF(OR(E80="",OR($D80="",$D80="NL",$D80="HORS LIGUE")),0,VLOOKUP(IF(OR(E80="",OR($D80="",$D80="NL",$D80="HORS LIGUE")),"",COUNTIFS($D$5:$D$72,"&lt;&gt;"&amp;"",$D$5:$D$72,"&lt;&gt;"&amp;"NL",$D$5:$D$72,"&lt;&gt;"&amp;"HORS LIGUE",E$5:E$72,"&lt;"&amp;E80)+1),Paramètres!$B$3:$C$56,2,FALSE)*Paramètres!$N$3))</f>
        <v>0</v>
      </c>
      <c r="G80" s="4"/>
      <c r="H80" s="2">
        <f>IF(G$2="Bike &amp; Run",IF(ISNA(VLOOKUP(G80,Paramètres!$B$3:$C$56,2,FALSE)),0,VLOOKUP(G80,Paramètres!$B$3:$C$56,2,FALSE)*Paramètres!$N$4),IF(OR(G80="",OR($D80="",$D80="NL",$D80="HORS LIGUE")),0,VLOOKUP(IF(OR(G80="",OR($D80="",$D80="NL",$D80="HORS LIGUE")),"",COUNTIFS($D$5:$D$72,"&lt;&gt;"&amp;"",$D$5:$D$72,"&lt;&gt;"&amp;"NL",$D$5:$D$72,"&lt;&gt;"&amp;"HORS LIGUE",G$5:G$72,"&lt;"&amp;G80)+1),Paramètres!$B$3:$C$56,2,FALSE)*Paramètres!$N$4))</f>
        <v>0</v>
      </c>
      <c r="I80" s="36"/>
      <c r="J80" s="2">
        <f>IF(I$2="Bike &amp; Run",IF(ISNA(VLOOKUP(I80,Paramètres!$B$3:$C$56,2,FALSE)),0,VLOOKUP(I80,Paramètres!$B$3:$C$56,2,FALSE)*Paramètres!$N$5),IF(OR(I80="",OR($D80="",$D80="NL",$D80="HORS LIGUE")),0,VLOOKUP(IF(OR(I80="",OR($D80="",$D80="NL",$D80="HORS LIGUE")),"",COUNTIFS($D$5:$D$72,"&lt;&gt;"&amp;"",$D$5:$D$72,"&lt;&gt;"&amp;"NL",$D$5:$D$72,"&lt;&gt;"&amp;"HORS LIGUE",I$5:I$72,"&lt;"&amp;I80)+1),Paramètres!$B$3:$C$56,2,FALSE)*Paramètres!$N$5))</f>
        <v>0</v>
      </c>
      <c r="K80" s="4"/>
      <c r="L80" s="2">
        <f>IF(K$2="Bike &amp; Run",IF(ISNA(VLOOKUP(K80,Paramètres!$B$3:$C$56,2,FALSE)),0,VLOOKUP(K80,Paramètres!$B$3:$C$56,2,FALSE)*Paramètres!$N$6),IF(OR(K80="",OR($D80="",$D80="NL",$D80="HORS LIGUE")),0,VLOOKUP(IF(OR(K80="",OR($D80="",$D80="NL",$D80="HORS LIGUE")),"",COUNTIFS($D$5:$D$72,"&lt;&gt;"&amp;"",$D$5:$D$72,"&lt;&gt;"&amp;"NL",$D$5:$D$72,"&lt;&gt;"&amp;"HORS LIGUE",K$5:K$72,"&lt;"&amp;K80)+1),Paramètres!$B$3:$C$56,2,FALSE)*Paramètres!$N$6))</f>
        <v>0</v>
      </c>
      <c r="M80" s="4"/>
      <c r="N80" s="2">
        <f>IF(M$2="Bike &amp; Run",IF(ISNA(VLOOKUP(M80,Paramètres!$B$3:$C$56,2,FALSE)),0,VLOOKUP(M80,Paramètres!$B$3:$C$56,2,FALSE)*Paramètres!$N$7),IF(OR(M80="",OR($D80="",$D80="NL",$D80="HORS LIGUE")),0,VLOOKUP(IF(OR(M80="",OR($D80="",$D80="NL",$D80="HORS LIGUE")),"",COUNTIFS($D$5:$D$72,"&lt;&gt;"&amp;"",$D$5:$D$72,"&lt;&gt;"&amp;"NL",$D$5:$D$72,"&lt;&gt;"&amp;"HORS LIGUE",M$5:M$72,"&lt;"&amp;M80)+1),Paramètres!$B$3:$C$56,2,FALSE)*Paramètres!$N$7))</f>
        <v>0</v>
      </c>
      <c r="O80" s="46"/>
      <c r="P80" s="2">
        <f>IF(O$2="Bike &amp; Run",IF(ISNA(VLOOKUP(O80,Paramètres!$B$3:$C$56,2,FALSE)),0,VLOOKUP(O80,Paramètres!$B$3:$C$56,2,FALSE)*Paramètres!$N$8),IF(OR(O80="",OR($D80="",$D80="NL",$D80="HORS LIGUE")),0,VLOOKUP(IF(OR(O80="",OR($D80="",$D80="NL",$D80="HORS LIGUE")),"",COUNTIFS($D$5:$D$72,"&lt;&gt;"&amp;"",$D$5:$D$72,"&lt;&gt;"&amp;"NL",$D$5:$D$72,"&lt;&gt;"&amp;"HORS LIGUE",O$5:O$72,"&lt;"&amp;O80)+1),Paramètres!$B$3:$C$56,2,FALSE)*Paramètres!$N$8))</f>
        <v>0</v>
      </c>
      <c r="Q80" s="46"/>
      <c r="R80" s="2">
        <f>IF(Q$2="Bike &amp; Run",IF(ISNA(VLOOKUP(Q80,Paramètres!$B$3:$C$56,2,FALSE)),0,VLOOKUP(Q80,Paramètres!$B$3:$C$56,2,FALSE)*Paramètres!$N$9),IF(OR(Q80="",OR($D80="",$D80="NL",$D80="HORS LIGUE")),0,VLOOKUP(IF(OR(Q80="",OR($D80="",$D80="NL",$D80="HORS LIGUE")),"",COUNTIFS($D$5:$D$72,"&lt;&gt;"&amp;"",$D$5:$D$72,"&lt;&gt;"&amp;"NL",$D$5:$D$72,"&lt;&gt;"&amp;"HORS LIGUE",Q$5:Q$72,"&lt;"&amp;Q80)+1),Paramètres!$B$3:$C$56,2,FALSE)*Paramètres!$N$9))</f>
        <v>0</v>
      </c>
      <c r="S80" s="46"/>
      <c r="T80" s="2">
        <f>IF(S$2="Bike &amp; Run",IF(ISNA(VLOOKUP(S80,Paramètres!$B$3:$C$56,2,FALSE)),0,VLOOKUP(S80,Paramètres!$B$3:$C$56,2,FALSE)*Paramètres!$N$10),IF(OR(S80="",OR($D80="",$D80="NL",$D80="HORS LIGUE")),0,VLOOKUP(IF(OR(S80="",OR($D80="",$D80="NL",$D80="HORS LIGUE")),"",COUNTIFS($D$5:$D$72,"&lt;&gt;"&amp;"",$D$5:$D$72,"&lt;&gt;"&amp;"NL",$D$5:$D$72,"&lt;&gt;"&amp;"HORS LIGUE",S$5:S$72,"&lt;"&amp;S80)+1),Paramètres!$B$3:$C$56,2,FALSE)*Paramètres!$N$10))</f>
        <v>0</v>
      </c>
      <c r="U80" s="46"/>
      <c r="V80" s="2">
        <f>IF(U$2="Bike &amp; Run",IF(ISNA(VLOOKUP(U80,Paramètres!$B$3:$C$56,2,FALSE)),0,VLOOKUP(U80,Paramètres!$B$3:$C$56,2,FALSE)*Paramètres!$N$11),IF(OR(U80="",OR($D80="",$D80="NL",$D80="HORS LIGUE")),0,VLOOKUP(IF(OR(U80="",OR($D80="",$D80="NL",$D80="HORS LIGUE")),"",COUNTIFS($D$5:$D$72,"&lt;&gt;"&amp;"",$D$5:$D$72,"&lt;&gt;"&amp;"NL",$D$5:$D$72,"&lt;&gt;"&amp;"HORS LIGUE",U$5:U$72,"&lt;"&amp;U80)+1),Paramètres!$B$3:$C$56,2,FALSE)*Paramètres!$N$11))</f>
        <v>0</v>
      </c>
      <c r="W80" s="46"/>
      <c r="X80" s="2">
        <f>IF(W$2="Bike &amp; Run",IF(ISNA(VLOOKUP(W80,Paramètres!$B$3:$C$56,2,FALSE)),0,VLOOKUP(W80,Paramètres!$B$3:$C$56,2,FALSE)*Paramètres!$N$12),IF(OR(W80="",OR($D80="",$D80="NL",$D80="HORS LIGUE")),0,VLOOKUP(IF(OR(W80="",OR($D80="",$D80="NL",$D80="HORS LIGUE")),"",COUNTIFS($D$5:$D$72,"&lt;&gt;"&amp;"",$D$5:$D$72,"&lt;&gt;"&amp;"NL",$D$5:$D$72,"&lt;&gt;"&amp;"HORS LIGUE",W$5:W$72,"&lt;"&amp;W80)+1),Paramètres!$B$3:$C$56,2,FALSE)*Paramètres!$N$12))</f>
        <v>0</v>
      </c>
      <c r="Y80" s="46"/>
      <c r="Z80" s="2">
        <f>IF(Y$2="Bike &amp; Run",IF(ISNA(VLOOKUP(Y80,Paramètres!$B$3:$C$56,2,FALSE)),0,VLOOKUP(Y80,Paramètres!$B$3:$C$56,2,FALSE)*Paramètres!$N$13),IF(OR(Y80="",OR($D80="",$D80="NL",$D80="HORS LIGUE")),0,VLOOKUP(IF(OR(Y80="",OR($D80="",$D80="NL",$D80="HORS LIGUE")),"",COUNTIFS($D$5:$D$72,"&lt;&gt;"&amp;"",$D$5:$D$72,"&lt;&gt;"&amp;"NL",$D$5:$D$72,"&lt;&gt;"&amp;"HORS LIGUE",Y$5:Y$72,"&lt;"&amp;Y80)+1),Paramètres!$B$3:$C$56,2,FALSE)*Paramètres!$N$13))</f>
        <v>0</v>
      </c>
      <c r="AA80" s="46"/>
      <c r="AB80" s="2">
        <f>IF(AA$2="Bike &amp; Run",IF(ISNA(VLOOKUP(AA80,Paramètres!$B$3:$C$56,2,FALSE)),0,VLOOKUP(AA80,Paramètres!$B$3:$C$56,2,FALSE)*Paramètres!$N$14),IF(OR(AA80="",OR($D80="",$D80="NL",$D80="HORS LIGUE")),0,VLOOKUP(IF(OR(AA80="",OR($D80="",$D80="NL",$D80="HORS LIGUE")),"",COUNTIFS($D$5:$D$72,"&lt;&gt;"&amp;"",$D$5:$D$72,"&lt;&gt;"&amp;"NL",$D$5:$D$72,"&lt;&gt;"&amp;"HORS LIGUE",AA$5:AA$72,"&lt;"&amp;AA80)+1),Paramètres!$B$3:$C$56,2,FALSE)*Paramètres!$N$14))</f>
        <v>0</v>
      </c>
      <c r="AC80" s="46"/>
      <c r="AD80" s="2">
        <f>IF(AC$2="Bike &amp; Run",IF(ISNA(VLOOKUP(AC80,Paramètres!$B$3:$C$56,2,FALSE)),0,VLOOKUP(AC80,Paramètres!$B$3:$C$56,2,FALSE)*Paramètres!$N$15),IF(OR(AC80="",OR($D80="",$D80="NL",$D80="HORS LIGUE")),0,VLOOKUP(IF(OR(AC80="",OR($D80="",$D80="NL",$D80="HORS LIGUE")),"",COUNTIFS($D$5:$D$72,"&lt;&gt;"&amp;"",$D$5:$D$72,"&lt;&gt;"&amp;"NL",$D$5:$D$72,"&lt;&gt;"&amp;"HORS LIGUE",AC$5:AC$72,"&lt;"&amp;AC80)+1),Paramètres!$B$3:$C$56,2,FALSE)*Paramètres!$N$15))</f>
        <v>0</v>
      </c>
      <c r="AE80" s="46"/>
      <c r="AF80" s="2">
        <f>IF(AE$2="Bike &amp; Run",IF(ISNA(VLOOKUP(AE80,Paramètres!$B$3:$C$56,2,FALSE)),0,VLOOKUP(AE80,Paramètres!$B$3:$C$56,2,FALSE)*Paramètres!$N$16),IF(OR(AE80="",OR($D80="",$D80="NL",$D80="HORS LIGUE")),0,VLOOKUP(IF(OR(AE80="",OR($D80="",$D80="NL",$D80="HORS LIGUE")),"",COUNTIFS($D$5:$D$72,"&lt;&gt;"&amp;"",$D$5:$D$72,"&lt;&gt;"&amp;"NL",$D$5:$D$72,"&lt;&gt;"&amp;"HORS LIGUE",AE$5:AE$72,"&lt;"&amp;AE80)+1),Paramètres!$B$3:$C$56,2,FALSE)*Paramètres!$N$16))</f>
        <v>0</v>
      </c>
      <c r="AG80" s="46"/>
      <c r="AH80" s="2">
        <f>IF(AG$2="Bike &amp; Run",IF(ISNA(VLOOKUP(AG80,Paramètres!$B$3:$C$56,2,FALSE)),0,VLOOKUP(AG80,Paramètres!$B$3:$C$56,2,FALSE)*Paramètres!$N$17),IF(OR(AG80="",OR($D80="",$D80="NL",$D80="HORS LIGUE")),0,VLOOKUP(IF(OR(AG80="",OR($D80="",$D80="NL",$D80="HORS LIGUE")),"",COUNTIFS($D$5:$D$72,"&lt;&gt;"&amp;"",$D$5:$D$72,"&lt;&gt;"&amp;"NL",$D$5:$D$72,"&lt;&gt;"&amp;"HORS LIGUE",AG$5:AG$72,"&lt;"&amp;AG80)+1),Paramètres!$B$3:$C$56,2,FALSE)*Paramètres!$N$17))</f>
        <v>0</v>
      </c>
      <c r="AI80" s="40">
        <f t="shared" si="106"/>
        <v>0</v>
      </c>
      <c r="AJ80" s="3" t="str">
        <f t="shared" si="107"/>
        <v/>
      </c>
      <c r="AK80" s="5">
        <f t="shared" si="108"/>
        <v>0</v>
      </c>
      <c r="AL80" s="41" t="e">
        <f t="shared" si="109"/>
        <v>#REF!</v>
      </c>
      <c r="AM80" s="33" t="e">
        <f t="shared" si="110"/>
        <v>#REF!</v>
      </c>
    </row>
    <row r="81" spans="1:39" ht="16.5" x14ac:dyDescent="0.35">
      <c r="A81" s="14"/>
      <c r="B81" s="64" t="str">
        <f>IF(ISNA(VLOOKUP(A81,'Licenciés Jeunes 2023'!A:C,3,0)),"",VLOOKUP(A81,'Licenciés Jeunes 2023'!A:C,3,0))</f>
        <v/>
      </c>
      <c r="C81" s="32" t="str">
        <f>IF(ISNA(VLOOKUP(A81,'Licenciés Jeunes 2023'!A:C,2,0)),"",VLOOKUP(A81,'Licenciés Jeunes 2023'!A:C,2,0))</f>
        <v/>
      </c>
      <c r="D81" s="32" t="str">
        <f>IF(ISNA(VLOOKUP(A81,'Licenciés Jeunes 2023'!A:F,6,0)),"",VLOOKUP(A81,'Licenciés Jeunes 2023'!A:F,6,0))</f>
        <v/>
      </c>
      <c r="E81" s="6"/>
      <c r="F81" s="2">
        <f>IF(E$2="Bike &amp; Run",IF(ISNA(VLOOKUP(E81,Paramètres!$B$3:$C$56,2,FALSE)),0,VLOOKUP(E81,Paramètres!$B$3:$C$56,2,FALSE)*Paramètres!$N$3),IF(OR(E81="",OR($D81="",$D81="NL",$D81="HORS LIGUE")),0,VLOOKUP(IF(OR(E81="",OR($D81="",$D81="NL",$D81="HORS LIGUE")),"",COUNTIFS($D$5:$D$72,"&lt;&gt;"&amp;"",$D$5:$D$72,"&lt;&gt;"&amp;"NL",$D$5:$D$72,"&lt;&gt;"&amp;"HORS LIGUE",E$5:E$72,"&lt;"&amp;E81)+1),Paramètres!$B$3:$C$56,2,FALSE)*Paramètres!$N$3))</f>
        <v>0</v>
      </c>
      <c r="G81" s="4"/>
      <c r="H81" s="2">
        <f>IF(G$2="Bike &amp; Run",IF(ISNA(VLOOKUP(G81,Paramètres!$B$3:$C$56,2,FALSE)),0,VLOOKUP(G81,Paramètres!$B$3:$C$56,2,FALSE)*Paramètres!$N$4),IF(OR(G81="",OR($D81="",$D81="NL",$D81="HORS LIGUE")),0,VLOOKUP(IF(OR(G81="",OR($D81="",$D81="NL",$D81="HORS LIGUE")),"",COUNTIFS($D$5:$D$72,"&lt;&gt;"&amp;"",$D$5:$D$72,"&lt;&gt;"&amp;"NL",$D$5:$D$72,"&lt;&gt;"&amp;"HORS LIGUE",G$5:G$72,"&lt;"&amp;G81)+1),Paramètres!$B$3:$C$56,2,FALSE)*Paramètres!$N$4))</f>
        <v>0</v>
      </c>
      <c r="I81" s="36"/>
      <c r="J81" s="2">
        <f>IF(I$2="Bike &amp; Run",IF(ISNA(VLOOKUP(I81,Paramètres!$B$3:$C$56,2,FALSE)),0,VLOOKUP(I81,Paramètres!$B$3:$C$56,2,FALSE)*Paramètres!$N$5),IF(OR(I81="",OR($D81="",$D81="NL",$D81="HORS LIGUE")),0,VLOOKUP(IF(OR(I81="",OR($D81="",$D81="NL",$D81="HORS LIGUE")),"",COUNTIFS($D$5:$D$72,"&lt;&gt;"&amp;"",$D$5:$D$72,"&lt;&gt;"&amp;"NL",$D$5:$D$72,"&lt;&gt;"&amp;"HORS LIGUE",I$5:I$72,"&lt;"&amp;I81)+1),Paramètres!$B$3:$C$56,2,FALSE)*Paramètres!$N$5))</f>
        <v>0</v>
      </c>
      <c r="K81" s="4"/>
      <c r="L81" s="2">
        <f>IF(K$2="Bike &amp; Run",IF(ISNA(VLOOKUP(K81,Paramètres!$B$3:$C$56,2,FALSE)),0,VLOOKUP(K81,Paramètres!$B$3:$C$56,2,FALSE)*Paramètres!$N$6),IF(OR(K81="",OR($D81="",$D81="NL",$D81="HORS LIGUE")),0,VLOOKUP(IF(OR(K81="",OR($D81="",$D81="NL",$D81="HORS LIGUE")),"",COUNTIFS($D$5:$D$72,"&lt;&gt;"&amp;"",$D$5:$D$72,"&lt;&gt;"&amp;"NL",$D$5:$D$72,"&lt;&gt;"&amp;"HORS LIGUE",K$5:K$72,"&lt;"&amp;K81)+1),Paramètres!$B$3:$C$56,2,FALSE)*Paramètres!$N$6))</f>
        <v>0</v>
      </c>
      <c r="M81" s="4"/>
      <c r="N81" s="2">
        <f>IF(M$2="Bike &amp; Run",IF(ISNA(VLOOKUP(M81,Paramètres!$B$3:$C$56,2,FALSE)),0,VLOOKUP(M81,Paramètres!$B$3:$C$56,2,FALSE)*Paramètres!$N$7),IF(OR(M81="",OR($D81="",$D81="NL",$D81="HORS LIGUE")),0,VLOOKUP(IF(OR(M81="",OR($D81="",$D81="NL",$D81="HORS LIGUE")),"",COUNTIFS($D$5:$D$72,"&lt;&gt;"&amp;"",$D$5:$D$72,"&lt;&gt;"&amp;"NL",$D$5:$D$72,"&lt;&gt;"&amp;"HORS LIGUE",M$5:M$72,"&lt;"&amp;M81)+1),Paramètres!$B$3:$C$56,2,FALSE)*Paramètres!$N$7))</f>
        <v>0</v>
      </c>
      <c r="O81" s="46"/>
      <c r="P81" s="2">
        <f>IF(O$2="Bike &amp; Run",IF(ISNA(VLOOKUP(O81,Paramètres!$B$3:$C$56,2,FALSE)),0,VLOOKUP(O81,Paramètres!$B$3:$C$56,2,FALSE)*Paramètres!$N$8),IF(OR(O81="",OR($D81="",$D81="NL",$D81="HORS LIGUE")),0,VLOOKUP(IF(OR(O81="",OR($D81="",$D81="NL",$D81="HORS LIGUE")),"",COUNTIFS($D$5:$D$72,"&lt;&gt;"&amp;"",$D$5:$D$72,"&lt;&gt;"&amp;"NL",$D$5:$D$72,"&lt;&gt;"&amp;"HORS LIGUE",O$5:O$72,"&lt;"&amp;O81)+1),Paramètres!$B$3:$C$56,2,FALSE)*Paramètres!$N$8))</f>
        <v>0</v>
      </c>
      <c r="Q81" s="46"/>
      <c r="R81" s="2">
        <f>IF(Q$2="Bike &amp; Run",IF(ISNA(VLOOKUP(Q81,Paramètres!$B$3:$C$56,2,FALSE)),0,VLOOKUP(Q81,Paramètres!$B$3:$C$56,2,FALSE)*Paramètres!$N$9),IF(OR(Q81="",OR($D81="",$D81="NL",$D81="HORS LIGUE")),0,VLOOKUP(IF(OR(Q81="",OR($D81="",$D81="NL",$D81="HORS LIGUE")),"",COUNTIFS($D$5:$D$72,"&lt;&gt;"&amp;"",$D$5:$D$72,"&lt;&gt;"&amp;"NL",$D$5:$D$72,"&lt;&gt;"&amp;"HORS LIGUE",Q$5:Q$72,"&lt;"&amp;Q81)+1),Paramètres!$B$3:$C$56,2,FALSE)*Paramètres!$N$9))</f>
        <v>0</v>
      </c>
      <c r="S81" s="46"/>
      <c r="T81" s="2">
        <f>IF(S$2="Bike &amp; Run",IF(ISNA(VLOOKUP(S81,Paramètres!$B$3:$C$56,2,FALSE)),0,VLOOKUP(S81,Paramètres!$B$3:$C$56,2,FALSE)*Paramètres!$N$10),IF(OR(S81="",OR($D81="",$D81="NL",$D81="HORS LIGUE")),0,VLOOKUP(IF(OR(S81="",OR($D81="",$D81="NL",$D81="HORS LIGUE")),"",COUNTIFS($D$5:$D$72,"&lt;&gt;"&amp;"",$D$5:$D$72,"&lt;&gt;"&amp;"NL",$D$5:$D$72,"&lt;&gt;"&amp;"HORS LIGUE",S$5:S$72,"&lt;"&amp;S81)+1),Paramètres!$B$3:$C$56,2,FALSE)*Paramètres!$N$10))</f>
        <v>0</v>
      </c>
      <c r="U81" s="46"/>
      <c r="V81" s="2">
        <f>IF(U$2="Bike &amp; Run",IF(ISNA(VLOOKUP(U81,Paramètres!$B$3:$C$56,2,FALSE)),0,VLOOKUP(U81,Paramètres!$B$3:$C$56,2,FALSE)*Paramètres!$N$11),IF(OR(U81="",OR($D81="",$D81="NL",$D81="HORS LIGUE")),0,VLOOKUP(IF(OR(U81="",OR($D81="",$D81="NL",$D81="HORS LIGUE")),"",COUNTIFS($D$5:$D$72,"&lt;&gt;"&amp;"",$D$5:$D$72,"&lt;&gt;"&amp;"NL",$D$5:$D$72,"&lt;&gt;"&amp;"HORS LIGUE",U$5:U$72,"&lt;"&amp;U81)+1),Paramètres!$B$3:$C$56,2,FALSE)*Paramètres!$N$11))</f>
        <v>0</v>
      </c>
      <c r="W81" s="46"/>
      <c r="X81" s="2">
        <f>IF(W$2="Bike &amp; Run",IF(ISNA(VLOOKUP(W81,Paramètres!$B$3:$C$56,2,FALSE)),0,VLOOKUP(W81,Paramètres!$B$3:$C$56,2,FALSE)*Paramètres!$N$12),IF(OR(W81="",OR($D81="",$D81="NL",$D81="HORS LIGUE")),0,VLOOKUP(IF(OR(W81="",OR($D81="",$D81="NL",$D81="HORS LIGUE")),"",COUNTIFS($D$5:$D$72,"&lt;&gt;"&amp;"",$D$5:$D$72,"&lt;&gt;"&amp;"NL",$D$5:$D$72,"&lt;&gt;"&amp;"HORS LIGUE",W$5:W$72,"&lt;"&amp;W81)+1),Paramètres!$B$3:$C$56,2,FALSE)*Paramètres!$N$12))</f>
        <v>0</v>
      </c>
      <c r="Y81" s="46"/>
      <c r="Z81" s="2">
        <f>IF(Y$2="Bike &amp; Run",IF(ISNA(VLOOKUP(Y81,Paramètres!$B$3:$C$56,2,FALSE)),0,VLOOKUP(Y81,Paramètres!$B$3:$C$56,2,FALSE)*Paramètres!$N$13),IF(OR(Y81="",OR($D81="",$D81="NL",$D81="HORS LIGUE")),0,VLOOKUP(IF(OR(Y81="",OR($D81="",$D81="NL",$D81="HORS LIGUE")),"",COUNTIFS($D$5:$D$72,"&lt;&gt;"&amp;"",$D$5:$D$72,"&lt;&gt;"&amp;"NL",$D$5:$D$72,"&lt;&gt;"&amp;"HORS LIGUE",Y$5:Y$72,"&lt;"&amp;Y81)+1),Paramètres!$B$3:$C$56,2,FALSE)*Paramètres!$N$13))</f>
        <v>0</v>
      </c>
      <c r="AA81" s="46"/>
      <c r="AB81" s="2">
        <f>IF(AA$2="Bike &amp; Run",IF(ISNA(VLOOKUP(AA81,Paramètres!$B$3:$C$56,2,FALSE)),0,VLOOKUP(AA81,Paramètres!$B$3:$C$56,2,FALSE)*Paramètres!$N$14),IF(OR(AA81="",OR($D81="",$D81="NL",$D81="HORS LIGUE")),0,VLOOKUP(IF(OR(AA81="",OR($D81="",$D81="NL",$D81="HORS LIGUE")),"",COUNTIFS($D$5:$D$72,"&lt;&gt;"&amp;"",$D$5:$D$72,"&lt;&gt;"&amp;"NL",$D$5:$D$72,"&lt;&gt;"&amp;"HORS LIGUE",AA$5:AA$72,"&lt;"&amp;AA81)+1),Paramètres!$B$3:$C$56,2,FALSE)*Paramètres!$N$14))</f>
        <v>0</v>
      </c>
      <c r="AC81" s="46"/>
      <c r="AD81" s="2">
        <f>IF(AC$2="Bike &amp; Run",IF(ISNA(VLOOKUP(AC81,Paramètres!$B$3:$C$56,2,FALSE)),0,VLOOKUP(AC81,Paramètres!$B$3:$C$56,2,FALSE)*Paramètres!$N$15),IF(OR(AC81="",OR($D81="",$D81="NL",$D81="HORS LIGUE")),0,VLOOKUP(IF(OR(AC81="",OR($D81="",$D81="NL",$D81="HORS LIGUE")),"",COUNTIFS($D$5:$D$72,"&lt;&gt;"&amp;"",$D$5:$D$72,"&lt;&gt;"&amp;"NL",$D$5:$D$72,"&lt;&gt;"&amp;"HORS LIGUE",AC$5:AC$72,"&lt;"&amp;AC81)+1),Paramètres!$B$3:$C$56,2,FALSE)*Paramètres!$N$15))</f>
        <v>0</v>
      </c>
      <c r="AE81" s="46"/>
      <c r="AF81" s="2">
        <f>IF(AE$2="Bike &amp; Run",IF(ISNA(VLOOKUP(AE81,Paramètres!$B$3:$C$56,2,FALSE)),0,VLOOKUP(AE81,Paramètres!$B$3:$C$56,2,FALSE)*Paramètres!$N$16),IF(OR(AE81="",OR($D81="",$D81="NL",$D81="HORS LIGUE")),0,VLOOKUP(IF(OR(AE81="",OR($D81="",$D81="NL",$D81="HORS LIGUE")),"",COUNTIFS($D$5:$D$72,"&lt;&gt;"&amp;"",$D$5:$D$72,"&lt;&gt;"&amp;"NL",$D$5:$D$72,"&lt;&gt;"&amp;"HORS LIGUE",AE$5:AE$72,"&lt;"&amp;AE81)+1),Paramètres!$B$3:$C$56,2,FALSE)*Paramètres!$N$16))</f>
        <v>0</v>
      </c>
      <c r="AG81" s="46"/>
      <c r="AH81" s="2">
        <f>IF(AG$2="Bike &amp; Run",IF(ISNA(VLOOKUP(AG81,Paramètres!$B$3:$C$56,2,FALSE)),0,VLOOKUP(AG81,Paramètres!$B$3:$C$56,2,FALSE)*Paramètres!$N$17),IF(OR(AG81="",OR($D81="",$D81="NL",$D81="HORS LIGUE")),0,VLOOKUP(IF(OR(AG81="",OR($D81="",$D81="NL",$D81="HORS LIGUE")),"",COUNTIFS($D$5:$D$72,"&lt;&gt;"&amp;"",$D$5:$D$72,"&lt;&gt;"&amp;"NL",$D$5:$D$72,"&lt;&gt;"&amp;"HORS LIGUE",AG$5:AG$72,"&lt;"&amp;AG81)+1),Paramètres!$B$3:$C$56,2,FALSE)*Paramètres!$N$17))</f>
        <v>0</v>
      </c>
      <c r="AI81" s="40">
        <f t="shared" si="106"/>
        <v>0</v>
      </c>
      <c r="AJ81" s="3" t="str">
        <f t="shared" si="107"/>
        <v/>
      </c>
      <c r="AK81" s="5">
        <f t="shared" si="108"/>
        <v>0</v>
      </c>
      <c r="AL81" s="41" t="e">
        <f t="shared" si="109"/>
        <v>#REF!</v>
      </c>
      <c r="AM81" s="33" t="e">
        <f t="shared" si="110"/>
        <v>#REF!</v>
      </c>
    </row>
    <row r="82" spans="1:39" ht="16.5" x14ac:dyDescent="0.35">
      <c r="A82" s="14"/>
      <c r="B82" s="64" t="str">
        <f>IF(ISNA(VLOOKUP(A82,'Licenciés Jeunes 2023'!A:C,3,0)),"",VLOOKUP(A82,'Licenciés Jeunes 2023'!A:C,3,0))</f>
        <v/>
      </c>
      <c r="C82" s="32" t="str">
        <f>IF(ISNA(VLOOKUP(A82,'Licenciés Jeunes 2023'!A:C,2,0)),"",VLOOKUP(A82,'Licenciés Jeunes 2023'!A:C,2,0))</f>
        <v/>
      </c>
      <c r="D82" s="32" t="str">
        <f>IF(ISNA(VLOOKUP(A82,'Licenciés Jeunes 2023'!A:F,6,0)),"",VLOOKUP(A82,'Licenciés Jeunes 2023'!A:F,6,0))</f>
        <v/>
      </c>
      <c r="E82" s="6"/>
      <c r="F82" s="2">
        <f>IF(E$2="Bike &amp; Run",IF(ISNA(VLOOKUP(E82,Paramètres!$B$3:$C$56,2,FALSE)),0,VLOOKUP(E82,Paramètres!$B$3:$C$56,2,FALSE)*Paramètres!$N$3),IF(OR(E82="",OR($D82="",$D82="NL",$D82="HORS LIGUE")),0,VLOOKUP(IF(OR(E82="",OR($D82="",$D82="NL",$D82="HORS LIGUE")),"",COUNTIFS($D$5:$D$72,"&lt;&gt;"&amp;"",$D$5:$D$72,"&lt;&gt;"&amp;"NL",$D$5:$D$72,"&lt;&gt;"&amp;"HORS LIGUE",E$5:E$72,"&lt;"&amp;E82)+1),Paramètres!$B$3:$C$56,2,FALSE)*Paramètres!$N$3))</f>
        <v>0</v>
      </c>
      <c r="G82" s="4"/>
      <c r="H82" s="2">
        <f>IF(G$2="Bike &amp; Run",IF(ISNA(VLOOKUP(G82,Paramètres!$B$3:$C$56,2,FALSE)),0,VLOOKUP(G82,Paramètres!$B$3:$C$56,2,FALSE)*Paramètres!$N$4),IF(OR(G82="",OR($D82="",$D82="NL",$D82="HORS LIGUE")),0,VLOOKUP(IF(OR(G82="",OR($D82="",$D82="NL",$D82="HORS LIGUE")),"",COUNTIFS($D$5:$D$72,"&lt;&gt;"&amp;"",$D$5:$D$72,"&lt;&gt;"&amp;"NL",$D$5:$D$72,"&lt;&gt;"&amp;"HORS LIGUE",G$5:G$72,"&lt;"&amp;G82)+1),Paramètres!$B$3:$C$56,2,FALSE)*Paramètres!$N$4))</f>
        <v>0</v>
      </c>
      <c r="I82" s="36"/>
      <c r="J82" s="2">
        <f>IF(I$2="Bike &amp; Run",IF(ISNA(VLOOKUP(I82,Paramètres!$B$3:$C$56,2,FALSE)),0,VLOOKUP(I82,Paramètres!$B$3:$C$56,2,FALSE)*Paramètres!$N$5),IF(OR(I82="",OR($D82="",$D82="NL",$D82="HORS LIGUE")),0,VLOOKUP(IF(OR(I82="",OR($D82="",$D82="NL",$D82="HORS LIGUE")),"",COUNTIFS($D$5:$D$72,"&lt;&gt;"&amp;"",$D$5:$D$72,"&lt;&gt;"&amp;"NL",$D$5:$D$72,"&lt;&gt;"&amp;"HORS LIGUE",I$5:I$72,"&lt;"&amp;I82)+1),Paramètres!$B$3:$C$56,2,FALSE)*Paramètres!$N$5))</f>
        <v>0</v>
      </c>
      <c r="K82" s="4"/>
      <c r="L82" s="2">
        <f>IF(K$2="Bike &amp; Run",IF(ISNA(VLOOKUP(K82,Paramètres!$B$3:$C$56,2,FALSE)),0,VLOOKUP(K82,Paramètres!$B$3:$C$56,2,FALSE)*Paramètres!$N$6),IF(OR(K82="",OR($D82="",$D82="NL",$D82="HORS LIGUE")),0,VLOOKUP(IF(OR(K82="",OR($D82="",$D82="NL",$D82="HORS LIGUE")),"",COUNTIFS($D$5:$D$72,"&lt;&gt;"&amp;"",$D$5:$D$72,"&lt;&gt;"&amp;"NL",$D$5:$D$72,"&lt;&gt;"&amp;"HORS LIGUE",K$5:K$72,"&lt;"&amp;K82)+1),Paramètres!$B$3:$C$56,2,FALSE)*Paramètres!$N$6))</f>
        <v>0</v>
      </c>
      <c r="M82" s="4"/>
      <c r="N82" s="2">
        <f>IF(M$2="Bike &amp; Run",IF(ISNA(VLOOKUP(M82,Paramètres!$B$3:$C$56,2,FALSE)),0,VLOOKUP(M82,Paramètres!$B$3:$C$56,2,FALSE)*Paramètres!$N$7),IF(OR(M82="",OR($D82="",$D82="NL",$D82="HORS LIGUE")),0,VLOOKUP(IF(OR(M82="",OR($D82="",$D82="NL",$D82="HORS LIGUE")),"",COUNTIFS($D$5:$D$72,"&lt;&gt;"&amp;"",$D$5:$D$72,"&lt;&gt;"&amp;"NL",$D$5:$D$72,"&lt;&gt;"&amp;"HORS LIGUE",M$5:M$72,"&lt;"&amp;M82)+1),Paramètres!$B$3:$C$56,2,FALSE)*Paramètres!$N$7))</f>
        <v>0</v>
      </c>
      <c r="O82" s="46"/>
      <c r="P82" s="2">
        <f>IF(O$2="Bike &amp; Run",IF(ISNA(VLOOKUP(O82,Paramètres!$B$3:$C$56,2,FALSE)),0,VLOOKUP(O82,Paramètres!$B$3:$C$56,2,FALSE)*Paramètres!$N$8),IF(OR(O82="",OR($D82="",$D82="NL",$D82="HORS LIGUE")),0,VLOOKUP(IF(OR(O82="",OR($D82="",$D82="NL",$D82="HORS LIGUE")),"",COUNTIFS($D$5:$D$72,"&lt;&gt;"&amp;"",$D$5:$D$72,"&lt;&gt;"&amp;"NL",$D$5:$D$72,"&lt;&gt;"&amp;"HORS LIGUE",O$5:O$72,"&lt;"&amp;O82)+1),Paramètres!$B$3:$C$56,2,FALSE)*Paramètres!$N$8))</f>
        <v>0</v>
      </c>
      <c r="Q82" s="46"/>
      <c r="R82" s="2">
        <f>IF(Q$2="Bike &amp; Run",IF(ISNA(VLOOKUP(Q82,Paramètres!$B$3:$C$56,2,FALSE)),0,VLOOKUP(Q82,Paramètres!$B$3:$C$56,2,FALSE)*Paramètres!$N$9),IF(OR(Q82="",OR($D82="",$D82="NL",$D82="HORS LIGUE")),0,VLOOKUP(IF(OR(Q82="",OR($D82="",$D82="NL",$D82="HORS LIGUE")),"",COUNTIFS($D$5:$D$72,"&lt;&gt;"&amp;"",$D$5:$D$72,"&lt;&gt;"&amp;"NL",$D$5:$D$72,"&lt;&gt;"&amp;"HORS LIGUE",Q$5:Q$72,"&lt;"&amp;Q82)+1),Paramètres!$B$3:$C$56,2,FALSE)*Paramètres!$N$9))</f>
        <v>0</v>
      </c>
      <c r="S82" s="46"/>
      <c r="T82" s="2">
        <f>IF(S$2="Bike &amp; Run",IF(ISNA(VLOOKUP(S82,Paramètres!$B$3:$C$56,2,FALSE)),0,VLOOKUP(S82,Paramètres!$B$3:$C$56,2,FALSE)*Paramètres!$N$10),IF(OR(S82="",OR($D82="",$D82="NL",$D82="HORS LIGUE")),0,VLOOKUP(IF(OR(S82="",OR($D82="",$D82="NL",$D82="HORS LIGUE")),"",COUNTIFS($D$5:$D$72,"&lt;&gt;"&amp;"",$D$5:$D$72,"&lt;&gt;"&amp;"NL",$D$5:$D$72,"&lt;&gt;"&amp;"HORS LIGUE",S$5:S$72,"&lt;"&amp;S82)+1),Paramètres!$B$3:$C$56,2,FALSE)*Paramètres!$N$10))</f>
        <v>0</v>
      </c>
      <c r="U82" s="46"/>
      <c r="V82" s="2">
        <f>IF(U$2="Bike &amp; Run",IF(ISNA(VLOOKUP(U82,Paramètres!$B$3:$C$56,2,FALSE)),0,VLOOKUP(U82,Paramètres!$B$3:$C$56,2,FALSE)*Paramètres!$N$11),IF(OR(U82="",OR($D82="",$D82="NL",$D82="HORS LIGUE")),0,VLOOKUP(IF(OR(U82="",OR($D82="",$D82="NL",$D82="HORS LIGUE")),"",COUNTIFS($D$5:$D$72,"&lt;&gt;"&amp;"",$D$5:$D$72,"&lt;&gt;"&amp;"NL",$D$5:$D$72,"&lt;&gt;"&amp;"HORS LIGUE",U$5:U$72,"&lt;"&amp;U82)+1),Paramètres!$B$3:$C$56,2,FALSE)*Paramètres!$N$11))</f>
        <v>0</v>
      </c>
      <c r="W82" s="46"/>
      <c r="X82" s="2">
        <f>IF(W$2="Bike &amp; Run",IF(ISNA(VLOOKUP(W82,Paramètres!$B$3:$C$56,2,FALSE)),0,VLOOKUP(W82,Paramètres!$B$3:$C$56,2,FALSE)*Paramètres!$N$12),IF(OR(W82="",OR($D82="",$D82="NL",$D82="HORS LIGUE")),0,VLOOKUP(IF(OR(W82="",OR($D82="",$D82="NL",$D82="HORS LIGUE")),"",COUNTIFS($D$5:$D$72,"&lt;&gt;"&amp;"",$D$5:$D$72,"&lt;&gt;"&amp;"NL",$D$5:$D$72,"&lt;&gt;"&amp;"HORS LIGUE",W$5:W$72,"&lt;"&amp;W82)+1),Paramètres!$B$3:$C$56,2,FALSE)*Paramètres!$N$12))</f>
        <v>0</v>
      </c>
      <c r="Y82" s="46"/>
      <c r="Z82" s="2">
        <f>IF(Y$2="Bike &amp; Run",IF(ISNA(VLOOKUP(Y82,Paramètres!$B$3:$C$56,2,FALSE)),0,VLOOKUP(Y82,Paramètres!$B$3:$C$56,2,FALSE)*Paramètres!$N$13),IF(OR(Y82="",OR($D82="",$D82="NL",$D82="HORS LIGUE")),0,VLOOKUP(IF(OR(Y82="",OR($D82="",$D82="NL",$D82="HORS LIGUE")),"",COUNTIFS($D$5:$D$72,"&lt;&gt;"&amp;"",$D$5:$D$72,"&lt;&gt;"&amp;"NL",$D$5:$D$72,"&lt;&gt;"&amp;"HORS LIGUE",Y$5:Y$72,"&lt;"&amp;Y82)+1),Paramètres!$B$3:$C$56,2,FALSE)*Paramètres!$N$13))</f>
        <v>0</v>
      </c>
      <c r="AA82" s="46"/>
      <c r="AB82" s="2">
        <f>IF(AA$2="Bike &amp; Run",IF(ISNA(VLOOKUP(AA82,Paramètres!$B$3:$C$56,2,FALSE)),0,VLOOKUP(AA82,Paramètres!$B$3:$C$56,2,FALSE)*Paramètres!$N$14),IF(OR(AA82="",OR($D82="",$D82="NL",$D82="HORS LIGUE")),0,VLOOKUP(IF(OR(AA82="",OR($D82="",$D82="NL",$D82="HORS LIGUE")),"",COUNTIFS($D$5:$D$72,"&lt;&gt;"&amp;"",$D$5:$D$72,"&lt;&gt;"&amp;"NL",$D$5:$D$72,"&lt;&gt;"&amp;"HORS LIGUE",AA$5:AA$72,"&lt;"&amp;AA82)+1),Paramètres!$B$3:$C$56,2,FALSE)*Paramètres!$N$14))</f>
        <v>0</v>
      </c>
      <c r="AC82" s="46"/>
      <c r="AD82" s="2">
        <f>IF(AC$2="Bike &amp; Run",IF(ISNA(VLOOKUP(AC82,Paramètres!$B$3:$C$56,2,FALSE)),0,VLOOKUP(AC82,Paramètres!$B$3:$C$56,2,FALSE)*Paramètres!$N$15),IF(OR(AC82="",OR($D82="",$D82="NL",$D82="HORS LIGUE")),0,VLOOKUP(IF(OR(AC82="",OR($D82="",$D82="NL",$D82="HORS LIGUE")),"",COUNTIFS($D$5:$D$72,"&lt;&gt;"&amp;"",$D$5:$D$72,"&lt;&gt;"&amp;"NL",$D$5:$D$72,"&lt;&gt;"&amp;"HORS LIGUE",AC$5:AC$72,"&lt;"&amp;AC82)+1),Paramètres!$B$3:$C$56,2,FALSE)*Paramètres!$N$15))</f>
        <v>0</v>
      </c>
      <c r="AE82" s="46"/>
      <c r="AF82" s="2">
        <f>IF(AE$2="Bike &amp; Run",IF(ISNA(VLOOKUP(AE82,Paramètres!$B$3:$C$56,2,FALSE)),0,VLOOKUP(AE82,Paramètres!$B$3:$C$56,2,FALSE)*Paramètres!$N$16),IF(OR(AE82="",OR($D82="",$D82="NL",$D82="HORS LIGUE")),0,VLOOKUP(IF(OR(AE82="",OR($D82="",$D82="NL",$D82="HORS LIGUE")),"",COUNTIFS($D$5:$D$72,"&lt;&gt;"&amp;"",$D$5:$D$72,"&lt;&gt;"&amp;"NL",$D$5:$D$72,"&lt;&gt;"&amp;"HORS LIGUE",AE$5:AE$72,"&lt;"&amp;AE82)+1),Paramètres!$B$3:$C$56,2,FALSE)*Paramètres!$N$16))</f>
        <v>0</v>
      </c>
      <c r="AG82" s="46"/>
      <c r="AH82" s="2">
        <f>IF(AG$2="Bike &amp; Run",IF(ISNA(VLOOKUP(AG82,Paramètres!$B$3:$C$56,2,FALSE)),0,VLOOKUP(AG82,Paramètres!$B$3:$C$56,2,FALSE)*Paramètres!$N$17),IF(OR(AG82="",OR($D82="",$D82="NL",$D82="HORS LIGUE")),0,VLOOKUP(IF(OR(AG82="",OR($D82="",$D82="NL",$D82="HORS LIGUE")),"",COUNTIFS($D$5:$D$72,"&lt;&gt;"&amp;"",$D$5:$D$72,"&lt;&gt;"&amp;"NL",$D$5:$D$72,"&lt;&gt;"&amp;"HORS LIGUE",AG$5:AG$72,"&lt;"&amp;AG82)+1),Paramètres!$B$3:$C$56,2,FALSE)*Paramètres!$N$17))</f>
        <v>0</v>
      </c>
      <c r="AI82" s="40">
        <f t="shared" si="106"/>
        <v>0</v>
      </c>
      <c r="AJ82" s="3" t="str">
        <f t="shared" si="107"/>
        <v/>
      </c>
      <c r="AK82" s="5">
        <f t="shared" si="108"/>
        <v>0</v>
      </c>
      <c r="AL82" s="41" t="e">
        <f t="shared" si="109"/>
        <v>#REF!</v>
      </c>
      <c r="AM82" s="33" t="e">
        <f t="shared" si="110"/>
        <v>#REF!</v>
      </c>
    </row>
    <row r="83" spans="1:39" ht="16.5" x14ac:dyDescent="0.35">
      <c r="A83" s="14"/>
      <c r="B83" s="64" t="str">
        <f>IF(ISNA(VLOOKUP(A83,'Licenciés Jeunes 2023'!A:C,3,0)),"",VLOOKUP(A83,'Licenciés Jeunes 2023'!A:C,3,0))</f>
        <v/>
      </c>
      <c r="C83" s="32" t="str">
        <f>IF(ISNA(VLOOKUP(A83,'Licenciés Jeunes 2023'!A:C,2,0)),"",VLOOKUP(A83,'Licenciés Jeunes 2023'!A:C,2,0))</f>
        <v/>
      </c>
      <c r="D83" s="32" t="str">
        <f>IF(ISNA(VLOOKUP(A83,'Licenciés Jeunes 2023'!A:F,6,0)),"",VLOOKUP(A83,'Licenciés Jeunes 2023'!A:F,6,0))</f>
        <v/>
      </c>
      <c r="E83" s="6"/>
      <c r="F83" s="2">
        <f>IF(E$2="Bike &amp; Run",IF(ISNA(VLOOKUP(E83,Paramètres!$B$3:$C$56,2,FALSE)),0,VLOOKUP(E83,Paramètres!$B$3:$C$56,2,FALSE)*Paramètres!$N$3),IF(OR(E83="",OR($D83="",$D83="NL",$D83="HORS LIGUE")),0,VLOOKUP(IF(OR(E83="",OR($D83="",$D83="NL",$D83="HORS LIGUE")),"",COUNTIFS($D$5:$D$72,"&lt;&gt;"&amp;"",$D$5:$D$72,"&lt;&gt;"&amp;"NL",$D$5:$D$72,"&lt;&gt;"&amp;"HORS LIGUE",E$5:E$72,"&lt;"&amp;E83)+1),Paramètres!$B$3:$C$56,2,FALSE)*Paramètres!$N$3))</f>
        <v>0</v>
      </c>
      <c r="G83" s="4"/>
      <c r="H83" s="2">
        <f>IF(G$2="Bike &amp; Run",IF(ISNA(VLOOKUP(G83,Paramètres!$B$3:$C$56,2,FALSE)),0,VLOOKUP(G83,Paramètres!$B$3:$C$56,2,FALSE)*Paramètres!$N$4),IF(OR(G83="",OR($D83="",$D83="NL",$D83="HORS LIGUE")),0,VLOOKUP(IF(OR(G83="",OR($D83="",$D83="NL",$D83="HORS LIGUE")),"",COUNTIFS($D$5:$D$72,"&lt;&gt;"&amp;"",$D$5:$D$72,"&lt;&gt;"&amp;"NL",$D$5:$D$72,"&lt;&gt;"&amp;"HORS LIGUE",G$5:G$72,"&lt;"&amp;G83)+1),Paramètres!$B$3:$C$56,2,FALSE)*Paramètres!$N$4))</f>
        <v>0</v>
      </c>
      <c r="I83" s="36"/>
      <c r="J83" s="2">
        <f>IF(I$2="Bike &amp; Run",IF(ISNA(VLOOKUP(I83,Paramètres!$B$3:$C$56,2,FALSE)),0,VLOOKUP(I83,Paramètres!$B$3:$C$56,2,FALSE)*Paramètres!$N$5),IF(OR(I83="",OR($D83="",$D83="NL",$D83="HORS LIGUE")),0,VLOOKUP(IF(OR(I83="",OR($D83="",$D83="NL",$D83="HORS LIGUE")),"",COUNTIFS($D$5:$D$72,"&lt;&gt;"&amp;"",$D$5:$D$72,"&lt;&gt;"&amp;"NL",$D$5:$D$72,"&lt;&gt;"&amp;"HORS LIGUE",I$5:I$72,"&lt;"&amp;I83)+1),Paramètres!$B$3:$C$56,2,FALSE)*Paramètres!$N$5))</f>
        <v>0</v>
      </c>
      <c r="K83" s="4"/>
      <c r="L83" s="2">
        <f>IF(K$2="Bike &amp; Run",IF(ISNA(VLOOKUP(K83,Paramètres!$B$3:$C$56,2,FALSE)),0,VLOOKUP(K83,Paramètres!$B$3:$C$56,2,FALSE)*Paramètres!$N$6),IF(OR(K83="",OR($D83="",$D83="NL",$D83="HORS LIGUE")),0,VLOOKUP(IF(OR(K83="",OR($D83="",$D83="NL",$D83="HORS LIGUE")),"",COUNTIFS($D$5:$D$72,"&lt;&gt;"&amp;"",$D$5:$D$72,"&lt;&gt;"&amp;"NL",$D$5:$D$72,"&lt;&gt;"&amp;"HORS LIGUE",K$5:K$72,"&lt;"&amp;K83)+1),Paramètres!$B$3:$C$56,2,FALSE)*Paramètres!$N$6))</f>
        <v>0</v>
      </c>
      <c r="M83" s="4"/>
      <c r="N83" s="2">
        <f>IF(M$2="Bike &amp; Run",IF(ISNA(VLOOKUP(M83,Paramètres!$B$3:$C$56,2,FALSE)),0,VLOOKUP(M83,Paramètres!$B$3:$C$56,2,FALSE)*Paramètres!$N$7),IF(OR(M83="",OR($D83="",$D83="NL",$D83="HORS LIGUE")),0,VLOOKUP(IF(OR(M83="",OR($D83="",$D83="NL",$D83="HORS LIGUE")),"",COUNTIFS($D$5:$D$72,"&lt;&gt;"&amp;"",$D$5:$D$72,"&lt;&gt;"&amp;"NL",$D$5:$D$72,"&lt;&gt;"&amp;"HORS LIGUE",M$5:M$72,"&lt;"&amp;M83)+1),Paramètres!$B$3:$C$56,2,FALSE)*Paramètres!$N$7))</f>
        <v>0</v>
      </c>
      <c r="O83" s="46"/>
      <c r="P83" s="2">
        <f>IF(O$2="Bike &amp; Run",IF(ISNA(VLOOKUP(O83,Paramètres!$B$3:$C$56,2,FALSE)),0,VLOOKUP(O83,Paramètres!$B$3:$C$56,2,FALSE)*Paramètres!$N$8),IF(OR(O83="",OR($D83="",$D83="NL",$D83="HORS LIGUE")),0,VLOOKUP(IF(OR(O83="",OR($D83="",$D83="NL",$D83="HORS LIGUE")),"",COUNTIFS($D$5:$D$72,"&lt;&gt;"&amp;"",$D$5:$D$72,"&lt;&gt;"&amp;"NL",$D$5:$D$72,"&lt;&gt;"&amp;"HORS LIGUE",O$5:O$72,"&lt;"&amp;O83)+1),Paramètres!$B$3:$C$56,2,FALSE)*Paramètres!$N$8))</f>
        <v>0</v>
      </c>
      <c r="Q83" s="46"/>
      <c r="R83" s="2">
        <f>IF(Q$2="Bike &amp; Run",IF(ISNA(VLOOKUP(Q83,Paramètres!$B$3:$C$56,2,FALSE)),0,VLOOKUP(Q83,Paramètres!$B$3:$C$56,2,FALSE)*Paramètres!$N$9),IF(OR(Q83="",OR($D83="",$D83="NL",$D83="HORS LIGUE")),0,VLOOKUP(IF(OR(Q83="",OR($D83="",$D83="NL",$D83="HORS LIGUE")),"",COUNTIFS($D$5:$D$72,"&lt;&gt;"&amp;"",$D$5:$D$72,"&lt;&gt;"&amp;"NL",$D$5:$D$72,"&lt;&gt;"&amp;"HORS LIGUE",Q$5:Q$72,"&lt;"&amp;Q83)+1),Paramètres!$B$3:$C$56,2,FALSE)*Paramètres!$N$9))</f>
        <v>0</v>
      </c>
      <c r="S83" s="46"/>
      <c r="T83" s="2">
        <f>IF(S$2="Bike &amp; Run",IF(ISNA(VLOOKUP(S83,Paramètres!$B$3:$C$56,2,FALSE)),0,VLOOKUP(S83,Paramètres!$B$3:$C$56,2,FALSE)*Paramètres!$N$10),IF(OR(S83="",OR($D83="",$D83="NL",$D83="HORS LIGUE")),0,VLOOKUP(IF(OR(S83="",OR($D83="",$D83="NL",$D83="HORS LIGUE")),"",COUNTIFS($D$5:$D$72,"&lt;&gt;"&amp;"",$D$5:$D$72,"&lt;&gt;"&amp;"NL",$D$5:$D$72,"&lt;&gt;"&amp;"HORS LIGUE",S$5:S$72,"&lt;"&amp;S83)+1),Paramètres!$B$3:$C$56,2,FALSE)*Paramètres!$N$10))</f>
        <v>0</v>
      </c>
      <c r="U83" s="46"/>
      <c r="V83" s="2">
        <f>IF(U$2="Bike &amp; Run",IF(ISNA(VLOOKUP(U83,Paramètres!$B$3:$C$56,2,FALSE)),0,VLOOKUP(U83,Paramètres!$B$3:$C$56,2,FALSE)*Paramètres!$N$11),IF(OR(U83="",OR($D83="",$D83="NL",$D83="HORS LIGUE")),0,VLOOKUP(IF(OR(U83="",OR($D83="",$D83="NL",$D83="HORS LIGUE")),"",COUNTIFS($D$5:$D$72,"&lt;&gt;"&amp;"",$D$5:$D$72,"&lt;&gt;"&amp;"NL",$D$5:$D$72,"&lt;&gt;"&amp;"HORS LIGUE",U$5:U$72,"&lt;"&amp;U83)+1),Paramètres!$B$3:$C$56,2,FALSE)*Paramètres!$N$11))</f>
        <v>0</v>
      </c>
      <c r="W83" s="46"/>
      <c r="X83" s="2">
        <f>IF(W$2="Bike &amp; Run",IF(ISNA(VLOOKUP(W83,Paramètres!$B$3:$C$56,2,FALSE)),0,VLOOKUP(W83,Paramètres!$B$3:$C$56,2,FALSE)*Paramètres!$N$12),IF(OR(W83="",OR($D83="",$D83="NL",$D83="HORS LIGUE")),0,VLOOKUP(IF(OR(W83="",OR($D83="",$D83="NL",$D83="HORS LIGUE")),"",COUNTIFS($D$5:$D$72,"&lt;&gt;"&amp;"",$D$5:$D$72,"&lt;&gt;"&amp;"NL",$D$5:$D$72,"&lt;&gt;"&amp;"HORS LIGUE",W$5:W$72,"&lt;"&amp;W83)+1),Paramètres!$B$3:$C$56,2,FALSE)*Paramètres!$N$12))</f>
        <v>0</v>
      </c>
      <c r="Y83" s="46"/>
      <c r="Z83" s="2">
        <f>IF(Y$2="Bike &amp; Run",IF(ISNA(VLOOKUP(Y83,Paramètres!$B$3:$C$56,2,FALSE)),0,VLOOKUP(Y83,Paramètres!$B$3:$C$56,2,FALSE)*Paramètres!$N$13),IF(OR(Y83="",OR($D83="",$D83="NL",$D83="HORS LIGUE")),0,VLOOKUP(IF(OR(Y83="",OR($D83="",$D83="NL",$D83="HORS LIGUE")),"",COUNTIFS($D$5:$D$72,"&lt;&gt;"&amp;"",$D$5:$D$72,"&lt;&gt;"&amp;"NL",$D$5:$D$72,"&lt;&gt;"&amp;"HORS LIGUE",Y$5:Y$72,"&lt;"&amp;Y83)+1),Paramètres!$B$3:$C$56,2,FALSE)*Paramètres!$N$13))</f>
        <v>0</v>
      </c>
      <c r="AA83" s="46"/>
      <c r="AB83" s="2">
        <f>IF(AA$2="Bike &amp; Run",IF(ISNA(VLOOKUP(AA83,Paramètres!$B$3:$C$56,2,FALSE)),0,VLOOKUP(AA83,Paramètres!$B$3:$C$56,2,FALSE)*Paramètres!$N$14),IF(OR(AA83="",OR($D83="",$D83="NL",$D83="HORS LIGUE")),0,VLOOKUP(IF(OR(AA83="",OR($D83="",$D83="NL",$D83="HORS LIGUE")),"",COUNTIFS($D$5:$D$72,"&lt;&gt;"&amp;"",$D$5:$D$72,"&lt;&gt;"&amp;"NL",$D$5:$D$72,"&lt;&gt;"&amp;"HORS LIGUE",AA$5:AA$72,"&lt;"&amp;AA83)+1),Paramètres!$B$3:$C$56,2,FALSE)*Paramètres!$N$14))</f>
        <v>0</v>
      </c>
      <c r="AC83" s="46"/>
      <c r="AD83" s="2">
        <f>IF(AC$2="Bike &amp; Run",IF(ISNA(VLOOKUP(AC83,Paramètres!$B$3:$C$56,2,FALSE)),0,VLOOKUP(AC83,Paramètres!$B$3:$C$56,2,FALSE)*Paramètres!$N$15),IF(OR(AC83="",OR($D83="",$D83="NL",$D83="HORS LIGUE")),0,VLOOKUP(IF(OR(AC83="",OR($D83="",$D83="NL",$D83="HORS LIGUE")),"",COUNTIFS($D$5:$D$72,"&lt;&gt;"&amp;"",$D$5:$D$72,"&lt;&gt;"&amp;"NL",$D$5:$D$72,"&lt;&gt;"&amp;"HORS LIGUE",AC$5:AC$72,"&lt;"&amp;AC83)+1),Paramètres!$B$3:$C$56,2,FALSE)*Paramètres!$N$15))</f>
        <v>0</v>
      </c>
      <c r="AE83" s="46"/>
      <c r="AF83" s="2">
        <f>IF(AE$2="Bike &amp; Run",IF(ISNA(VLOOKUP(AE83,Paramètres!$B$3:$C$56,2,FALSE)),0,VLOOKUP(AE83,Paramètres!$B$3:$C$56,2,FALSE)*Paramètres!$N$16),IF(OR(AE83="",OR($D83="",$D83="NL",$D83="HORS LIGUE")),0,VLOOKUP(IF(OR(AE83="",OR($D83="",$D83="NL",$D83="HORS LIGUE")),"",COUNTIFS($D$5:$D$72,"&lt;&gt;"&amp;"",$D$5:$D$72,"&lt;&gt;"&amp;"NL",$D$5:$D$72,"&lt;&gt;"&amp;"HORS LIGUE",AE$5:AE$72,"&lt;"&amp;AE83)+1),Paramètres!$B$3:$C$56,2,FALSE)*Paramètres!$N$16))</f>
        <v>0</v>
      </c>
      <c r="AG83" s="46"/>
      <c r="AH83" s="2">
        <f>IF(AG$2="Bike &amp; Run",IF(ISNA(VLOOKUP(AG83,Paramètres!$B$3:$C$56,2,FALSE)),0,VLOOKUP(AG83,Paramètres!$B$3:$C$56,2,FALSE)*Paramètres!$N$17),IF(OR(AG83="",OR($D83="",$D83="NL",$D83="HORS LIGUE")),0,VLOOKUP(IF(OR(AG83="",OR($D83="",$D83="NL",$D83="HORS LIGUE")),"",COUNTIFS($D$5:$D$72,"&lt;&gt;"&amp;"",$D$5:$D$72,"&lt;&gt;"&amp;"NL",$D$5:$D$72,"&lt;&gt;"&amp;"HORS LIGUE",AG$5:AG$72,"&lt;"&amp;AG83)+1),Paramètres!$B$3:$C$56,2,FALSE)*Paramètres!$N$17))</f>
        <v>0</v>
      </c>
      <c r="AI83" s="40">
        <f t="shared" si="106"/>
        <v>0</v>
      </c>
      <c r="AJ83" s="3" t="str">
        <f t="shared" si="107"/>
        <v/>
      </c>
      <c r="AK83" s="5">
        <f t="shared" si="108"/>
        <v>0</v>
      </c>
      <c r="AL83" s="41" t="e">
        <f t="shared" si="109"/>
        <v>#REF!</v>
      </c>
      <c r="AM83" s="33" t="e">
        <f t="shared" si="110"/>
        <v>#REF!</v>
      </c>
    </row>
    <row r="84" spans="1:39" ht="16.5" x14ac:dyDescent="0.35">
      <c r="A84" s="14"/>
      <c r="B84" s="64" t="str">
        <f>IF(ISNA(VLOOKUP(A84,'Licenciés Jeunes 2023'!A:C,3,0)),"",VLOOKUP(A84,'Licenciés Jeunes 2023'!A:C,3,0))</f>
        <v/>
      </c>
      <c r="C84" s="32" t="str">
        <f>IF(ISNA(VLOOKUP(A84,'Licenciés Jeunes 2023'!A:C,2,0)),"",VLOOKUP(A84,'Licenciés Jeunes 2023'!A:C,2,0))</f>
        <v/>
      </c>
      <c r="D84" s="32" t="str">
        <f>IF(ISNA(VLOOKUP(A84,'Licenciés Jeunes 2023'!A:F,6,0)),"",VLOOKUP(A84,'Licenciés Jeunes 2023'!A:F,6,0))</f>
        <v/>
      </c>
      <c r="E84" s="6"/>
      <c r="F84" s="2">
        <f>IF(E$2="Bike &amp; Run",IF(ISNA(VLOOKUP(E84,Paramètres!$B$3:$C$56,2,FALSE)),0,VLOOKUP(E84,Paramètres!$B$3:$C$56,2,FALSE)*Paramètres!$N$3),IF(OR(E84="",OR($D84="",$D84="NL",$D84="HORS LIGUE")),0,VLOOKUP(IF(OR(E84="",OR($D84="",$D84="NL",$D84="HORS LIGUE")),"",COUNTIFS($D$5:$D$72,"&lt;&gt;"&amp;"",$D$5:$D$72,"&lt;&gt;"&amp;"NL",$D$5:$D$72,"&lt;&gt;"&amp;"HORS LIGUE",E$5:E$72,"&lt;"&amp;E84)+1),Paramètres!$B$3:$C$56,2,FALSE)*Paramètres!$N$3))</f>
        <v>0</v>
      </c>
      <c r="G84" s="4"/>
      <c r="H84" s="2">
        <f>IF(G$2="Bike &amp; Run",IF(ISNA(VLOOKUP(G84,Paramètres!$B$3:$C$56,2,FALSE)),0,VLOOKUP(G84,Paramètres!$B$3:$C$56,2,FALSE)*Paramètres!$N$4),IF(OR(G84="",OR($D84="",$D84="NL",$D84="HORS LIGUE")),0,VLOOKUP(IF(OR(G84="",OR($D84="",$D84="NL",$D84="HORS LIGUE")),"",COUNTIFS($D$5:$D$72,"&lt;&gt;"&amp;"",$D$5:$D$72,"&lt;&gt;"&amp;"NL",$D$5:$D$72,"&lt;&gt;"&amp;"HORS LIGUE",G$5:G$72,"&lt;"&amp;G84)+1),Paramètres!$B$3:$C$56,2,FALSE)*Paramètres!$N$4))</f>
        <v>0</v>
      </c>
      <c r="I84" s="36"/>
      <c r="J84" s="2">
        <f>IF(I$2="Bike &amp; Run",IF(ISNA(VLOOKUP(I84,Paramètres!$B$3:$C$56,2,FALSE)),0,VLOOKUP(I84,Paramètres!$B$3:$C$56,2,FALSE)*Paramètres!$N$5),IF(OR(I84="",OR($D84="",$D84="NL",$D84="HORS LIGUE")),0,VLOOKUP(IF(OR(I84="",OR($D84="",$D84="NL",$D84="HORS LIGUE")),"",COUNTIFS($D$5:$D$72,"&lt;&gt;"&amp;"",$D$5:$D$72,"&lt;&gt;"&amp;"NL",$D$5:$D$72,"&lt;&gt;"&amp;"HORS LIGUE",I$5:I$72,"&lt;"&amp;I84)+1),Paramètres!$B$3:$C$56,2,FALSE)*Paramètres!$N$5))</f>
        <v>0</v>
      </c>
      <c r="K84" s="4"/>
      <c r="L84" s="2">
        <f>IF(K$2="Bike &amp; Run",IF(ISNA(VLOOKUP(K84,Paramètres!$B$3:$C$56,2,FALSE)),0,VLOOKUP(K84,Paramètres!$B$3:$C$56,2,FALSE)*Paramètres!$N$6),IF(OR(K84="",OR($D84="",$D84="NL",$D84="HORS LIGUE")),0,VLOOKUP(IF(OR(K84="",OR($D84="",$D84="NL",$D84="HORS LIGUE")),"",COUNTIFS($D$5:$D$72,"&lt;&gt;"&amp;"",$D$5:$D$72,"&lt;&gt;"&amp;"NL",$D$5:$D$72,"&lt;&gt;"&amp;"HORS LIGUE",K$5:K$72,"&lt;"&amp;K84)+1),Paramètres!$B$3:$C$56,2,FALSE)*Paramètres!$N$6))</f>
        <v>0</v>
      </c>
      <c r="M84" s="4"/>
      <c r="N84" s="2">
        <f>IF(M$2="Bike &amp; Run",IF(ISNA(VLOOKUP(M84,Paramètres!$B$3:$C$56,2,FALSE)),0,VLOOKUP(M84,Paramètres!$B$3:$C$56,2,FALSE)*Paramètres!$N$7),IF(OR(M84="",OR($D84="",$D84="NL",$D84="HORS LIGUE")),0,VLOOKUP(IF(OR(M84="",OR($D84="",$D84="NL",$D84="HORS LIGUE")),"",COUNTIFS($D$5:$D$72,"&lt;&gt;"&amp;"",$D$5:$D$72,"&lt;&gt;"&amp;"NL",$D$5:$D$72,"&lt;&gt;"&amp;"HORS LIGUE",M$5:M$72,"&lt;"&amp;M84)+1),Paramètres!$B$3:$C$56,2,FALSE)*Paramètres!$N$7))</f>
        <v>0</v>
      </c>
      <c r="O84" s="46"/>
      <c r="P84" s="2">
        <f>IF(O$2="Bike &amp; Run",IF(ISNA(VLOOKUP(O84,Paramètres!$B$3:$C$56,2,FALSE)),0,VLOOKUP(O84,Paramètres!$B$3:$C$56,2,FALSE)*Paramètres!$N$8),IF(OR(O84="",OR($D84="",$D84="NL",$D84="HORS LIGUE")),0,VLOOKUP(IF(OR(O84="",OR($D84="",$D84="NL",$D84="HORS LIGUE")),"",COUNTIFS($D$5:$D$72,"&lt;&gt;"&amp;"",$D$5:$D$72,"&lt;&gt;"&amp;"NL",$D$5:$D$72,"&lt;&gt;"&amp;"HORS LIGUE",O$5:O$72,"&lt;"&amp;O84)+1),Paramètres!$B$3:$C$56,2,FALSE)*Paramètres!$N$8))</f>
        <v>0</v>
      </c>
      <c r="Q84" s="46"/>
      <c r="R84" s="2">
        <f>IF(Q$2="Bike &amp; Run",IF(ISNA(VLOOKUP(Q84,Paramètres!$B$3:$C$56,2,FALSE)),0,VLOOKUP(Q84,Paramètres!$B$3:$C$56,2,FALSE)*Paramètres!$N$9),IF(OR(Q84="",OR($D84="",$D84="NL",$D84="HORS LIGUE")),0,VLOOKUP(IF(OR(Q84="",OR($D84="",$D84="NL",$D84="HORS LIGUE")),"",COUNTIFS($D$5:$D$72,"&lt;&gt;"&amp;"",$D$5:$D$72,"&lt;&gt;"&amp;"NL",$D$5:$D$72,"&lt;&gt;"&amp;"HORS LIGUE",Q$5:Q$72,"&lt;"&amp;Q84)+1),Paramètres!$B$3:$C$56,2,FALSE)*Paramètres!$N$9))</f>
        <v>0</v>
      </c>
      <c r="S84" s="46"/>
      <c r="T84" s="2">
        <f>IF(S$2="Bike &amp; Run",IF(ISNA(VLOOKUP(S84,Paramètres!$B$3:$C$56,2,FALSE)),0,VLOOKUP(S84,Paramètres!$B$3:$C$56,2,FALSE)*Paramètres!$N$10),IF(OR(S84="",OR($D84="",$D84="NL",$D84="HORS LIGUE")),0,VLOOKUP(IF(OR(S84="",OR($D84="",$D84="NL",$D84="HORS LIGUE")),"",COUNTIFS($D$5:$D$72,"&lt;&gt;"&amp;"",$D$5:$D$72,"&lt;&gt;"&amp;"NL",$D$5:$D$72,"&lt;&gt;"&amp;"HORS LIGUE",S$5:S$72,"&lt;"&amp;S84)+1),Paramètres!$B$3:$C$56,2,FALSE)*Paramètres!$N$10))</f>
        <v>0</v>
      </c>
      <c r="U84" s="46"/>
      <c r="V84" s="2">
        <f>IF(U$2="Bike &amp; Run",IF(ISNA(VLOOKUP(U84,Paramètres!$B$3:$C$56,2,FALSE)),0,VLOOKUP(U84,Paramètres!$B$3:$C$56,2,FALSE)*Paramètres!$N$11),IF(OR(U84="",OR($D84="",$D84="NL",$D84="HORS LIGUE")),0,VLOOKUP(IF(OR(U84="",OR($D84="",$D84="NL",$D84="HORS LIGUE")),"",COUNTIFS($D$5:$D$72,"&lt;&gt;"&amp;"",$D$5:$D$72,"&lt;&gt;"&amp;"NL",$D$5:$D$72,"&lt;&gt;"&amp;"HORS LIGUE",U$5:U$72,"&lt;"&amp;U84)+1),Paramètres!$B$3:$C$56,2,FALSE)*Paramètres!$N$11))</f>
        <v>0</v>
      </c>
      <c r="W84" s="46"/>
      <c r="X84" s="2">
        <f>IF(W$2="Bike &amp; Run",IF(ISNA(VLOOKUP(W84,Paramètres!$B$3:$C$56,2,FALSE)),0,VLOOKUP(W84,Paramètres!$B$3:$C$56,2,FALSE)*Paramètres!$N$12),IF(OR(W84="",OR($D84="",$D84="NL",$D84="HORS LIGUE")),0,VLOOKUP(IF(OR(W84="",OR($D84="",$D84="NL",$D84="HORS LIGUE")),"",COUNTIFS($D$5:$D$72,"&lt;&gt;"&amp;"",$D$5:$D$72,"&lt;&gt;"&amp;"NL",$D$5:$D$72,"&lt;&gt;"&amp;"HORS LIGUE",W$5:W$72,"&lt;"&amp;W84)+1),Paramètres!$B$3:$C$56,2,FALSE)*Paramètres!$N$12))</f>
        <v>0</v>
      </c>
      <c r="Y84" s="46"/>
      <c r="Z84" s="2">
        <f>IF(Y$2="Bike &amp; Run",IF(ISNA(VLOOKUP(Y84,Paramètres!$B$3:$C$56,2,FALSE)),0,VLOOKUP(Y84,Paramètres!$B$3:$C$56,2,FALSE)*Paramètres!$N$13),IF(OR(Y84="",OR($D84="",$D84="NL",$D84="HORS LIGUE")),0,VLOOKUP(IF(OR(Y84="",OR($D84="",$D84="NL",$D84="HORS LIGUE")),"",COUNTIFS($D$5:$D$72,"&lt;&gt;"&amp;"",$D$5:$D$72,"&lt;&gt;"&amp;"NL",$D$5:$D$72,"&lt;&gt;"&amp;"HORS LIGUE",Y$5:Y$72,"&lt;"&amp;Y84)+1),Paramètres!$B$3:$C$56,2,FALSE)*Paramètres!$N$13))</f>
        <v>0</v>
      </c>
      <c r="AA84" s="46"/>
      <c r="AB84" s="2">
        <f>IF(AA$2="Bike &amp; Run",IF(ISNA(VLOOKUP(AA84,Paramètres!$B$3:$C$56,2,FALSE)),0,VLOOKUP(AA84,Paramètres!$B$3:$C$56,2,FALSE)*Paramètres!$N$14),IF(OR(AA84="",OR($D84="",$D84="NL",$D84="HORS LIGUE")),0,VLOOKUP(IF(OR(AA84="",OR($D84="",$D84="NL",$D84="HORS LIGUE")),"",COUNTIFS($D$5:$D$72,"&lt;&gt;"&amp;"",$D$5:$D$72,"&lt;&gt;"&amp;"NL",$D$5:$D$72,"&lt;&gt;"&amp;"HORS LIGUE",AA$5:AA$72,"&lt;"&amp;AA84)+1),Paramètres!$B$3:$C$56,2,FALSE)*Paramètres!$N$14))</f>
        <v>0</v>
      </c>
      <c r="AC84" s="46"/>
      <c r="AD84" s="2">
        <f>IF(AC$2="Bike &amp; Run",IF(ISNA(VLOOKUP(AC84,Paramètres!$B$3:$C$56,2,FALSE)),0,VLOOKUP(AC84,Paramètres!$B$3:$C$56,2,FALSE)*Paramètres!$N$15),IF(OR(AC84="",OR($D84="",$D84="NL",$D84="HORS LIGUE")),0,VLOOKUP(IF(OR(AC84="",OR($D84="",$D84="NL",$D84="HORS LIGUE")),"",COUNTIFS($D$5:$D$72,"&lt;&gt;"&amp;"",$D$5:$D$72,"&lt;&gt;"&amp;"NL",$D$5:$D$72,"&lt;&gt;"&amp;"HORS LIGUE",AC$5:AC$72,"&lt;"&amp;AC84)+1),Paramètres!$B$3:$C$56,2,FALSE)*Paramètres!$N$15))</f>
        <v>0</v>
      </c>
      <c r="AE84" s="46"/>
      <c r="AF84" s="2">
        <f>IF(AE$2="Bike &amp; Run",IF(ISNA(VLOOKUP(AE84,Paramètres!$B$3:$C$56,2,FALSE)),0,VLOOKUP(AE84,Paramètres!$B$3:$C$56,2,FALSE)*Paramètres!$N$16),IF(OR(AE84="",OR($D84="",$D84="NL",$D84="HORS LIGUE")),0,VLOOKUP(IF(OR(AE84="",OR($D84="",$D84="NL",$D84="HORS LIGUE")),"",COUNTIFS($D$5:$D$72,"&lt;&gt;"&amp;"",$D$5:$D$72,"&lt;&gt;"&amp;"NL",$D$5:$D$72,"&lt;&gt;"&amp;"HORS LIGUE",AE$5:AE$72,"&lt;"&amp;AE84)+1),Paramètres!$B$3:$C$56,2,FALSE)*Paramètres!$N$16))</f>
        <v>0</v>
      </c>
      <c r="AG84" s="46"/>
      <c r="AH84" s="2">
        <f>IF(AG$2="Bike &amp; Run",IF(ISNA(VLOOKUP(AG84,Paramètres!$B$3:$C$56,2,FALSE)),0,VLOOKUP(AG84,Paramètres!$B$3:$C$56,2,FALSE)*Paramètres!$N$17),IF(OR(AG84="",OR($D84="",$D84="NL",$D84="HORS LIGUE")),0,VLOOKUP(IF(OR(AG84="",OR($D84="",$D84="NL",$D84="HORS LIGUE")),"",COUNTIFS($D$5:$D$72,"&lt;&gt;"&amp;"",$D$5:$D$72,"&lt;&gt;"&amp;"NL",$D$5:$D$72,"&lt;&gt;"&amp;"HORS LIGUE",AG$5:AG$72,"&lt;"&amp;AG84)+1),Paramètres!$B$3:$C$56,2,FALSE)*Paramètres!$N$17))</f>
        <v>0</v>
      </c>
      <c r="AI84" s="40">
        <f t="shared" si="106"/>
        <v>0</v>
      </c>
      <c r="AJ84" s="3" t="str">
        <f t="shared" si="107"/>
        <v/>
      </c>
      <c r="AK84" s="5">
        <f t="shared" si="108"/>
        <v>0</v>
      </c>
      <c r="AL84" s="41" t="e">
        <f t="shared" si="109"/>
        <v>#REF!</v>
      </c>
      <c r="AM84" s="33" t="e">
        <f t="shared" si="110"/>
        <v>#REF!</v>
      </c>
    </row>
    <row r="85" spans="1:39" ht="16.5" x14ac:dyDescent="0.35">
      <c r="A85" s="14"/>
      <c r="B85" s="64" t="str">
        <f>IF(ISNA(VLOOKUP(A85,'Licenciés Jeunes 2023'!A:C,3,0)),"",VLOOKUP(A85,'Licenciés Jeunes 2023'!A:C,3,0))</f>
        <v/>
      </c>
      <c r="C85" s="32" t="str">
        <f>IF(ISNA(VLOOKUP(A85,'Licenciés Jeunes 2023'!A:C,2,0)),"",VLOOKUP(A85,'Licenciés Jeunes 2023'!A:C,2,0))</f>
        <v/>
      </c>
      <c r="D85" s="32" t="str">
        <f>IF(ISNA(VLOOKUP(A85,'Licenciés Jeunes 2023'!A:F,6,0)),"",VLOOKUP(A85,'Licenciés Jeunes 2023'!A:F,6,0))</f>
        <v/>
      </c>
      <c r="E85" s="6"/>
      <c r="F85" s="2">
        <f>IF(E$2="Bike &amp; Run",IF(ISNA(VLOOKUP(E85,Paramètres!$B$3:$C$56,2,FALSE)),0,VLOOKUP(E85,Paramètres!$B$3:$C$56,2,FALSE)*Paramètres!$N$3),IF(OR(E85="",OR($D85="",$D85="NL",$D85="HORS LIGUE")),0,VLOOKUP(IF(OR(E85="",OR($D85="",$D85="NL",$D85="HORS LIGUE")),"",COUNTIFS($D$5:$D$72,"&lt;&gt;"&amp;"",$D$5:$D$72,"&lt;&gt;"&amp;"NL",$D$5:$D$72,"&lt;&gt;"&amp;"HORS LIGUE",E$5:E$72,"&lt;"&amp;E85)+1),Paramètres!$B$3:$C$56,2,FALSE)*Paramètres!$N$3))</f>
        <v>0</v>
      </c>
      <c r="G85" s="4"/>
      <c r="H85" s="2">
        <f>IF(G$2="Bike &amp; Run",IF(ISNA(VLOOKUP(G85,Paramètres!$B$3:$C$56,2,FALSE)),0,VLOOKUP(G85,Paramètres!$B$3:$C$56,2,FALSE)*Paramètres!$N$4),IF(OR(G85="",OR($D85="",$D85="NL",$D85="HORS LIGUE")),0,VLOOKUP(IF(OR(G85="",OR($D85="",$D85="NL",$D85="HORS LIGUE")),"",COUNTIFS($D$5:$D$72,"&lt;&gt;"&amp;"",$D$5:$D$72,"&lt;&gt;"&amp;"NL",$D$5:$D$72,"&lt;&gt;"&amp;"HORS LIGUE",G$5:G$72,"&lt;"&amp;G85)+1),Paramètres!$B$3:$C$56,2,FALSE)*Paramètres!$N$4))</f>
        <v>0</v>
      </c>
      <c r="I85" s="36"/>
      <c r="J85" s="2">
        <f>IF(I$2="Bike &amp; Run",IF(ISNA(VLOOKUP(I85,Paramètres!$B$3:$C$56,2,FALSE)),0,VLOOKUP(I85,Paramètres!$B$3:$C$56,2,FALSE)*Paramètres!$N$5),IF(OR(I85="",OR($D85="",$D85="NL",$D85="HORS LIGUE")),0,VLOOKUP(IF(OR(I85="",OR($D85="",$D85="NL",$D85="HORS LIGUE")),"",COUNTIFS($D$5:$D$72,"&lt;&gt;"&amp;"",$D$5:$D$72,"&lt;&gt;"&amp;"NL",$D$5:$D$72,"&lt;&gt;"&amp;"HORS LIGUE",I$5:I$72,"&lt;"&amp;I85)+1),Paramètres!$B$3:$C$56,2,FALSE)*Paramètres!$N$5))</f>
        <v>0</v>
      </c>
      <c r="K85" s="4"/>
      <c r="L85" s="2">
        <f>IF(K$2="Bike &amp; Run",IF(ISNA(VLOOKUP(K85,Paramètres!$B$3:$C$56,2,FALSE)),0,VLOOKUP(K85,Paramètres!$B$3:$C$56,2,FALSE)*Paramètres!$N$6),IF(OR(K85="",OR($D85="",$D85="NL",$D85="HORS LIGUE")),0,VLOOKUP(IF(OR(K85="",OR($D85="",$D85="NL",$D85="HORS LIGUE")),"",COUNTIFS($D$5:$D$72,"&lt;&gt;"&amp;"",$D$5:$D$72,"&lt;&gt;"&amp;"NL",$D$5:$D$72,"&lt;&gt;"&amp;"HORS LIGUE",K$5:K$72,"&lt;"&amp;K85)+1),Paramètres!$B$3:$C$56,2,FALSE)*Paramètres!$N$6))</f>
        <v>0</v>
      </c>
      <c r="M85" s="4"/>
      <c r="N85" s="2">
        <f>IF(M$2="Bike &amp; Run",IF(ISNA(VLOOKUP(M85,Paramètres!$B$3:$C$56,2,FALSE)),0,VLOOKUP(M85,Paramètres!$B$3:$C$56,2,FALSE)*Paramètres!$N$7),IF(OR(M85="",OR($D85="",$D85="NL",$D85="HORS LIGUE")),0,VLOOKUP(IF(OR(M85="",OR($D85="",$D85="NL",$D85="HORS LIGUE")),"",COUNTIFS($D$5:$D$72,"&lt;&gt;"&amp;"",$D$5:$D$72,"&lt;&gt;"&amp;"NL",$D$5:$D$72,"&lt;&gt;"&amp;"HORS LIGUE",M$5:M$72,"&lt;"&amp;M85)+1),Paramètres!$B$3:$C$56,2,FALSE)*Paramètres!$N$7))</f>
        <v>0</v>
      </c>
      <c r="O85" s="46"/>
      <c r="P85" s="2">
        <f>IF(O$2="Bike &amp; Run",IF(ISNA(VLOOKUP(O85,Paramètres!$B$3:$C$56,2,FALSE)),0,VLOOKUP(O85,Paramètres!$B$3:$C$56,2,FALSE)*Paramètres!$N$8),IF(OR(O85="",OR($D85="",$D85="NL",$D85="HORS LIGUE")),0,VLOOKUP(IF(OR(O85="",OR($D85="",$D85="NL",$D85="HORS LIGUE")),"",COUNTIFS($D$5:$D$72,"&lt;&gt;"&amp;"",$D$5:$D$72,"&lt;&gt;"&amp;"NL",$D$5:$D$72,"&lt;&gt;"&amp;"HORS LIGUE",O$5:O$72,"&lt;"&amp;O85)+1),Paramètres!$B$3:$C$56,2,FALSE)*Paramètres!$N$8))</f>
        <v>0</v>
      </c>
      <c r="Q85" s="46"/>
      <c r="R85" s="2">
        <f>IF(Q$2="Bike &amp; Run",IF(ISNA(VLOOKUP(Q85,Paramètres!$B$3:$C$56,2,FALSE)),0,VLOOKUP(Q85,Paramètres!$B$3:$C$56,2,FALSE)*Paramètres!$N$9),IF(OR(Q85="",OR($D85="",$D85="NL",$D85="HORS LIGUE")),0,VLOOKUP(IF(OR(Q85="",OR($D85="",$D85="NL",$D85="HORS LIGUE")),"",COUNTIFS($D$5:$D$72,"&lt;&gt;"&amp;"",$D$5:$D$72,"&lt;&gt;"&amp;"NL",$D$5:$D$72,"&lt;&gt;"&amp;"HORS LIGUE",Q$5:Q$72,"&lt;"&amp;Q85)+1),Paramètres!$B$3:$C$56,2,FALSE)*Paramètres!$N$9))</f>
        <v>0</v>
      </c>
      <c r="S85" s="46"/>
      <c r="T85" s="2">
        <f>IF(S$2="Bike &amp; Run",IF(ISNA(VLOOKUP(S85,Paramètres!$B$3:$C$56,2,FALSE)),0,VLOOKUP(S85,Paramètres!$B$3:$C$56,2,FALSE)*Paramètres!$N$10),IF(OR(S85="",OR($D85="",$D85="NL",$D85="HORS LIGUE")),0,VLOOKUP(IF(OR(S85="",OR($D85="",$D85="NL",$D85="HORS LIGUE")),"",COUNTIFS($D$5:$D$72,"&lt;&gt;"&amp;"",$D$5:$D$72,"&lt;&gt;"&amp;"NL",$D$5:$D$72,"&lt;&gt;"&amp;"HORS LIGUE",S$5:S$72,"&lt;"&amp;S85)+1),Paramètres!$B$3:$C$56,2,FALSE)*Paramètres!$N$10))</f>
        <v>0</v>
      </c>
      <c r="U85" s="46"/>
      <c r="V85" s="2">
        <f>IF(U$2="Bike &amp; Run",IF(ISNA(VLOOKUP(U85,Paramètres!$B$3:$C$56,2,FALSE)),0,VLOOKUP(U85,Paramètres!$B$3:$C$56,2,FALSE)*Paramètres!$N$11),IF(OR(U85="",OR($D85="",$D85="NL",$D85="HORS LIGUE")),0,VLOOKUP(IF(OR(U85="",OR($D85="",$D85="NL",$D85="HORS LIGUE")),"",COUNTIFS($D$5:$D$72,"&lt;&gt;"&amp;"",$D$5:$D$72,"&lt;&gt;"&amp;"NL",$D$5:$D$72,"&lt;&gt;"&amp;"HORS LIGUE",U$5:U$72,"&lt;"&amp;U85)+1),Paramètres!$B$3:$C$56,2,FALSE)*Paramètres!$N$11))</f>
        <v>0</v>
      </c>
      <c r="W85" s="46"/>
      <c r="X85" s="2">
        <f>IF(W$2="Bike &amp; Run",IF(ISNA(VLOOKUP(W85,Paramètres!$B$3:$C$56,2,FALSE)),0,VLOOKUP(W85,Paramètres!$B$3:$C$56,2,FALSE)*Paramètres!$N$12),IF(OR(W85="",OR($D85="",$D85="NL",$D85="HORS LIGUE")),0,VLOOKUP(IF(OR(W85="",OR($D85="",$D85="NL",$D85="HORS LIGUE")),"",COUNTIFS($D$5:$D$72,"&lt;&gt;"&amp;"",$D$5:$D$72,"&lt;&gt;"&amp;"NL",$D$5:$D$72,"&lt;&gt;"&amp;"HORS LIGUE",W$5:W$72,"&lt;"&amp;W85)+1),Paramètres!$B$3:$C$56,2,FALSE)*Paramètres!$N$12))</f>
        <v>0</v>
      </c>
      <c r="Y85" s="46"/>
      <c r="Z85" s="2">
        <f>IF(Y$2="Bike &amp; Run",IF(ISNA(VLOOKUP(Y85,Paramètres!$B$3:$C$56,2,FALSE)),0,VLOOKUP(Y85,Paramètres!$B$3:$C$56,2,FALSE)*Paramètres!$N$13),IF(OR(Y85="",OR($D85="",$D85="NL",$D85="HORS LIGUE")),0,VLOOKUP(IF(OR(Y85="",OR($D85="",$D85="NL",$D85="HORS LIGUE")),"",COUNTIFS($D$5:$D$72,"&lt;&gt;"&amp;"",$D$5:$D$72,"&lt;&gt;"&amp;"NL",$D$5:$D$72,"&lt;&gt;"&amp;"HORS LIGUE",Y$5:Y$72,"&lt;"&amp;Y85)+1),Paramètres!$B$3:$C$56,2,FALSE)*Paramètres!$N$13))</f>
        <v>0</v>
      </c>
      <c r="AA85" s="46"/>
      <c r="AB85" s="2">
        <f>IF(AA$2="Bike &amp; Run",IF(ISNA(VLOOKUP(AA85,Paramètres!$B$3:$C$56,2,FALSE)),0,VLOOKUP(AA85,Paramètres!$B$3:$C$56,2,FALSE)*Paramètres!$N$14),IF(OR(AA85="",OR($D85="",$D85="NL",$D85="HORS LIGUE")),0,VLOOKUP(IF(OR(AA85="",OR($D85="",$D85="NL",$D85="HORS LIGUE")),"",COUNTIFS($D$5:$D$72,"&lt;&gt;"&amp;"",$D$5:$D$72,"&lt;&gt;"&amp;"NL",$D$5:$D$72,"&lt;&gt;"&amp;"HORS LIGUE",AA$5:AA$72,"&lt;"&amp;AA85)+1),Paramètres!$B$3:$C$56,2,FALSE)*Paramètres!$N$14))</f>
        <v>0</v>
      </c>
      <c r="AC85" s="46"/>
      <c r="AD85" s="2">
        <f>IF(AC$2="Bike &amp; Run",IF(ISNA(VLOOKUP(AC85,Paramètres!$B$3:$C$56,2,FALSE)),0,VLOOKUP(AC85,Paramètres!$B$3:$C$56,2,FALSE)*Paramètres!$N$15),IF(OR(AC85="",OR($D85="",$D85="NL",$D85="HORS LIGUE")),0,VLOOKUP(IF(OR(AC85="",OR($D85="",$D85="NL",$D85="HORS LIGUE")),"",COUNTIFS($D$5:$D$72,"&lt;&gt;"&amp;"",$D$5:$D$72,"&lt;&gt;"&amp;"NL",$D$5:$D$72,"&lt;&gt;"&amp;"HORS LIGUE",AC$5:AC$72,"&lt;"&amp;AC85)+1),Paramètres!$B$3:$C$56,2,FALSE)*Paramètres!$N$15))</f>
        <v>0</v>
      </c>
      <c r="AE85" s="46"/>
      <c r="AF85" s="2">
        <f>IF(AE$2="Bike &amp; Run",IF(ISNA(VLOOKUP(AE85,Paramètres!$B$3:$C$56,2,FALSE)),0,VLOOKUP(AE85,Paramètres!$B$3:$C$56,2,FALSE)*Paramètres!$N$16),IF(OR(AE85="",OR($D85="",$D85="NL",$D85="HORS LIGUE")),0,VLOOKUP(IF(OR(AE85="",OR($D85="",$D85="NL",$D85="HORS LIGUE")),"",COUNTIFS($D$5:$D$72,"&lt;&gt;"&amp;"",$D$5:$D$72,"&lt;&gt;"&amp;"NL",$D$5:$D$72,"&lt;&gt;"&amp;"HORS LIGUE",AE$5:AE$72,"&lt;"&amp;AE85)+1),Paramètres!$B$3:$C$56,2,FALSE)*Paramètres!$N$16))</f>
        <v>0</v>
      </c>
      <c r="AG85" s="46"/>
      <c r="AH85" s="2">
        <f>IF(AG$2="Bike &amp; Run",IF(ISNA(VLOOKUP(AG85,Paramètres!$B$3:$C$56,2,FALSE)),0,VLOOKUP(AG85,Paramètres!$B$3:$C$56,2,FALSE)*Paramètres!$N$17),IF(OR(AG85="",OR($D85="",$D85="NL",$D85="HORS LIGUE")),0,VLOOKUP(IF(OR(AG85="",OR($D85="",$D85="NL",$D85="HORS LIGUE")),"",COUNTIFS($D$5:$D$72,"&lt;&gt;"&amp;"",$D$5:$D$72,"&lt;&gt;"&amp;"NL",$D$5:$D$72,"&lt;&gt;"&amp;"HORS LIGUE",AG$5:AG$72,"&lt;"&amp;AG85)+1),Paramètres!$B$3:$C$56,2,FALSE)*Paramètres!$N$17))</f>
        <v>0</v>
      </c>
      <c r="AI85" s="40">
        <f t="shared" si="106"/>
        <v>0</v>
      </c>
      <c r="AJ85" s="3" t="str">
        <f t="shared" si="107"/>
        <v/>
      </c>
      <c r="AK85" s="5">
        <f t="shared" si="108"/>
        <v>0</v>
      </c>
      <c r="AL85" s="41" t="e">
        <f t="shared" si="109"/>
        <v>#REF!</v>
      </c>
      <c r="AM85" s="33" t="e">
        <f t="shared" si="110"/>
        <v>#REF!</v>
      </c>
    </row>
    <row r="86" spans="1:39" ht="16.5" x14ac:dyDescent="0.35">
      <c r="A86" s="14"/>
      <c r="B86" s="64" t="str">
        <f>IF(ISNA(VLOOKUP(A86,'Licenciés Jeunes 2023'!A:C,3,0)),"",VLOOKUP(A86,'Licenciés Jeunes 2023'!A:C,3,0))</f>
        <v/>
      </c>
      <c r="C86" s="32" t="str">
        <f>IF(ISNA(VLOOKUP(A86,'Licenciés Jeunes 2023'!A:C,2,0)),"",VLOOKUP(A86,'Licenciés Jeunes 2023'!A:C,2,0))</f>
        <v/>
      </c>
      <c r="D86" s="32" t="str">
        <f>IF(ISNA(VLOOKUP(A86,'Licenciés Jeunes 2023'!A:F,6,0)),"",VLOOKUP(A86,'Licenciés Jeunes 2023'!A:F,6,0))</f>
        <v/>
      </c>
      <c r="E86" s="6"/>
      <c r="F86" s="2">
        <f>IF(E$2="Bike &amp; Run",IF(ISNA(VLOOKUP(E86,Paramètres!$B$3:$C$56,2,FALSE)),0,VLOOKUP(E86,Paramètres!$B$3:$C$56,2,FALSE)*Paramètres!$N$3),IF(OR(E86="",OR($D86="",$D86="NL",$D86="HORS LIGUE")),0,VLOOKUP(IF(OR(E86="",OR($D86="",$D86="NL",$D86="HORS LIGUE")),"",COUNTIFS($D$5:$D$72,"&lt;&gt;"&amp;"",$D$5:$D$72,"&lt;&gt;"&amp;"NL",$D$5:$D$72,"&lt;&gt;"&amp;"HORS LIGUE",E$5:E$72,"&lt;"&amp;E86)+1),Paramètres!$B$3:$C$56,2,FALSE)*Paramètres!$N$3))</f>
        <v>0</v>
      </c>
      <c r="G86" s="4"/>
      <c r="H86" s="2">
        <f>IF(G$2="Bike &amp; Run",IF(ISNA(VLOOKUP(G86,Paramètres!$B$3:$C$56,2,FALSE)),0,VLOOKUP(G86,Paramètres!$B$3:$C$56,2,FALSE)*Paramètres!$N$4),IF(OR(G86="",OR($D86="",$D86="NL",$D86="HORS LIGUE")),0,VLOOKUP(IF(OR(G86="",OR($D86="",$D86="NL",$D86="HORS LIGUE")),"",COUNTIFS($D$5:$D$72,"&lt;&gt;"&amp;"",$D$5:$D$72,"&lt;&gt;"&amp;"NL",$D$5:$D$72,"&lt;&gt;"&amp;"HORS LIGUE",G$5:G$72,"&lt;"&amp;G86)+1),Paramètres!$B$3:$C$56,2,FALSE)*Paramètres!$N$4))</f>
        <v>0</v>
      </c>
      <c r="I86" s="36"/>
      <c r="J86" s="2">
        <f>IF(I$2="Bike &amp; Run",IF(ISNA(VLOOKUP(I86,Paramètres!$B$3:$C$56,2,FALSE)),0,VLOOKUP(I86,Paramètres!$B$3:$C$56,2,FALSE)*Paramètres!$N$5),IF(OR(I86="",OR($D86="",$D86="NL",$D86="HORS LIGUE")),0,VLOOKUP(IF(OR(I86="",OR($D86="",$D86="NL",$D86="HORS LIGUE")),"",COUNTIFS($D$5:$D$72,"&lt;&gt;"&amp;"",$D$5:$D$72,"&lt;&gt;"&amp;"NL",$D$5:$D$72,"&lt;&gt;"&amp;"HORS LIGUE",I$5:I$72,"&lt;"&amp;I86)+1),Paramètres!$B$3:$C$56,2,FALSE)*Paramètres!$N$5))</f>
        <v>0</v>
      </c>
      <c r="K86" s="4"/>
      <c r="L86" s="2">
        <f>IF(K$2="Bike &amp; Run",IF(ISNA(VLOOKUP(K86,Paramètres!$B$3:$C$56,2,FALSE)),0,VLOOKUP(K86,Paramètres!$B$3:$C$56,2,FALSE)*Paramètres!$N$6),IF(OR(K86="",OR($D86="",$D86="NL",$D86="HORS LIGUE")),0,VLOOKUP(IF(OR(K86="",OR($D86="",$D86="NL",$D86="HORS LIGUE")),"",COUNTIFS($D$5:$D$72,"&lt;&gt;"&amp;"",$D$5:$D$72,"&lt;&gt;"&amp;"NL",$D$5:$D$72,"&lt;&gt;"&amp;"HORS LIGUE",K$5:K$72,"&lt;"&amp;K86)+1),Paramètres!$B$3:$C$56,2,FALSE)*Paramètres!$N$6))</f>
        <v>0</v>
      </c>
      <c r="M86" s="4"/>
      <c r="N86" s="2">
        <f>IF(M$2="Bike &amp; Run",IF(ISNA(VLOOKUP(M86,Paramètres!$B$3:$C$56,2,FALSE)),0,VLOOKUP(M86,Paramètres!$B$3:$C$56,2,FALSE)*Paramètres!$N$7),IF(OR(M86="",OR($D86="",$D86="NL",$D86="HORS LIGUE")),0,VLOOKUP(IF(OR(M86="",OR($D86="",$D86="NL",$D86="HORS LIGUE")),"",COUNTIFS($D$5:$D$72,"&lt;&gt;"&amp;"",$D$5:$D$72,"&lt;&gt;"&amp;"NL",$D$5:$D$72,"&lt;&gt;"&amp;"HORS LIGUE",M$5:M$72,"&lt;"&amp;M86)+1),Paramètres!$B$3:$C$56,2,FALSE)*Paramètres!$N$7))</f>
        <v>0</v>
      </c>
      <c r="O86" s="46"/>
      <c r="P86" s="2">
        <f>IF(O$2="Bike &amp; Run",IF(ISNA(VLOOKUP(O86,Paramètres!$B$3:$C$56,2,FALSE)),0,VLOOKUP(O86,Paramètres!$B$3:$C$56,2,FALSE)*Paramètres!$N$8),IF(OR(O86="",OR($D86="",$D86="NL",$D86="HORS LIGUE")),0,VLOOKUP(IF(OR(O86="",OR($D86="",$D86="NL",$D86="HORS LIGUE")),"",COUNTIFS($D$5:$D$72,"&lt;&gt;"&amp;"",$D$5:$D$72,"&lt;&gt;"&amp;"NL",$D$5:$D$72,"&lt;&gt;"&amp;"HORS LIGUE",O$5:O$72,"&lt;"&amp;O86)+1),Paramètres!$B$3:$C$56,2,FALSE)*Paramètres!$N$8))</f>
        <v>0</v>
      </c>
      <c r="Q86" s="46"/>
      <c r="R86" s="2">
        <f>IF(Q$2="Bike &amp; Run",IF(ISNA(VLOOKUP(Q86,Paramètres!$B$3:$C$56,2,FALSE)),0,VLOOKUP(Q86,Paramètres!$B$3:$C$56,2,FALSE)*Paramètres!$N$9),IF(OR(Q86="",OR($D86="",$D86="NL",$D86="HORS LIGUE")),0,VLOOKUP(IF(OR(Q86="",OR($D86="",$D86="NL",$D86="HORS LIGUE")),"",COUNTIFS($D$5:$D$72,"&lt;&gt;"&amp;"",$D$5:$D$72,"&lt;&gt;"&amp;"NL",$D$5:$D$72,"&lt;&gt;"&amp;"HORS LIGUE",Q$5:Q$72,"&lt;"&amp;Q86)+1),Paramètres!$B$3:$C$56,2,FALSE)*Paramètres!$N$9))</f>
        <v>0</v>
      </c>
      <c r="S86" s="46"/>
      <c r="T86" s="2">
        <f>IF(S$2="Bike &amp; Run",IF(ISNA(VLOOKUP(S86,Paramètres!$B$3:$C$56,2,FALSE)),0,VLOOKUP(S86,Paramètres!$B$3:$C$56,2,FALSE)*Paramètres!$N$10),IF(OR(S86="",OR($D86="",$D86="NL",$D86="HORS LIGUE")),0,VLOOKUP(IF(OR(S86="",OR($D86="",$D86="NL",$D86="HORS LIGUE")),"",COUNTIFS($D$5:$D$72,"&lt;&gt;"&amp;"",$D$5:$D$72,"&lt;&gt;"&amp;"NL",$D$5:$D$72,"&lt;&gt;"&amp;"HORS LIGUE",S$5:S$72,"&lt;"&amp;S86)+1),Paramètres!$B$3:$C$56,2,FALSE)*Paramètres!$N$10))</f>
        <v>0</v>
      </c>
      <c r="U86" s="46"/>
      <c r="V86" s="2">
        <f>IF(U$2="Bike &amp; Run",IF(ISNA(VLOOKUP(U86,Paramètres!$B$3:$C$56,2,FALSE)),0,VLOOKUP(U86,Paramètres!$B$3:$C$56,2,FALSE)*Paramètres!$N$11),IF(OR(U86="",OR($D86="",$D86="NL",$D86="HORS LIGUE")),0,VLOOKUP(IF(OR(U86="",OR($D86="",$D86="NL",$D86="HORS LIGUE")),"",COUNTIFS($D$5:$D$72,"&lt;&gt;"&amp;"",$D$5:$D$72,"&lt;&gt;"&amp;"NL",$D$5:$D$72,"&lt;&gt;"&amp;"HORS LIGUE",U$5:U$72,"&lt;"&amp;U86)+1),Paramètres!$B$3:$C$56,2,FALSE)*Paramètres!$N$11))</f>
        <v>0</v>
      </c>
      <c r="W86" s="46"/>
      <c r="X86" s="2">
        <f>IF(W$2="Bike &amp; Run",IF(ISNA(VLOOKUP(W86,Paramètres!$B$3:$C$56,2,FALSE)),0,VLOOKUP(W86,Paramètres!$B$3:$C$56,2,FALSE)*Paramètres!$N$12),IF(OR(W86="",OR($D86="",$D86="NL",$D86="HORS LIGUE")),0,VLOOKUP(IF(OR(W86="",OR($D86="",$D86="NL",$D86="HORS LIGUE")),"",COUNTIFS($D$5:$D$72,"&lt;&gt;"&amp;"",$D$5:$D$72,"&lt;&gt;"&amp;"NL",$D$5:$D$72,"&lt;&gt;"&amp;"HORS LIGUE",W$5:W$72,"&lt;"&amp;W86)+1),Paramètres!$B$3:$C$56,2,FALSE)*Paramètres!$N$12))</f>
        <v>0</v>
      </c>
      <c r="Y86" s="46"/>
      <c r="Z86" s="2">
        <f>IF(Y$2="Bike &amp; Run",IF(ISNA(VLOOKUP(Y86,Paramètres!$B$3:$C$56,2,FALSE)),0,VLOOKUP(Y86,Paramètres!$B$3:$C$56,2,FALSE)*Paramètres!$N$13),IF(OR(Y86="",OR($D86="",$D86="NL",$D86="HORS LIGUE")),0,VLOOKUP(IF(OR(Y86="",OR($D86="",$D86="NL",$D86="HORS LIGUE")),"",COUNTIFS($D$5:$D$72,"&lt;&gt;"&amp;"",$D$5:$D$72,"&lt;&gt;"&amp;"NL",$D$5:$D$72,"&lt;&gt;"&amp;"HORS LIGUE",Y$5:Y$72,"&lt;"&amp;Y86)+1),Paramètres!$B$3:$C$56,2,FALSE)*Paramètres!$N$13))</f>
        <v>0</v>
      </c>
      <c r="AA86" s="46"/>
      <c r="AB86" s="2">
        <f>IF(AA$2="Bike &amp; Run",IF(ISNA(VLOOKUP(AA86,Paramètres!$B$3:$C$56,2,FALSE)),0,VLOOKUP(AA86,Paramètres!$B$3:$C$56,2,FALSE)*Paramètres!$N$14),IF(OR(AA86="",OR($D86="",$D86="NL",$D86="HORS LIGUE")),0,VLOOKUP(IF(OR(AA86="",OR($D86="",$D86="NL",$D86="HORS LIGUE")),"",COUNTIFS($D$5:$D$72,"&lt;&gt;"&amp;"",$D$5:$D$72,"&lt;&gt;"&amp;"NL",$D$5:$D$72,"&lt;&gt;"&amp;"HORS LIGUE",AA$5:AA$72,"&lt;"&amp;AA86)+1),Paramètres!$B$3:$C$56,2,FALSE)*Paramètres!$N$14))</f>
        <v>0</v>
      </c>
      <c r="AC86" s="46"/>
      <c r="AD86" s="2">
        <f>IF(AC$2="Bike &amp; Run",IF(ISNA(VLOOKUP(AC86,Paramètres!$B$3:$C$56,2,FALSE)),0,VLOOKUP(AC86,Paramètres!$B$3:$C$56,2,FALSE)*Paramètres!$N$15),IF(OR(AC86="",OR($D86="",$D86="NL",$D86="HORS LIGUE")),0,VLOOKUP(IF(OR(AC86="",OR($D86="",$D86="NL",$D86="HORS LIGUE")),"",COUNTIFS($D$5:$D$72,"&lt;&gt;"&amp;"",$D$5:$D$72,"&lt;&gt;"&amp;"NL",$D$5:$D$72,"&lt;&gt;"&amp;"HORS LIGUE",AC$5:AC$72,"&lt;"&amp;AC86)+1),Paramètres!$B$3:$C$56,2,FALSE)*Paramètres!$N$15))</f>
        <v>0</v>
      </c>
      <c r="AE86" s="46"/>
      <c r="AF86" s="2">
        <f>IF(AE$2="Bike &amp; Run",IF(ISNA(VLOOKUP(AE86,Paramètres!$B$3:$C$56,2,FALSE)),0,VLOOKUP(AE86,Paramètres!$B$3:$C$56,2,FALSE)*Paramètres!$N$16),IF(OR(AE86="",OR($D86="",$D86="NL",$D86="HORS LIGUE")),0,VLOOKUP(IF(OR(AE86="",OR($D86="",$D86="NL",$D86="HORS LIGUE")),"",COUNTIFS($D$5:$D$72,"&lt;&gt;"&amp;"",$D$5:$D$72,"&lt;&gt;"&amp;"NL",$D$5:$D$72,"&lt;&gt;"&amp;"HORS LIGUE",AE$5:AE$72,"&lt;"&amp;AE86)+1),Paramètres!$B$3:$C$56,2,FALSE)*Paramètres!$N$16))</f>
        <v>0</v>
      </c>
      <c r="AG86" s="46"/>
      <c r="AH86" s="2">
        <f>IF(AG$2="Bike &amp; Run",IF(ISNA(VLOOKUP(AG86,Paramètres!$B$3:$C$56,2,FALSE)),0,VLOOKUP(AG86,Paramètres!$B$3:$C$56,2,FALSE)*Paramètres!$N$17),IF(OR(AG86="",OR($D86="",$D86="NL",$D86="HORS LIGUE")),0,VLOOKUP(IF(OR(AG86="",OR($D86="",$D86="NL",$D86="HORS LIGUE")),"",COUNTIFS($D$5:$D$72,"&lt;&gt;"&amp;"",$D$5:$D$72,"&lt;&gt;"&amp;"NL",$D$5:$D$72,"&lt;&gt;"&amp;"HORS LIGUE",AG$5:AG$72,"&lt;"&amp;AG86)+1),Paramètres!$B$3:$C$56,2,FALSE)*Paramètres!$N$17))</f>
        <v>0</v>
      </c>
      <c r="AI86" s="40">
        <f t="shared" si="106"/>
        <v>0</v>
      </c>
      <c r="AJ86" s="3" t="str">
        <f t="shared" si="107"/>
        <v/>
      </c>
      <c r="AK86" s="5">
        <f t="shared" si="108"/>
        <v>0</v>
      </c>
      <c r="AL86" s="41" t="e">
        <f t="shared" si="109"/>
        <v>#REF!</v>
      </c>
      <c r="AM86" s="33" t="e">
        <f t="shared" si="110"/>
        <v>#REF!</v>
      </c>
    </row>
    <row r="87" spans="1:39" ht="16.5" x14ac:dyDescent="0.35">
      <c r="A87" s="14"/>
      <c r="B87" s="64" t="str">
        <f>IF(ISNA(VLOOKUP(A87,'Licenciés Jeunes 2023'!A:C,3,0)),"",VLOOKUP(A87,'Licenciés Jeunes 2023'!A:C,3,0))</f>
        <v/>
      </c>
      <c r="C87" s="32" t="str">
        <f>IF(ISNA(VLOOKUP(A87,'Licenciés Jeunes 2023'!A:C,2,0)),"",VLOOKUP(A87,'Licenciés Jeunes 2023'!A:C,2,0))</f>
        <v/>
      </c>
      <c r="D87" s="32" t="str">
        <f>IF(ISNA(VLOOKUP(A87,'Licenciés Jeunes 2023'!A:F,6,0)),"",VLOOKUP(A87,'Licenciés Jeunes 2023'!A:F,6,0))</f>
        <v/>
      </c>
      <c r="E87" s="6"/>
      <c r="F87" s="2">
        <f>IF(E$2="Bike &amp; Run",IF(ISNA(VLOOKUP(E87,Paramètres!$B$3:$C$56,2,FALSE)),0,VLOOKUP(E87,Paramètres!$B$3:$C$56,2,FALSE)*Paramètres!$N$3),IF(OR(E87="",OR($D87="",$D87="NL",$D87="HORS LIGUE")),0,VLOOKUP(IF(OR(E87="",OR($D87="",$D87="NL",$D87="HORS LIGUE")),"",COUNTIFS($D$5:$D$72,"&lt;&gt;"&amp;"",$D$5:$D$72,"&lt;&gt;"&amp;"NL",$D$5:$D$72,"&lt;&gt;"&amp;"HORS LIGUE",E$5:E$72,"&lt;"&amp;E87)+1),Paramètres!$B$3:$C$56,2,FALSE)*Paramètres!$N$3))</f>
        <v>0</v>
      </c>
      <c r="G87" s="4"/>
      <c r="H87" s="2">
        <f>IF(G$2="Bike &amp; Run",IF(ISNA(VLOOKUP(G87,Paramètres!$B$3:$C$56,2,FALSE)),0,VLOOKUP(G87,Paramètres!$B$3:$C$56,2,FALSE)*Paramètres!$N$4),IF(OR(G87="",OR($D87="",$D87="NL",$D87="HORS LIGUE")),0,VLOOKUP(IF(OR(G87="",OR($D87="",$D87="NL",$D87="HORS LIGUE")),"",COUNTIFS($D$5:$D$72,"&lt;&gt;"&amp;"",$D$5:$D$72,"&lt;&gt;"&amp;"NL",$D$5:$D$72,"&lt;&gt;"&amp;"HORS LIGUE",G$5:G$72,"&lt;"&amp;G87)+1),Paramètres!$B$3:$C$56,2,FALSE)*Paramètres!$N$4))</f>
        <v>0</v>
      </c>
      <c r="I87" s="36"/>
      <c r="J87" s="2">
        <f>IF(I$2="Bike &amp; Run",IF(ISNA(VLOOKUP(I87,Paramètres!$B$3:$C$56,2,FALSE)),0,VLOOKUP(I87,Paramètres!$B$3:$C$56,2,FALSE)*Paramètres!$N$5),IF(OR(I87="",OR($D87="",$D87="NL",$D87="HORS LIGUE")),0,VLOOKUP(IF(OR(I87="",OR($D87="",$D87="NL",$D87="HORS LIGUE")),"",COUNTIFS($D$5:$D$72,"&lt;&gt;"&amp;"",$D$5:$D$72,"&lt;&gt;"&amp;"NL",$D$5:$D$72,"&lt;&gt;"&amp;"HORS LIGUE",I$5:I$72,"&lt;"&amp;I87)+1),Paramètres!$B$3:$C$56,2,FALSE)*Paramètres!$N$5))</f>
        <v>0</v>
      </c>
      <c r="K87" s="4"/>
      <c r="L87" s="2">
        <f>IF(K$2="Bike &amp; Run",IF(ISNA(VLOOKUP(K87,Paramètres!$B$3:$C$56,2,FALSE)),0,VLOOKUP(K87,Paramètres!$B$3:$C$56,2,FALSE)*Paramètres!$N$6),IF(OR(K87="",OR($D87="",$D87="NL",$D87="HORS LIGUE")),0,VLOOKUP(IF(OR(K87="",OR($D87="",$D87="NL",$D87="HORS LIGUE")),"",COUNTIFS($D$5:$D$72,"&lt;&gt;"&amp;"",$D$5:$D$72,"&lt;&gt;"&amp;"NL",$D$5:$D$72,"&lt;&gt;"&amp;"HORS LIGUE",K$5:K$72,"&lt;"&amp;K87)+1),Paramètres!$B$3:$C$56,2,FALSE)*Paramètres!$N$6))</f>
        <v>0</v>
      </c>
      <c r="M87" s="4"/>
      <c r="N87" s="2">
        <f>IF(M$2="Bike &amp; Run",IF(ISNA(VLOOKUP(M87,Paramètres!$B$3:$C$56,2,FALSE)),0,VLOOKUP(M87,Paramètres!$B$3:$C$56,2,FALSE)*Paramètres!$N$7),IF(OR(M87="",OR($D87="",$D87="NL",$D87="HORS LIGUE")),0,VLOOKUP(IF(OR(M87="",OR($D87="",$D87="NL",$D87="HORS LIGUE")),"",COUNTIFS($D$5:$D$72,"&lt;&gt;"&amp;"",$D$5:$D$72,"&lt;&gt;"&amp;"NL",$D$5:$D$72,"&lt;&gt;"&amp;"HORS LIGUE",M$5:M$72,"&lt;"&amp;M87)+1),Paramètres!$B$3:$C$56,2,FALSE)*Paramètres!$N$7))</f>
        <v>0</v>
      </c>
      <c r="O87" s="46"/>
      <c r="P87" s="2">
        <f>IF(O$2="Bike &amp; Run",IF(ISNA(VLOOKUP(O87,Paramètres!$B$3:$C$56,2,FALSE)),0,VLOOKUP(O87,Paramètres!$B$3:$C$56,2,FALSE)*Paramètres!$N$8),IF(OR(O87="",OR($D87="",$D87="NL",$D87="HORS LIGUE")),0,VLOOKUP(IF(OR(O87="",OR($D87="",$D87="NL",$D87="HORS LIGUE")),"",COUNTIFS($D$5:$D$72,"&lt;&gt;"&amp;"",$D$5:$D$72,"&lt;&gt;"&amp;"NL",$D$5:$D$72,"&lt;&gt;"&amp;"HORS LIGUE",O$5:O$72,"&lt;"&amp;O87)+1),Paramètres!$B$3:$C$56,2,FALSE)*Paramètres!$N$8))</f>
        <v>0</v>
      </c>
      <c r="Q87" s="46"/>
      <c r="R87" s="2">
        <f>IF(Q$2="Bike &amp; Run",IF(ISNA(VLOOKUP(Q87,Paramètres!$B$3:$C$56,2,FALSE)),0,VLOOKUP(Q87,Paramètres!$B$3:$C$56,2,FALSE)*Paramètres!$N$9),IF(OR(Q87="",OR($D87="",$D87="NL",$D87="HORS LIGUE")),0,VLOOKUP(IF(OR(Q87="",OR($D87="",$D87="NL",$D87="HORS LIGUE")),"",COUNTIFS($D$5:$D$72,"&lt;&gt;"&amp;"",$D$5:$D$72,"&lt;&gt;"&amp;"NL",$D$5:$D$72,"&lt;&gt;"&amp;"HORS LIGUE",Q$5:Q$72,"&lt;"&amp;Q87)+1),Paramètres!$B$3:$C$56,2,FALSE)*Paramètres!$N$9))</f>
        <v>0</v>
      </c>
      <c r="S87" s="46"/>
      <c r="T87" s="2">
        <f>IF(S$2="Bike &amp; Run",IF(ISNA(VLOOKUP(S87,Paramètres!$B$3:$C$56,2,FALSE)),0,VLOOKUP(S87,Paramètres!$B$3:$C$56,2,FALSE)*Paramètres!$N$10),IF(OR(S87="",OR($D87="",$D87="NL",$D87="HORS LIGUE")),0,VLOOKUP(IF(OR(S87="",OR($D87="",$D87="NL",$D87="HORS LIGUE")),"",COUNTIFS($D$5:$D$72,"&lt;&gt;"&amp;"",$D$5:$D$72,"&lt;&gt;"&amp;"NL",$D$5:$D$72,"&lt;&gt;"&amp;"HORS LIGUE",S$5:S$72,"&lt;"&amp;S87)+1),Paramètres!$B$3:$C$56,2,FALSE)*Paramètres!$N$10))</f>
        <v>0</v>
      </c>
      <c r="U87" s="46"/>
      <c r="V87" s="2">
        <f>IF(U$2="Bike &amp; Run",IF(ISNA(VLOOKUP(U87,Paramètres!$B$3:$C$56,2,FALSE)),0,VLOOKUP(U87,Paramètres!$B$3:$C$56,2,FALSE)*Paramètres!$N$11),IF(OR(U87="",OR($D87="",$D87="NL",$D87="HORS LIGUE")),0,VLOOKUP(IF(OR(U87="",OR($D87="",$D87="NL",$D87="HORS LIGUE")),"",COUNTIFS($D$5:$D$72,"&lt;&gt;"&amp;"",$D$5:$D$72,"&lt;&gt;"&amp;"NL",$D$5:$D$72,"&lt;&gt;"&amp;"HORS LIGUE",U$5:U$72,"&lt;"&amp;U87)+1),Paramètres!$B$3:$C$56,2,FALSE)*Paramètres!$N$11))</f>
        <v>0</v>
      </c>
      <c r="W87" s="46"/>
      <c r="X87" s="2">
        <f>IF(W$2="Bike &amp; Run",IF(ISNA(VLOOKUP(W87,Paramètres!$B$3:$C$56,2,FALSE)),0,VLOOKUP(W87,Paramètres!$B$3:$C$56,2,FALSE)*Paramètres!$N$12),IF(OR(W87="",OR($D87="",$D87="NL",$D87="HORS LIGUE")),0,VLOOKUP(IF(OR(W87="",OR($D87="",$D87="NL",$D87="HORS LIGUE")),"",COUNTIFS($D$5:$D$72,"&lt;&gt;"&amp;"",$D$5:$D$72,"&lt;&gt;"&amp;"NL",$D$5:$D$72,"&lt;&gt;"&amp;"HORS LIGUE",W$5:W$72,"&lt;"&amp;W87)+1),Paramètres!$B$3:$C$56,2,FALSE)*Paramètres!$N$12))</f>
        <v>0</v>
      </c>
      <c r="Y87" s="46"/>
      <c r="Z87" s="2">
        <f>IF(Y$2="Bike &amp; Run",IF(ISNA(VLOOKUP(Y87,Paramètres!$B$3:$C$56,2,FALSE)),0,VLOOKUP(Y87,Paramètres!$B$3:$C$56,2,FALSE)*Paramètres!$N$13),IF(OR(Y87="",OR($D87="",$D87="NL",$D87="HORS LIGUE")),0,VLOOKUP(IF(OR(Y87="",OR($D87="",$D87="NL",$D87="HORS LIGUE")),"",COUNTIFS($D$5:$D$72,"&lt;&gt;"&amp;"",$D$5:$D$72,"&lt;&gt;"&amp;"NL",$D$5:$D$72,"&lt;&gt;"&amp;"HORS LIGUE",Y$5:Y$72,"&lt;"&amp;Y87)+1),Paramètres!$B$3:$C$56,2,FALSE)*Paramètres!$N$13))</f>
        <v>0</v>
      </c>
      <c r="AA87" s="46"/>
      <c r="AB87" s="2">
        <f>IF(AA$2="Bike &amp; Run",IF(ISNA(VLOOKUP(AA87,Paramètres!$B$3:$C$56,2,FALSE)),0,VLOOKUP(AA87,Paramètres!$B$3:$C$56,2,FALSE)*Paramètres!$N$14),IF(OR(AA87="",OR($D87="",$D87="NL",$D87="HORS LIGUE")),0,VLOOKUP(IF(OR(AA87="",OR($D87="",$D87="NL",$D87="HORS LIGUE")),"",COUNTIFS($D$5:$D$72,"&lt;&gt;"&amp;"",$D$5:$D$72,"&lt;&gt;"&amp;"NL",$D$5:$D$72,"&lt;&gt;"&amp;"HORS LIGUE",AA$5:AA$72,"&lt;"&amp;AA87)+1),Paramètres!$B$3:$C$56,2,FALSE)*Paramètres!$N$14))</f>
        <v>0</v>
      </c>
      <c r="AC87" s="46"/>
      <c r="AD87" s="2">
        <f>IF(AC$2="Bike &amp; Run",IF(ISNA(VLOOKUP(AC87,Paramètres!$B$3:$C$56,2,FALSE)),0,VLOOKUP(AC87,Paramètres!$B$3:$C$56,2,FALSE)*Paramètres!$N$15),IF(OR(AC87="",OR($D87="",$D87="NL",$D87="HORS LIGUE")),0,VLOOKUP(IF(OR(AC87="",OR($D87="",$D87="NL",$D87="HORS LIGUE")),"",COUNTIFS($D$5:$D$72,"&lt;&gt;"&amp;"",$D$5:$D$72,"&lt;&gt;"&amp;"NL",$D$5:$D$72,"&lt;&gt;"&amp;"HORS LIGUE",AC$5:AC$72,"&lt;"&amp;AC87)+1),Paramètres!$B$3:$C$56,2,FALSE)*Paramètres!$N$15))</f>
        <v>0</v>
      </c>
      <c r="AE87" s="46"/>
      <c r="AF87" s="2">
        <f>IF(AE$2="Bike &amp; Run",IF(ISNA(VLOOKUP(AE87,Paramètres!$B$3:$C$56,2,FALSE)),0,VLOOKUP(AE87,Paramètres!$B$3:$C$56,2,FALSE)*Paramètres!$N$16),IF(OR(AE87="",OR($D87="",$D87="NL",$D87="HORS LIGUE")),0,VLOOKUP(IF(OR(AE87="",OR($D87="",$D87="NL",$D87="HORS LIGUE")),"",COUNTIFS($D$5:$D$72,"&lt;&gt;"&amp;"",$D$5:$D$72,"&lt;&gt;"&amp;"NL",$D$5:$D$72,"&lt;&gt;"&amp;"HORS LIGUE",AE$5:AE$72,"&lt;"&amp;AE87)+1),Paramètres!$B$3:$C$56,2,FALSE)*Paramètres!$N$16))</f>
        <v>0</v>
      </c>
      <c r="AG87" s="46"/>
      <c r="AH87" s="2">
        <f>IF(AG$2="Bike &amp; Run",IF(ISNA(VLOOKUP(AG87,Paramètres!$B$3:$C$56,2,FALSE)),0,VLOOKUP(AG87,Paramètres!$B$3:$C$56,2,FALSE)*Paramètres!$N$17),IF(OR(AG87="",OR($D87="",$D87="NL",$D87="HORS LIGUE")),0,VLOOKUP(IF(OR(AG87="",OR($D87="",$D87="NL",$D87="HORS LIGUE")),"",COUNTIFS($D$5:$D$72,"&lt;&gt;"&amp;"",$D$5:$D$72,"&lt;&gt;"&amp;"NL",$D$5:$D$72,"&lt;&gt;"&amp;"HORS LIGUE",AG$5:AG$72,"&lt;"&amp;AG87)+1),Paramètres!$B$3:$C$56,2,FALSE)*Paramètres!$N$17))</f>
        <v>0</v>
      </c>
      <c r="AI87" s="40">
        <f t="shared" si="106"/>
        <v>0</v>
      </c>
      <c r="AJ87" s="3" t="str">
        <f t="shared" si="107"/>
        <v/>
      </c>
      <c r="AK87" s="5">
        <f t="shared" si="108"/>
        <v>0</v>
      </c>
      <c r="AL87" s="41" t="e">
        <f t="shared" si="109"/>
        <v>#REF!</v>
      </c>
      <c r="AM87" s="33" t="e">
        <f t="shared" si="110"/>
        <v>#REF!</v>
      </c>
    </row>
    <row r="88" spans="1:39" ht="16.5" x14ac:dyDescent="0.35">
      <c r="A88" s="14"/>
      <c r="B88" s="64" t="str">
        <f>IF(ISNA(VLOOKUP(A88,'Licenciés Jeunes 2023'!A:C,3,0)),"",VLOOKUP(A88,'Licenciés Jeunes 2023'!A:C,3,0))</f>
        <v/>
      </c>
      <c r="C88" s="32" t="str">
        <f>IF(ISNA(VLOOKUP(A88,'Licenciés Jeunes 2023'!A:C,2,0)),"",VLOOKUP(A88,'Licenciés Jeunes 2023'!A:C,2,0))</f>
        <v/>
      </c>
      <c r="D88" s="32" t="str">
        <f>IF(ISNA(VLOOKUP(A88,'Licenciés Jeunes 2023'!A:F,6,0)),"",VLOOKUP(A88,'Licenciés Jeunes 2023'!A:F,6,0))</f>
        <v/>
      </c>
      <c r="E88" s="6"/>
      <c r="F88" s="2">
        <f>IF(E$2="Bike &amp; Run",IF(ISNA(VLOOKUP(E88,Paramètres!$B$3:$C$56,2,FALSE)),0,VLOOKUP(E88,Paramètres!$B$3:$C$56,2,FALSE)*Paramètres!$N$3),IF(OR(E88="",OR($D88="",$D88="NL",$D88="HORS LIGUE")),0,VLOOKUP(IF(OR(E88="",OR($D88="",$D88="NL",$D88="HORS LIGUE")),"",COUNTIFS($D$5:$D$72,"&lt;&gt;"&amp;"",$D$5:$D$72,"&lt;&gt;"&amp;"NL",$D$5:$D$72,"&lt;&gt;"&amp;"HORS LIGUE",E$5:E$72,"&lt;"&amp;E88)+1),Paramètres!$B$3:$C$56,2,FALSE)*Paramètres!$N$3))</f>
        <v>0</v>
      </c>
      <c r="G88" s="4"/>
      <c r="H88" s="2">
        <f>IF(G$2="Bike &amp; Run",IF(ISNA(VLOOKUP(G88,Paramètres!$B$3:$C$56,2,FALSE)),0,VLOOKUP(G88,Paramètres!$B$3:$C$56,2,FALSE)*Paramètres!$N$4),IF(OR(G88="",OR($D88="",$D88="NL",$D88="HORS LIGUE")),0,VLOOKUP(IF(OR(G88="",OR($D88="",$D88="NL",$D88="HORS LIGUE")),"",COUNTIFS($D$5:$D$72,"&lt;&gt;"&amp;"",$D$5:$D$72,"&lt;&gt;"&amp;"NL",$D$5:$D$72,"&lt;&gt;"&amp;"HORS LIGUE",G$5:G$72,"&lt;"&amp;G88)+1),Paramètres!$B$3:$C$56,2,FALSE)*Paramètres!$N$4))</f>
        <v>0</v>
      </c>
      <c r="I88" s="36"/>
      <c r="J88" s="2">
        <f>IF(I$2="Bike &amp; Run",IF(ISNA(VLOOKUP(I88,Paramètres!$B$3:$C$56,2,FALSE)),0,VLOOKUP(I88,Paramètres!$B$3:$C$56,2,FALSE)*Paramètres!$N$5),IF(OR(I88="",OR($D88="",$D88="NL",$D88="HORS LIGUE")),0,VLOOKUP(IF(OR(I88="",OR($D88="",$D88="NL",$D88="HORS LIGUE")),"",COUNTIFS($D$5:$D$72,"&lt;&gt;"&amp;"",$D$5:$D$72,"&lt;&gt;"&amp;"NL",$D$5:$D$72,"&lt;&gt;"&amp;"HORS LIGUE",I$5:I$72,"&lt;"&amp;I88)+1),Paramètres!$B$3:$C$56,2,FALSE)*Paramètres!$N$5))</f>
        <v>0</v>
      </c>
      <c r="K88" s="4"/>
      <c r="L88" s="2">
        <f>IF(K$2="Bike &amp; Run",IF(ISNA(VLOOKUP(K88,Paramètres!$B$3:$C$56,2,FALSE)),0,VLOOKUP(K88,Paramètres!$B$3:$C$56,2,FALSE)*Paramètres!$N$6),IF(OR(K88="",OR($D88="",$D88="NL",$D88="HORS LIGUE")),0,VLOOKUP(IF(OR(K88="",OR($D88="",$D88="NL",$D88="HORS LIGUE")),"",COUNTIFS($D$5:$D$72,"&lt;&gt;"&amp;"",$D$5:$D$72,"&lt;&gt;"&amp;"NL",$D$5:$D$72,"&lt;&gt;"&amp;"HORS LIGUE",K$5:K$72,"&lt;"&amp;K88)+1),Paramètres!$B$3:$C$56,2,FALSE)*Paramètres!$N$6))</f>
        <v>0</v>
      </c>
      <c r="M88" s="4"/>
      <c r="N88" s="2">
        <f>IF(M$2="Bike &amp; Run",IF(ISNA(VLOOKUP(M88,Paramètres!$B$3:$C$56,2,FALSE)),0,VLOOKUP(M88,Paramètres!$B$3:$C$56,2,FALSE)*Paramètres!$N$7),IF(OR(M88="",OR($D88="",$D88="NL",$D88="HORS LIGUE")),0,VLOOKUP(IF(OR(M88="",OR($D88="",$D88="NL",$D88="HORS LIGUE")),"",COUNTIFS($D$5:$D$72,"&lt;&gt;"&amp;"",$D$5:$D$72,"&lt;&gt;"&amp;"NL",$D$5:$D$72,"&lt;&gt;"&amp;"HORS LIGUE",M$5:M$72,"&lt;"&amp;M88)+1),Paramètres!$B$3:$C$56,2,FALSE)*Paramètres!$N$7))</f>
        <v>0</v>
      </c>
      <c r="O88" s="46"/>
      <c r="P88" s="2">
        <f>IF(O$2="Bike &amp; Run",IF(ISNA(VLOOKUP(O88,Paramètres!$B$3:$C$56,2,FALSE)),0,VLOOKUP(O88,Paramètres!$B$3:$C$56,2,FALSE)*Paramètres!$N$8),IF(OR(O88="",OR($D88="",$D88="NL",$D88="HORS LIGUE")),0,VLOOKUP(IF(OR(O88="",OR($D88="",$D88="NL",$D88="HORS LIGUE")),"",COUNTIFS($D$5:$D$72,"&lt;&gt;"&amp;"",$D$5:$D$72,"&lt;&gt;"&amp;"NL",$D$5:$D$72,"&lt;&gt;"&amp;"HORS LIGUE",O$5:O$72,"&lt;"&amp;O88)+1),Paramètres!$B$3:$C$56,2,FALSE)*Paramètres!$N$8))</f>
        <v>0</v>
      </c>
      <c r="Q88" s="46"/>
      <c r="R88" s="2">
        <f>IF(Q$2="Bike &amp; Run",IF(ISNA(VLOOKUP(Q88,Paramètres!$B$3:$C$56,2,FALSE)),0,VLOOKUP(Q88,Paramètres!$B$3:$C$56,2,FALSE)*Paramètres!$N$9),IF(OR(Q88="",OR($D88="",$D88="NL",$D88="HORS LIGUE")),0,VLOOKUP(IF(OR(Q88="",OR($D88="",$D88="NL",$D88="HORS LIGUE")),"",COUNTIFS($D$5:$D$72,"&lt;&gt;"&amp;"",$D$5:$D$72,"&lt;&gt;"&amp;"NL",$D$5:$D$72,"&lt;&gt;"&amp;"HORS LIGUE",Q$5:Q$72,"&lt;"&amp;Q88)+1),Paramètres!$B$3:$C$56,2,FALSE)*Paramètres!$N$9))</f>
        <v>0</v>
      </c>
      <c r="S88" s="46"/>
      <c r="T88" s="2">
        <f>IF(S$2="Bike &amp; Run",IF(ISNA(VLOOKUP(S88,Paramètres!$B$3:$C$56,2,FALSE)),0,VLOOKUP(S88,Paramètres!$B$3:$C$56,2,FALSE)*Paramètres!$N$10),IF(OR(S88="",OR($D88="",$D88="NL",$D88="HORS LIGUE")),0,VLOOKUP(IF(OR(S88="",OR($D88="",$D88="NL",$D88="HORS LIGUE")),"",COUNTIFS($D$5:$D$72,"&lt;&gt;"&amp;"",$D$5:$D$72,"&lt;&gt;"&amp;"NL",$D$5:$D$72,"&lt;&gt;"&amp;"HORS LIGUE",S$5:S$72,"&lt;"&amp;S88)+1),Paramètres!$B$3:$C$56,2,FALSE)*Paramètres!$N$10))</f>
        <v>0</v>
      </c>
      <c r="U88" s="46"/>
      <c r="V88" s="2">
        <f>IF(U$2="Bike &amp; Run",IF(ISNA(VLOOKUP(U88,Paramètres!$B$3:$C$56,2,FALSE)),0,VLOOKUP(U88,Paramètres!$B$3:$C$56,2,FALSE)*Paramètres!$N$11),IF(OR(U88="",OR($D88="",$D88="NL",$D88="HORS LIGUE")),0,VLOOKUP(IF(OR(U88="",OR($D88="",$D88="NL",$D88="HORS LIGUE")),"",COUNTIFS($D$5:$D$72,"&lt;&gt;"&amp;"",$D$5:$D$72,"&lt;&gt;"&amp;"NL",$D$5:$D$72,"&lt;&gt;"&amp;"HORS LIGUE",U$5:U$72,"&lt;"&amp;U88)+1),Paramètres!$B$3:$C$56,2,FALSE)*Paramètres!$N$11))</f>
        <v>0</v>
      </c>
      <c r="W88" s="46"/>
      <c r="X88" s="2">
        <f>IF(W$2="Bike &amp; Run",IF(ISNA(VLOOKUP(W88,Paramètres!$B$3:$C$56,2,FALSE)),0,VLOOKUP(W88,Paramètres!$B$3:$C$56,2,FALSE)*Paramètres!$N$12),IF(OR(W88="",OR($D88="",$D88="NL",$D88="HORS LIGUE")),0,VLOOKUP(IF(OR(W88="",OR($D88="",$D88="NL",$D88="HORS LIGUE")),"",COUNTIFS($D$5:$D$72,"&lt;&gt;"&amp;"",$D$5:$D$72,"&lt;&gt;"&amp;"NL",$D$5:$D$72,"&lt;&gt;"&amp;"HORS LIGUE",W$5:W$72,"&lt;"&amp;W88)+1),Paramètres!$B$3:$C$56,2,FALSE)*Paramètres!$N$12))</f>
        <v>0</v>
      </c>
      <c r="Y88" s="46"/>
      <c r="Z88" s="2">
        <f>IF(Y$2="Bike &amp; Run",IF(ISNA(VLOOKUP(Y88,Paramètres!$B$3:$C$56,2,FALSE)),0,VLOOKUP(Y88,Paramètres!$B$3:$C$56,2,FALSE)*Paramètres!$N$13),IF(OR(Y88="",OR($D88="",$D88="NL",$D88="HORS LIGUE")),0,VLOOKUP(IF(OR(Y88="",OR($D88="",$D88="NL",$D88="HORS LIGUE")),"",COUNTIFS($D$5:$D$72,"&lt;&gt;"&amp;"",$D$5:$D$72,"&lt;&gt;"&amp;"NL",$D$5:$D$72,"&lt;&gt;"&amp;"HORS LIGUE",Y$5:Y$72,"&lt;"&amp;Y88)+1),Paramètres!$B$3:$C$56,2,FALSE)*Paramètres!$N$13))</f>
        <v>0</v>
      </c>
      <c r="AA88" s="46"/>
      <c r="AB88" s="2">
        <f>IF(AA$2="Bike &amp; Run",IF(ISNA(VLOOKUP(AA88,Paramètres!$B$3:$C$56,2,FALSE)),0,VLOOKUP(AA88,Paramètres!$B$3:$C$56,2,FALSE)*Paramètres!$N$14),IF(OR(AA88="",OR($D88="",$D88="NL",$D88="HORS LIGUE")),0,VLOOKUP(IF(OR(AA88="",OR($D88="",$D88="NL",$D88="HORS LIGUE")),"",COUNTIFS($D$5:$D$72,"&lt;&gt;"&amp;"",$D$5:$D$72,"&lt;&gt;"&amp;"NL",$D$5:$D$72,"&lt;&gt;"&amp;"HORS LIGUE",AA$5:AA$72,"&lt;"&amp;AA88)+1),Paramètres!$B$3:$C$56,2,FALSE)*Paramètres!$N$14))</f>
        <v>0</v>
      </c>
      <c r="AC88" s="46"/>
      <c r="AD88" s="2">
        <f>IF(AC$2="Bike &amp; Run",IF(ISNA(VLOOKUP(AC88,Paramètres!$B$3:$C$56,2,FALSE)),0,VLOOKUP(AC88,Paramètres!$B$3:$C$56,2,FALSE)*Paramètres!$N$15),IF(OR(AC88="",OR($D88="",$D88="NL",$D88="HORS LIGUE")),0,VLOOKUP(IF(OR(AC88="",OR($D88="",$D88="NL",$D88="HORS LIGUE")),"",COUNTIFS($D$5:$D$72,"&lt;&gt;"&amp;"",$D$5:$D$72,"&lt;&gt;"&amp;"NL",$D$5:$D$72,"&lt;&gt;"&amp;"HORS LIGUE",AC$5:AC$72,"&lt;"&amp;AC88)+1),Paramètres!$B$3:$C$56,2,FALSE)*Paramètres!$N$15))</f>
        <v>0</v>
      </c>
      <c r="AE88" s="46"/>
      <c r="AF88" s="2">
        <f>IF(AE$2="Bike &amp; Run",IF(ISNA(VLOOKUP(AE88,Paramètres!$B$3:$C$56,2,FALSE)),0,VLOOKUP(AE88,Paramètres!$B$3:$C$56,2,FALSE)*Paramètres!$N$16),IF(OR(AE88="",OR($D88="",$D88="NL",$D88="HORS LIGUE")),0,VLOOKUP(IF(OR(AE88="",OR($D88="",$D88="NL",$D88="HORS LIGUE")),"",COUNTIFS($D$5:$D$72,"&lt;&gt;"&amp;"",$D$5:$D$72,"&lt;&gt;"&amp;"NL",$D$5:$D$72,"&lt;&gt;"&amp;"HORS LIGUE",AE$5:AE$72,"&lt;"&amp;AE88)+1),Paramètres!$B$3:$C$56,2,FALSE)*Paramètres!$N$16))</f>
        <v>0</v>
      </c>
      <c r="AG88" s="46"/>
      <c r="AH88" s="2">
        <f>IF(AG$2="Bike &amp; Run",IF(ISNA(VLOOKUP(AG88,Paramètres!$B$3:$C$56,2,FALSE)),0,VLOOKUP(AG88,Paramètres!$B$3:$C$56,2,FALSE)*Paramètres!$N$17),IF(OR(AG88="",OR($D88="",$D88="NL",$D88="HORS LIGUE")),0,VLOOKUP(IF(OR(AG88="",OR($D88="",$D88="NL",$D88="HORS LIGUE")),"",COUNTIFS($D$5:$D$72,"&lt;&gt;"&amp;"",$D$5:$D$72,"&lt;&gt;"&amp;"NL",$D$5:$D$72,"&lt;&gt;"&amp;"HORS LIGUE",AG$5:AG$72,"&lt;"&amp;AG88)+1),Paramètres!$B$3:$C$56,2,FALSE)*Paramètres!$N$17))</f>
        <v>0</v>
      </c>
      <c r="AI88" s="40">
        <f t="shared" si="106"/>
        <v>0</v>
      </c>
      <c r="AJ88" s="3" t="str">
        <f t="shared" si="107"/>
        <v/>
      </c>
      <c r="AK88" s="5">
        <f t="shared" si="108"/>
        <v>0</v>
      </c>
      <c r="AL88" s="41" t="e">
        <f t="shared" si="109"/>
        <v>#REF!</v>
      </c>
      <c r="AM88" s="33" t="e">
        <f t="shared" si="110"/>
        <v>#REF!</v>
      </c>
    </row>
    <row r="89" spans="1:39" ht="16.5" x14ac:dyDescent="0.35">
      <c r="A89" s="14"/>
      <c r="B89" s="64" t="str">
        <f>IF(ISNA(VLOOKUP(A89,'Licenciés Jeunes 2023'!A:C,3,0)),"",VLOOKUP(A89,'Licenciés Jeunes 2023'!A:C,3,0))</f>
        <v/>
      </c>
      <c r="C89" s="32" t="str">
        <f>IF(ISNA(VLOOKUP(A89,'Licenciés Jeunes 2023'!A:C,2,0)),"",VLOOKUP(A89,'Licenciés Jeunes 2023'!A:C,2,0))</f>
        <v/>
      </c>
      <c r="D89" s="32" t="str">
        <f>IF(ISNA(VLOOKUP(A89,'Licenciés Jeunes 2023'!A:F,6,0)),"",VLOOKUP(A89,'Licenciés Jeunes 2023'!A:F,6,0))</f>
        <v/>
      </c>
      <c r="E89" s="6"/>
      <c r="F89" s="2">
        <f>IF(E$2="Bike &amp; Run",IF(ISNA(VLOOKUP(E89,Paramètres!$B$3:$C$56,2,FALSE)),0,VLOOKUP(E89,Paramètres!$B$3:$C$56,2,FALSE)*Paramètres!$N$3),IF(OR(E89="",OR($D89="",$D89="NL",$D89="HORS LIGUE")),0,VLOOKUP(IF(OR(E89="",OR($D89="",$D89="NL",$D89="HORS LIGUE")),"",COUNTIFS($D$5:$D$72,"&lt;&gt;"&amp;"",$D$5:$D$72,"&lt;&gt;"&amp;"NL",$D$5:$D$72,"&lt;&gt;"&amp;"HORS LIGUE",E$5:E$72,"&lt;"&amp;E89)+1),Paramètres!$B$3:$C$56,2,FALSE)*Paramètres!$N$3))</f>
        <v>0</v>
      </c>
      <c r="G89" s="4"/>
      <c r="H89" s="2">
        <f>IF(G$2="Bike &amp; Run",IF(ISNA(VLOOKUP(G89,Paramètres!$B$3:$C$56,2,FALSE)),0,VLOOKUP(G89,Paramètres!$B$3:$C$56,2,FALSE)*Paramètres!$N$4),IF(OR(G89="",OR($D89="",$D89="NL",$D89="HORS LIGUE")),0,VLOOKUP(IF(OR(G89="",OR($D89="",$D89="NL",$D89="HORS LIGUE")),"",COUNTIFS($D$5:$D$72,"&lt;&gt;"&amp;"",$D$5:$D$72,"&lt;&gt;"&amp;"NL",$D$5:$D$72,"&lt;&gt;"&amp;"HORS LIGUE",G$5:G$72,"&lt;"&amp;G89)+1),Paramètres!$B$3:$C$56,2,FALSE)*Paramètres!$N$4))</f>
        <v>0</v>
      </c>
      <c r="I89" s="36"/>
      <c r="J89" s="2">
        <f>IF(I$2="Bike &amp; Run",IF(ISNA(VLOOKUP(I89,Paramètres!$B$3:$C$56,2,FALSE)),0,VLOOKUP(I89,Paramètres!$B$3:$C$56,2,FALSE)*Paramètres!$N$5),IF(OR(I89="",OR($D89="",$D89="NL",$D89="HORS LIGUE")),0,VLOOKUP(IF(OR(I89="",OR($D89="",$D89="NL",$D89="HORS LIGUE")),"",COUNTIFS($D$5:$D$72,"&lt;&gt;"&amp;"",$D$5:$D$72,"&lt;&gt;"&amp;"NL",$D$5:$D$72,"&lt;&gt;"&amp;"HORS LIGUE",I$5:I$72,"&lt;"&amp;I89)+1),Paramètres!$B$3:$C$56,2,FALSE)*Paramètres!$N$5))</f>
        <v>0</v>
      </c>
      <c r="K89" s="4"/>
      <c r="L89" s="2">
        <f>IF(K$2="Bike &amp; Run",IF(ISNA(VLOOKUP(K89,Paramètres!$B$3:$C$56,2,FALSE)),0,VLOOKUP(K89,Paramètres!$B$3:$C$56,2,FALSE)*Paramètres!$N$6),IF(OR(K89="",OR($D89="",$D89="NL",$D89="HORS LIGUE")),0,VLOOKUP(IF(OR(K89="",OR($D89="",$D89="NL",$D89="HORS LIGUE")),"",COUNTIFS($D$5:$D$72,"&lt;&gt;"&amp;"",$D$5:$D$72,"&lt;&gt;"&amp;"NL",$D$5:$D$72,"&lt;&gt;"&amp;"HORS LIGUE",K$5:K$72,"&lt;"&amp;K89)+1),Paramètres!$B$3:$C$56,2,FALSE)*Paramètres!$N$6))</f>
        <v>0</v>
      </c>
      <c r="M89" s="4"/>
      <c r="N89" s="2">
        <f>IF(M$2="Bike &amp; Run",IF(ISNA(VLOOKUP(M89,Paramètres!$B$3:$C$56,2,FALSE)),0,VLOOKUP(M89,Paramètres!$B$3:$C$56,2,FALSE)*Paramètres!$N$7),IF(OR(M89="",OR($D89="",$D89="NL",$D89="HORS LIGUE")),0,VLOOKUP(IF(OR(M89="",OR($D89="",$D89="NL",$D89="HORS LIGUE")),"",COUNTIFS($D$5:$D$72,"&lt;&gt;"&amp;"",$D$5:$D$72,"&lt;&gt;"&amp;"NL",$D$5:$D$72,"&lt;&gt;"&amp;"HORS LIGUE",M$5:M$72,"&lt;"&amp;M89)+1),Paramètres!$B$3:$C$56,2,FALSE)*Paramètres!$N$7))</f>
        <v>0</v>
      </c>
      <c r="O89" s="46"/>
      <c r="P89" s="2">
        <f>IF(O$2="Bike &amp; Run",IF(ISNA(VLOOKUP(O89,Paramètres!$B$3:$C$56,2,FALSE)),0,VLOOKUP(O89,Paramètres!$B$3:$C$56,2,FALSE)*Paramètres!$N$8),IF(OR(O89="",OR($D89="",$D89="NL",$D89="HORS LIGUE")),0,VLOOKUP(IF(OR(O89="",OR($D89="",$D89="NL",$D89="HORS LIGUE")),"",COUNTIFS($D$5:$D$72,"&lt;&gt;"&amp;"",$D$5:$D$72,"&lt;&gt;"&amp;"NL",$D$5:$D$72,"&lt;&gt;"&amp;"HORS LIGUE",O$5:O$72,"&lt;"&amp;O89)+1),Paramètres!$B$3:$C$56,2,FALSE)*Paramètres!$N$8))</f>
        <v>0</v>
      </c>
      <c r="Q89" s="46"/>
      <c r="R89" s="2">
        <f>IF(Q$2="Bike &amp; Run",IF(ISNA(VLOOKUP(Q89,Paramètres!$B$3:$C$56,2,FALSE)),0,VLOOKUP(Q89,Paramètres!$B$3:$C$56,2,FALSE)*Paramètres!$N$9),IF(OR(Q89="",OR($D89="",$D89="NL",$D89="HORS LIGUE")),0,VLOOKUP(IF(OR(Q89="",OR($D89="",$D89="NL",$D89="HORS LIGUE")),"",COUNTIFS($D$5:$D$72,"&lt;&gt;"&amp;"",$D$5:$D$72,"&lt;&gt;"&amp;"NL",$D$5:$D$72,"&lt;&gt;"&amp;"HORS LIGUE",Q$5:Q$72,"&lt;"&amp;Q89)+1),Paramètres!$B$3:$C$56,2,FALSE)*Paramètres!$N$9))</f>
        <v>0</v>
      </c>
      <c r="S89" s="46"/>
      <c r="T89" s="2">
        <f>IF(S$2="Bike &amp; Run",IF(ISNA(VLOOKUP(S89,Paramètres!$B$3:$C$56,2,FALSE)),0,VLOOKUP(S89,Paramètres!$B$3:$C$56,2,FALSE)*Paramètres!$N$10),IF(OR(S89="",OR($D89="",$D89="NL",$D89="HORS LIGUE")),0,VLOOKUP(IF(OR(S89="",OR($D89="",$D89="NL",$D89="HORS LIGUE")),"",COUNTIFS($D$5:$D$72,"&lt;&gt;"&amp;"",$D$5:$D$72,"&lt;&gt;"&amp;"NL",$D$5:$D$72,"&lt;&gt;"&amp;"HORS LIGUE",S$5:S$72,"&lt;"&amp;S89)+1),Paramètres!$B$3:$C$56,2,FALSE)*Paramètres!$N$10))</f>
        <v>0</v>
      </c>
      <c r="U89" s="46"/>
      <c r="V89" s="2">
        <f>IF(U$2="Bike &amp; Run",IF(ISNA(VLOOKUP(U89,Paramètres!$B$3:$C$56,2,FALSE)),0,VLOOKUP(U89,Paramètres!$B$3:$C$56,2,FALSE)*Paramètres!$N$11),IF(OR(U89="",OR($D89="",$D89="NL",$D89="HORS LIGUE")),0,VLOOKUP(IF(OR(U89="",OR($D89="",$D89="NL",$D89="HORS LIGUE")),"",COUNTIFS($D$5:$D$72,"&lt;&gt;"&amp;"",$D$5:$D$72,"&lt;&gt;"&amp;"NL",$D$5:$D$72,"&lt;&gt;"&amp;"HORS LIGUE",U$5:U$72,"&lt;"&amp;U89)+1),Paramètres!$B$3:$C$56,2,FALSE)*Paramètres!$N$11))</f>
        <v>0</v>
      </c>
      <c r="W89" s="46"/>
      <c r="X89" s="2">
        <f>IF(W$2="Bike &amp; Run",IF(ISNA(VLOOKUP(W89,Paramètres!$B$3:$C$56,2,FALSE)),0,VLOOKUP(W89,Paramètres!$B$3:$C$56,2,FALSE)*Paramètres!$N$12),IF(OR(W89="",OR($D89="",$D89="NL",$D89="HORS LIGUE")),0,VLOOKUP(IF(OR(W89="",OR($D89="",$D89="NL",$D89="HORS LIGUE")),"",COUNTIFS($D$5:$D$72,"&lt;&gt;"&amp;"",$D$5:$D$72,"&lt;&gt;"&amp;"NL",$D$5:$D$72,"&lt;&gt;"&amp;"HORS LIGUE",W$5:W$72,"&lt;"&amp;W89)+1),Paramètres!$B$3:$C$56,2,FALSE)*Paramètres!$N$12))</f>
        <v>0</v>
      </c>
      <c r="Y89" s="46"/>
      <c r="Z89" s="2">
        <f>IF(Y$2="Bike &amp; Run",IF(ISNA(VLOOKUP(Y89,Paramètres!$B$3:$C$56,2,FALSE)),0,VLOOKUP(Y89,Paramètres!$B$3:$C$56,2,FALSE)*Paramètres!$N$13),IF(OR(Y89="",OR($D89="",$D89="NL",$D89="HORS LIGUE")),0,VLOOKUP(IF(OR(Y89="",OR($D89="",$D89="NL",$D89="HORS LIGUE")),"",COUNTIFS($D$5:$D$72,"&lt;&gt;"&amp;"",$D$5:$D$72,"&lt;&gt;"&amp;"NL",$D$5:$D$72,"&lt;&gt;"&amp;"HORS LIGUE",Y$5:Y$72,"&lt;"&amp;Y89)+1),Paramètres!$B$3:$C$56,2,FALSE)*Paramètres!$N$13))</f>
        <v>0</v>
      </c>
      <c r="AA89" s="46"/>
      <c r="AB89" s="2">
        <f>IF(AA$2="Bike &amp; Run",IF(ISNA(VLOOKUP(AA89,Paramètres!$B$3:$C$56,2,FALSE)),0,VLOOKUP(AA89,Paramètres!$B$3:$C$56,2,FALSE)*Paramètres!$N$14),IF(OR(AA89="",OR($D89="",$D89="NL",$D89="HORS LIGUE")),0,VLOOKUP(IF(OR(AA89="",OR($D89="",$D89="NL",$D89="HORS LIGUE")),"",COUNTIFS($D$5:$D$72,"&lt;&gt;"&amp;"",$D$5:$D$72,"&lt;&gt;"&amp;"NL",$D$5:$D$72,"&lt;&gt;"&amp;"HORS LIGUE",AA$5:AA$72,"&lt;"&amp;AA89)+1),Paramètres!$B$3:$C$56,2,FALSE)*Paramètres!$N$14))</f>
        <v>0</v>
      </c>
      <c r="AC89" s="46"/>
      <c r="AD89" s="2">
        <f>IF(AC$2="Bike &amp; Run",IF(ISNA(VLOOKUP(AC89,Paramètres!$B$3:$C$56,2,FALSE)),0,VLOOKUP(AC89,Paramètres!$B$3:$C$56,2,FALSE)*Paramètres!$N$15),IF(OR(AC89="",OR($D89="",$D89="NL",$D89="HORS LIGUE")),0,VLOOKUP(IF(OR(AC89="",OR($D89="",$D89="NL",$D89="HORS LIGUE")),"",COUNTIFS($D$5:$D$72,"&lt;&gt;"&amp;"",$D$5:$D$72,"&lt;&gt;"&amp;"NL",$D$5:$D$72,"&lt;&gt;"&amp;"HORS LIGUE",AC$5:AC$72,"&lt;"&amp;AC89)+1),Paramètres!$B$3:$C$56,2,FALSE)*Paramètres!$N$15))</f>
        <v>0</v>
      </c>
      <c r="AE89" s="46"/>
      <c r="AF89" s="2">
        <f>IF(AE$2="Bike &amp; Run",IF(ISNA(VLOOKUP(AE89,Paramètres!$B$3:$C$56,2,FALSE)),0,VLOOKUP(AE89,Paramètres!$B$3:$C$56,2,FALSE)*Paramètres!$N$16),IF(OR(AE89="",OR($D89="",$D89="NL",$D89="HORS LIGUE")),0,VLOOKUP(IF(OR(AE89="",OR($D89="",$D89="NL",$D89="HORS LIGUE")),"",COUNTIFS($D$5:$D$72,"&lt;&gt;"&amp;"",$D$5:$D$72,"&lt;&gt;"&amp;"NL",$D$5:$D$72,"&lt;&gt;"&amp;"HORS LIGUE",AE$5:AE$72,"&lt;"&amp;AE89)+1),Paramètres!$B$3:$C$56,2,FALSE)*Paramètres!$N$16))</f>
        <v>0</v>
      </c>
      <c r="AG89" s="46"/>
      <c r="AH89" s="2">
        <f>IF(AG$2="Bike &amp; Run",IF(ISNA(VLOOKUP(AG89,Paramètres!$B$3:$C$56,2,FALSE)),0,VLOOKUP(AG89,Paramètres!$B$3:$C$56,2,FALSE)*Paramètres!$N$17),IF(OR(AG89="",OR($D89="",$D89="NL",$D89="HORS LIGUE")),0,VLOOKUP(IF(OR(AG89="",OR($D89="",$D89="NL",$D89="HORS LIGUE")),"",COUNTIFS($D$5:$D$72,"&lt;&gt;"&amp;"",$D$5:$D$72,"&lt;&gt;"&amp;"NL",$D$5:$D$72,"&lt;&gt;"&amp;"HORS LIGUE",AG$5:AG$72,"&lt;"&amp;AG89)+1),Paramètres!$B$3:$C$56,2,FALSE)*Paramètres!$N$17))</f>
        <v>0</v>
      </c>
      <c r="AI89" s="40">
        <f t="shared" si="106"/>
        <v>0</v>
      </c>
      <c r="AJ89" s="3" t="str">
        <f t="shared" si="107"/>
        <v/>
      </c>
      <c r="AK89" s="5">
        <f t="shared" si="108"/>
        <v>0</v>
      </c>
      <c r="AL89" s="41" t="e">
        <f t="shared" si="109"/>
        <v>#REF!</v>
      </c>
      <c r="AM89" s="33" t="e">
        <f t="shared" si="110"/>
        <v>#REF!</v>
      </c>
    </row>
    <row r="90" spans="1:39" ht="16.5" x14ac:dyDescent="0.35">
      <c r="A90" s="14"/>
      <c r="B90" s="64" t="str">
        <f>IF(ISNA(VLOOKUP(A90,'Licenciés Jeunes 2023'!A:C,3,0)),"",VLOOKUP(A90,'Licenciés Jeunes 2023'!A:C,3,0))</f>
        <v/>
      </c>
      <c r="C90" s="32" t="str">
        <f>IF(ISNA(VLOOKUP(A90,'Licenciés Jeunes 2023'!A:C,2,0)),"",VLOOKUP(A90,'Licenciés Jeunes 2023'!A:C,2,0))</f>
        <v/>
      </c>
      <c r="D90" s="32" t="str">
        <f>IF(ISNA(VLOOKUP(A90,'Licenciés Jeunes 2023'!A:F,6,0)),"",VLOOKUP(A90,'Licenciés Jeunes 2023'!A:F,6,0))</f>
        <v/>
      </c>
      <c r="E90" s="6"/>
      <c r="F90" s="2">
        <f>IF(E$2="Bike &amp; Run",IF(ISNA(VLOOKUP(E90,Paramètres!$B$3:$C$56,2,FALSE)),0,VLOOKUP(E90,Paramètres!$B$3:$C$56,2,FALSE)*Paramètres!$N$3),IF(OR(E90="",OR($D90="",$D90="NL",$D90="HORS LIGUE")),0,VLOOKUP(IF(OR(E90="",OR($D90="",$D90="NL",$D90="HORS LIGUE")),"",COUNTIFS($D$5:$D$72,"&lt;&gt;"&amp;"",$D$5:$D$72,"&lt;&gt;"&amp;"NL",$D$5:$D$72,"&lt;&gt;"&amp;"HORS LIGUE",E$5:E$72,"&lt;"&amp;E90)+1),Paramètres!$B$3:$C$56,2,FALSE)*Paramètres!$N$3))</f>
        <v>0</v>
      </c>
      <c r="G90" s="4"/>
      <c r="H90" s="2">
        <f>IF(G$2="Bike &amp; Run",IF(ISNA(VLOOKUP(G90,Paramètres!$B$3:$C$56,2,FALSE)),0,VLOOKUP(G90,Paramètres!$B$3:$C$56,2,FALSE)*Paramètres!$N$4),IF(OR(G90="",OR($D90="",$D90="NL",$D90="HORS LIGUE")),0,VLOOKUP(IF(OR(G90="",OR($D90="",$D90="NL",$D90="HORS LIGUE")),"",COUNTIFS($D$5:$D$72,"&lt;&gt;"&amp;"",$D$5:$D$72,"&lt;&gt;"&amp;"NL",$D$5:$D$72,"&lt;&gt;"&amp;"HORS LIGUE",G$5:G$72,"&lt;"&amp;G90)+1),Paramètres!$B$3:$C$56,2,FALSE)*Paramètres!$N$4))</f>
        <v>0</v>
      </c>
      <c r="I90" s="36"/>
      <c r="J90" s="2">
        <f>IF(I$2="Bike &amp; Run",IF(ISNA(VLOOKUP(I90,Paramètres!$B$3:$C$56,2,FALSE)),0,VLOOKUP(I90,Paramètres!$B$3:$C$56,2,FALSE)*Paramètres!$N$5),IF(OR(I90="",OR($D90="",$D90="NL",$D90="HORS LIGUE")),0,VLOOKUP(IF(OR(I90="",OR($D90="",$D90="NL",$D90="HORS LIGUE")),"",COUNTIFS($D$5:$D$72,"&lt;&gt;"&amp;"",$D$5:$D$72,"&lt;&gt;"&amp;"NL",$D$5:$D$72,"&lt;&gt;"&amp;"HORS LIGUE",I$5:I$72,"&lt;"&amp;I90)+1),Paramètres!$B$3:$C$56,2,FALSE)*Paramètres!$N$5))</f>
        <v>0</v>
      </c>
      <c r="K90" s="4"/>
      <c r="L90" s="2">
        <f>IF(K$2="Bike &amp; Run",IF(ISNA(VLOOKUP(K90,Paramètres!$B$3:$C$56,2,FALSE)),0,VLOOKUP(K90,Paramètres!$B$3:$C$56,2,FALSE)*Paramètres!$N$6),IF(OR(K90="",OR($D90="",$D90="NL",$D90="HORS LIGUE")),0,VLOOKUP(IF(OR(K90="",OR($D90="",$D90="NL",$D90="HORS LIGUE")),"",COUNTIFS($D$5:$D$72,"&lt;&gt;"&amp;"",$D$5:$D$72,"&lt;&gt;"&amp;"NL",$D$5:$D$72,"&lt;&gt;"&amp;"HORS LIGUE",K$5:K$72,"&lt;"&amp;K90)+1),Paramètres!$B$3:$C$56,2,FALSE)*Paramètres!$N$6))</f>
        <v>0</v>
      </c>
      <c r="M90" s="4"/>
      <c r="N90" s="2">
        <f>IF(M$2="Bike &amp; Run",IF(ISNA(VLOOKUP(M90,Paramètres!$B$3:$C$56,2,FALSE)),0,VLOOKUP(M90,Paramètres!$B$3:$C$56,2,FALSE)*Paramètres!$N$7),IF(OR(M90="",OR($D90="",$D90="NL",$D90="HORS LIGUE")),0,VLOOKUP(IF(OR(M90="",OR($D90="",$D90="NL",$D90="HORS LIGUE")),"",COUNTIFS($D$5:$D$72,"&lt;&gt;"&amp;"",$D$5:$D$72,"&lt;&gt;"&amp;"NL",$D$5:$D$72,"&lt;&gt;"&amp;"HORS LIGUE",M$5:M$72,"&lt;"&amp;M90)+1),Paramètres!$B$3:$C$56,2,FALSE)*Paramètres!$N$7))</f>
        <v>0</v>
      </c>
      <c r="O90" s="46"/>
      <c r="P90" s="2">
        <f>IF(O$2="Bike &amp; Run",IF(ISNA(VLOOKUP(O90,Paramètres!$B$3:$C$56,2,FALSE)),0,VLOOKUP(O90,Paramètres!$B$3:$C$56,2,FALSE)*Paramètres!$N$8),IF(OR(O90="",OR($D90="",$D90="NL",$D90="HORS LIGUE")),0,VLOOKUP(IF(OR(O90="",OR($D90="",$D90="NL",$D90="HORS LIGUE")),"",COUNTIFS($D$5:$D$72,"&lt;&gt;"&amp;"",$D$5:$D$72,"&lt;&gt;"&amp;"NL",$D$5:$D$72,"&lt;&gt;"&amp;"HORS LIGUE",O$5:O$72,"&lt;"&amp;O90)+1),Paramètres!$B$3:$C$56,2,FALSE)*Paramètres!$N$8))</f>
        <v>0</v>
      </c>
      <c r="Q90" s="46"/>
      <c r="R90" s="2">
        <f>IF(Q$2="Bike &amp; Run",IF(ISNA(VLOOKUP(Q90,Paramètres!$B$3:$C$56,2,FALSE)),0,VLOOKUP(Q90,Paramètres!$B$3:$C$56,2,FALSE)*Paramètres!$N$9),IF(OR(Q90="",OR($D90="",$D90="NL",$D90="HORS LIGUE")),0,VLOOKUP(IF(OR(Q90="",OR($D90="",$D90="NL",$D90="HORS LIGUE")),"",COUNTIFS($D$5:$D$72,"&lt;&gt;"&amp;"",$D$5:$D$72,"&lt;&gt;"&amp;"NL",$D$5:$D$72,"&lt;&gt;"&amp;"HORS LIGUE",Q$5:Q$72,"&lt;"&amp;Q90)+1),Paramètres!$B$3:$C$56,2,FALSE)*Paramètres!$N$9))</f>
        <v>0</v>
      </c>
      <c r="S90" s="46"/>
      <c r="T90" s="2">
        <f>IF(S$2="Bike &amp; Run",IF(ISNA(VLOOKUP(S90,Paramètres!$B$3:$C$56,2,FALSE)),0,VLOOKUP(S90,Paramètres!$B$3:$C$56,2,FALSE)*Paramètres!$N$10),IF(OR(S90="",OR($D90="",$D90="NL",$D90="HORS LIGUE")),0,VLOOKUP(IF(OR(S90="",OR($D90="",$D90="NL",$D90="HORS LIGUE")),"",COUNTIFS($D$5:$D$72,"&lt;&gt;"&amp;"",$D$5:$D$72,"&lt;&gt;"&amp;"NL",$D$5:$D$72,"&lt;&gt;"&amp;"HORS LIGUE",S$5:S$72,"&lt;"&amp;S90)+1),Paramètres!$B$3:$C$56,2,FALSE)*Paramètres!$N$10))</f>
        <v>0</v>
      </c>
      <c r="U90" s="46"/>
      <c r="V90" s="2">
        <f>IF(U$2="Bike &amp; Run",IF(ISNA(VLOOKUP(U90,Paramètres!$B$3:$C$56,2,FALSE)),0,VLOOKUP(U90,Paramètres!$B$3:$C$56,2,FALSE)*Paramètres!$N$11),IF(OR(U90="",OR($D90="",$D90="NL",$D90="HORS LIGUE")),0,VLOOKUP(IF(OR(U90="",OR($D90="",$D90="NL",$D90="HORS LIGUE")),"",COUNTIFS($D$5:$D$72,"&lt;&gt;"&amp;"",$D$5:$D$72,"&lt;&gt;"&amp;"NL",$D$5:$D$72,"&lt;&gt;"&amp;"HORS LIGUE",U$5:U$72,"&lt;"&amp;U90)+1),Paramètres!$B$3:$C$56,2,FALSE)*Paramètres!$N$11))</f>
        <v>0</v>
      </c>
      <c r="W90" s="46"/>
      <c r="X90" s="2">
        <f>IF(W$2="Bike &amp; Run",IF(ISNA(VLOOKUP(W90,Paramètres!$B$3:$C$56,2,FALSE)),0,VLOOKUP(W90,Paramètres!$B$3:$C$56,2,FALSE)*Paramètres!$N$12),IF(OR(W90="",OR($D90="",$D90="NL",$D90="HORS LIGUE")),0,VLOOKUP(IF(OR(W90="",OR($D90="",$D90="NL",$D90="HORS LIGUE")),"",COUNTIFS($D$5:$D$72,"&lt;&gt;"&amp;"",$D$5:$D$72,"&lt;&gt;"&amp;"NL",$D$5:$D$72,"&lt;&gt;"&amp;"HORS LIGUE",W$5:W$72,"&lt;"&amp;W90)+1),Paramètres!$B$3:$C$56,2,FALSE)*Paramètres!$N$12))</f>
        <v>0</v>
      </c>
      <c r="Y90" s="46"/>
      <c r="Z90" s="2">
        <f>IF(Y$2="Bike &amp; Run",IF(ISNA(VLOOKUP(Y90,Paramètres!$B$3:$C$56,2,FALSE)),0,VLOOKUP(Y90,Paramètres!$B$3:$C$56,2,FALSE)*Paramètres!$N$13),IF(OR(Y90="",OR($D90="",$D90="NL",$D90="HORS LIGUE")),0,VLOOKUP(IF(OR(Y90="",OR($D90="",$D90="NL",$D90="HORS LIGUE")),"",COUNTIFS($D$5:$D$72,"&lt;&gt;"&amp;"",$D$5:$D$72,"&lt;&gt;"&amp;"NL",$D$5:$D$72,"&lt;&gt;"&amp;"HORS LIGUE",Y$5:Y$72,"&lt;"&amp;Y90)+1),Paramètres!$B$3:$C$56,2,FALSE)*Paramètres!$N$13))</f>
        <v>0</v>
      </c>
      <c r="AA90" s="46"/>
      <c r="AB90" s="2">
        <f>IF(AA$2="Bike &amp; Run",IF(ISNA(VLOOKUP(AA90,Paramètres!$B$3:$C$56,2,FALSE)),0,VLOOKUP(AA90,Paramètres!$B$3:$C$56,2,FALSE)*Paramètres!$N$14),IF(OR(AA90="",OR($D90="",$D90="NL",$D90="HORS LIGUE")),0,VLOOKUP(IF(OR(AA90="",OR($D90="",$D90="NL",$D90="HORS LIGUE")),"",COUNTIFS($D$5:$D$72,"&lt;&gt;"&amp;"",$D$5:$D$72,"&lt;&gt;"&amp;"NL",$D$5:$D$72,"&lt;&gt;"&amp;"HORS LIGUE",AA$5:AA$72,"&lt;"&amp;AA90)+1),Paramètres!$B$3:$C$56,2,FALSE)*Paramètres!$N$14))</f>
        <v>0</v>
      </c>
      <c r="AC90" s="46"/>
      <c r="AD90" s="2">
        <f>IF(AC$2="Bike &amp; Run",IF(ISNA(VLOOKUP(AC90,Paramètres!$B$3:$C$56,2,FALSE)),0,VLOOKUP(AC90,Paramètres!$B$3:$C$56,2,FALSE)*Paramètres!$N$15),IF(OR(AC90="",OR($D90="",$D90="NL",$D90="HORS LIGUE")),0,VLOOKUP(IF(OR(AC90="",OR($D90="",$D90="NL",$D90="HORS LIGUE")),"",COUNTIFS($D$5:$D$72,"&lt;&gt;"&amp;"",$D$5:$D$72,"&lt;&gt;"&amp;"NL",$D$5:$D$72,"&lt;&gt;"&amp;"HORS LIGUE",AC$5:AC$72,"&lt;"&amp;AC90)+1),Paramètres!$B$3:$C$56,2,FALSE)*Paramètres!$N$15))</f>
        <v>0</v>
      </c>
      <c r="AE90" s="46"/>
      <c r="AF90" s="2">
        <f>IF(AE$2="Bike &amp; Run",IF(ISNA(VLOOKUP(AE90,Paramètres!$B$3:$C$56,2,FALSE)),0,VLOOKUP(AE90,Paramètres!$B$3:$C$56,2,FALSE)*Paramètres!$N$16),IF(OR(AE90="",OR($D90="",$D90="NL",$D90="HORS LIGUE")),0,VLOOKUP(IF(OR(AE90="",OR($D90="",$D90="NL",$D90="HORS LIGUE")),"",COUNTIFS($D$5:$D$72,"&lt;&gt;"&amp;"",$D$5:$D$72,"&lt;&gt;"&amp;"NL",$D$5:$D$72,"&lt;&gt;"&amp;"HORS LIGUE",AE$5:AE$72,"&lt;"&amp;AE90)+1),Paramètres!$B$3:$C$56,2,FALSE)*Paramètres!$N$16))</f>
        <v>0</v>
      </c>
      <c r="AG90" s="46"/>
      <c r="AH90" s="2">
        <f>IF(AG$2="Bike &amp; Run",IF(ISNA(VLOOKUP(AG90,Paramètres!$B$3:$C$56,2,FALSE)),0,VLOOKUP(AG90,Paramètres!$B$3:$C$56,2,FALSE)*Paramètres!$N$17),IF(OR(AG90="",OR($D90="",$D90="NL",$D90="HORS LIGUE")),0,VLOOKUP(IF(OR(AG90="",OR($D90="",$D90="NL",$D90="HORS LIGUE")),"",COUNTIFS($D$5:$D$72,"&lt;&gt;"&amp;"",$D$5:$D$72,"&lt;&gt;"&amp;"NL",$D$5:$D$72,"&lt;&gt;"&amp;"HORS LIGUE",AG$5:AG$72,"&lt;"&amp;AG90)+1),Paramètres!$B$3:$C$56,2,FALSE)*Paramètres!$N$17))</f>
        <v>0</v>
      </c>
      <c r="AI90" s="40">
        <f t="shared" si="106"/>
        <v>0</v>
      </c>
      <c r="AJ90" s="3" t="str">
        <f t="shared" si="107"/>
        <v/>
      </c>
      <c r="AK90" s="5">
        <f t="shared" si="108"/>
        <v>0</v>
      </c>
      <c r="AL90" s="41" t="e">
        <f t="shared" si="109"/>
        <v>#REF!</v>
      </c>
      <c r="AM90" s="33" t="e">
        <f t="shared" si="110"/>
        <v>#REF!</v>
      </c>
    </row>
    <row r="91" spans="1:39" ht="16.5" x14ac:dyDescent="0.35">
      <c r="A91" s="14"/>
      <c r="B91" s="64" t="str">
        <f>IF(ISNA(VLOOKUP(A91,'Licenciés Jeunes 2023'!A:C,3,0)),"",VLOOKUP(A91,'Licenciés Jeunes 2023'!A:C,3,0))</f>
        <v/>
      </c>
      <c r="C91" s="32" t="str">
        <f>IF(ISNA(VLOOKUP(A91,'Licenciés Jeunes 2023'!A:C,2,0)),"",VLOOKUP(A91,'Licenciés Jeunes 2023'!A:C,2,0))</f>
        <v/>
      </c>
      <c r="D91" s="32" t="str">
        <f>IF(ISNA(VLOOKUP(A91,'Licenciés Jeunes 2023'!A:F,6,0)),"",VLOOKUP(A91,'Licenciés Jeunes 2023'!A:F,6,0))</f>
        <v/>
      </c>
      <c r="E91" s="6"/>
      <c r="F91" s="2">
        <f>IF(E$2="Bike &amp; Run",IF(ISNA(VLOOKUP(E91,Paramètres!$B$3:$C$56,2,FALSE)),0,VLOOKUP(E91,Paramètres!$B$3:$C$56,2,FALSE)*Paramètres!$N$3),IF(OR(E91="",OR($D91="",$D91="NL",$D91="HORS LIGUE")),0,VLOOKUP(IF(OR(E91="",OR($D91="",$D91="NL",$D91="HORS LIGUE")),"",COUNTIFS($D$5:$D$72,"&lt;&gt;"&amp;"",$D$5:$D$72,"&lt;&gt;"&amp;"NL",$D$5:$D$72,"&lt;&gt;"&amp;"HORS LIGUE",E$5:E$72,"&lt;"&amp;E91)+1),Paramètres!$B$3:$C$56,2,FALSE)*Paramètres!$N$3))</f>
        <v>0</v>
      </c>
      <c r="G91" s="4"/>
      <c r="H91" s="2">
        <f>IF(G$2="Bike &amp; Run",IF(ISNA(VLOOKUP(G91,Paramètres!$B$3:$C$56,2,FALSE)),0,VLOOKUP(G91,Paramètres!$B$3:$C$56,2,FALSE)*Paramètres!$N$4),IF(OR(G91="",OR($D91="",$D91="NL",$D91="HORS LIGUE")),0,VLOOKUP(IF(OR(G91="",OR($D91="",$D91="NL",$D91="HORS LIGUE")),"",COUNTIFS($D$5:$D$72,"&lt;&gt;"&amp;"",$D$5:$D$72,"&lt;&gt;"&amp;"NL",$D$5:$D$72,"&lt;&gt;"&amp;"HORS LIGUE",G$5:G$72,"&lt;"&amp;G91)+1),Paramètres!$B$3:$C$56,2,FALSE)*Paramètres!$N$4))</f>
        <v>0</v>
      </c>
      <c r="I91" s="36"/>
      <c r="J91" s="2">
        <f>IF(I$2="Bike &amp; Run",IF(ISNA(VLOOKUP(I91,Paramètres!$B$3:$C$56,2,FALSE)),0,VLOOKUP(I91,Paramètres!$B$3:$C$56,2,FALSE)*Paramètres!$N$5),IF(OR(I91="",OR($D91="",$D91="NL",$D91="HORS LIGUE")),0,VLOOKUP(IF(OR(I91="",OR($D91="",$D91="NL",$D91="HORS LIGUE")),"",COUNTIFS($D$5:$D$72,"&lt;&gt;"&amp;"",$D$5:$D$72,"&lt;&gt;"&amp;"NL",$D$5:$D$72,"&lt;&gt;"&amp;"HORS LIGUE",I$5:I$72,"&lt;"&amp;I91)+1),Paramètres!$B$3:$C$56,2,FALSE)*Paramètres!$N$5))</f>
        <v>0</v>
      </c>
      <c r="K91" s="4"/>
      <c r="L91" s="2">
        <f>IF(K$2="Bike &amp; Run",IF(ISNA(VLOOKUP(K91,Paramètres!$B$3:$C$56,2,FALSE)),0,VLOOKUP(K91,Paramètres!$B$3:$C$56,2,FALSE)*Paramètres!$N$6),IF(OR(K91="",OR($D91="",$D91="NL",$D91="HORS LIGUE")),0,VLOOKUP(IF(OR(K91="",OR($D91="",$D91="NL",$D91="HORS LIGUE")),"",COUNTIFS($D$5:$D$72,"&lt;&gt;"&amp;"",$D$5:$D$72,"&lt;&gt;"&amp;"NL",$D$5:$D$72,"&lt;&gt;"&amp;"HORS LIGUE",K$5:K$72,"&lt;"&amp;K91)+1),Paramètres!$B$3:$C$56,2,FALSE)*Paramètres!$N$6))</f>
        <v>0</v>
      </c>
      <c r="M91" s="4"/>
      <c r="N91" s="2">
        <f>IF(M$2="Bike &amp; Run",IF(ISNA(VLOOKUP(M91,Paramètres!$B$3:$C$56,2,FALSE)),0,VLOOKUP(M91,Paramètres!$B$3:$C$56,2,FALSE)*Paramètres!$N$7),IF(OR(M91="",OR($D91="",$D91="NL",$D91="HORS LIGUE")),0,VLOOKUP(IF(OR(M91="",OR($D91="",$D91="NL",$D91="HORS LIGUE")),"",COUNTIFS($D$5:$D$72,"&lt;&gt;"&amp;"",$D$5:$D$72,"&lt;&gt;"&amp;"NL",$D$5:$D$72,"&lt;&gt;"&amp;"HORS LIGUE",M$5:M$72,"&lt;"&amp;M91)+1),Paramètres!$B$3:$C$56,2,FALSE)*Paramètres!$N$7))</f>
        <v>0</v>
      </c>
      <c r="O91" s="46"/>
      <c r="P91" s="2">
        <f>IF(O$2="Bike &amp; Run",IF(ISNA(VLOOKUP(O91,Paramètres!$B$3:$C$56,2,FALSE)),0,VLOOKUP(O91,Paramètres!$B$3:$C$56,2,FALSE)*Paramètres!$N$8),IF(OR(O91="",OR($D91="",$D91="NL",$D91="HORS LIGUE")),0,VLOOKUP(IF(OR(O91="",OR($D91="",$D91="NL",$D91="HORS LIGUE")),"",COUNTIFS($D$5:$D$72,"&lt;&gt;"&amp;"",$D$5:$D$72,"&lt;&gt;"&amp;"NL",$D$5:$D$72,"&lt;&gt;"&amp;"HORS LIGUE",O$5:O$72,"&lt;"&amp;O91)+1),Paramètres!$B$3:$C$56,2,FALSE)*Paramètres!$N$8))</f>
        <v>0</v>
      </c>
      <c r="Q91" s="46"/>
      <c r="R91" s="2">
        <f>IF(Q$2="Bike &amp; Run",IF(ISNA(VLOOKUP(Q91,Paramètres!$B$3:$C$56,2,FALSE)),0,VLOOKUP(Q91,Paramètres!$B$3:$C$56,2,FALSE)*Paramètres!$N$9),IF(OR(Q91="",OR($D91="",$D91="NL",$D91="HORS LIGUE")),0,VLOOKUP(IF(OR(Q91="",OR($D91="",$D91="NL",$D91="HORS LIGUE")),"",COUNTIFS($D$5:$D$72,"&lt;&gt;"&amp;"",$D$5:$D$72,"&lt;&gt;"&amp;"NL",$D$5:$D$72,"&lt;&gt;"&amp;"HORS LIGUE",Q$5:Q$72,"&lt;"&amp;Q91)+1),Paramètres!$B$3:$C$56,2,FALSE)*Paramètres!$N$9))</f>
        <v>0</v>
      </c>
      <c r="S91" s="46"/>
      <c r="T91" s="2">
        <f>IF(S$2="Bike &amp; Run",IF(ISNA(VLOOKUP(S91,Paramètres!$B$3:$C$56,2,FALSE)),0,VLOOKUP(S91,Paramètres!$B$3:$C$56,2,FALSE)*Paramètres!$N$10),IF(OR(S91="",OR($D91="",$D91="NL",$D91="HORS LIGUE")),0,VLOOKUP(IF(OR(S91="",OR($D91="",$D91="NL",$D91="HORS LIGUE")),"",COUNTIFS($D$5:$D$72,"&lt;&gt;"&amp;"",$D$5:$D$72,"&lt;&gt;"&amp;"NL",$D$5:$D$72,"&lt;&gt;"&amp;"HORS LIGUE",S$5:S$72,"&lt;"&amp;S91)+1),Paramètres!$B$3:$C$56,2,FALSE)*Paramètres!$N$10))</f>
        <v>0</v>
      </c>
      <c r="U91" s="46"/>
      <c r="V91" s="2">
        <f>IF(U$2="Bike &amp; Run",IF(ISNA(VLOOKUP(U91,Paramètres!$B$3:$C$56,2,FALSE)),0,VLOOKUP(U91,Paramètres!$B$3:$C$56,2,FALSE)*Paramètres!$N$11),IF(OR(U91="",OR($D91="",$D91="NL",$D91="HORS LIGUE")),0,VLOOKUP(IF(OR(U91="",OR($D91="",$D91="NL",$D91="HORS LIGUE")),"",COUNTIFS($D$5:$D$72,"&lt;&gt;"&amp;"",$D$5:$D$72,"&lt;&gt;"&amp;"NL",$D$5:$D$72,"&lt;&gt;"&amp;"HORS LIGUE",U$5:U$72,"&lt;"&amp;U91)+1),Paramètres!$B$3:$C$56,2,FALSE)*Paramètres!$N$11))</f>
        <v>0</v>
      </c>
      <c r="W91" s="46"/>
      <c r="X91" s="2">
        <f>IF(W$2="Bike &amp; Run",IF(ISNA(VLOOKUP(W91,Paramètres!$B$3:$C$56,2,FALSE)),0,VLOOKUP(W91,Paramètres!$B$3:$C$56,2,FALSE)*Paramètres!$N$12),IF(OR(W91="",OR($D91="",$D91="NL",$D91="HORS LIGUE")),0,VLOOKUP(IF(OR(W91="",OR($D91="",$D91="NL",$D91="HORS LIGUE")),"",COUNTIFS($D$5:$D$72,"&lt;&gt;"&amp;"",$D$5:$D$72,"&lt;&gt;"&amp;"NL",$D$5:$D$72,"&lt;&gt;"&amp;"HORS LIGUE",W$5:W$72,"&lt;"&amp;W91)+1),Paramètres!$B$3:$C$56,2,FALSE)*Paramètres!$N$12))</f>
        <v>0</v>
      </c>
      <c r="Y91" s="46"/>
      <c r="Z91" s="2">
        <f>IF(Y$2="Bike &amp; Run",IF(ISNA(VLOOKUP(Y91,Paramètres!$B$3:$C$56,2,FALSE)),0,VLOOKUP(Y91,Paramètres!$B$3:$C$56,2,FALSE)*Paramètres!$N$13),IF(OR(Y91="",OR($D91="",$D91="NL",$D91="HORS LIGUE")),0,VLOOKUP(IF(OR(Y91="",OR($D91="",$D91="NL",$D91="HORS LIGUE")),"",COUNTIFS($D$5:$D$72,"&lt;&gt;"&amp;"",$D$5:$D$72,"&lt;&gt;"&amp;"NL",$D$5:$D$72,"&lt;&gt;"&amp;"HORS LIGUE",Y$5:Y$72,"&lt;"&amp;Y91)+1),Paramètres!$B$3:$C$56,2,FALSE)*Paramètres!$N$13))</f>
        <v>0</v>
      </c>
      <c r="AA91" s="46"/>
      <c r="AB91" s="2">
        <f>IF(AA$2="Bike &amp; Run",IF(ISNA(VLOOKUP(AA91,Paramètres!$B$3:$C$56,2,FALSE)),0,VLOOKUP(AA91,Paramètres!$B$3:$C$56,2,FALSE)*Paramètres!$N$14),IF(OR(AA91="",OR($D91="",$D91="NL",$D91="HORS LIGUE")),0,VLOOKUP(IF(OR(AA91="",OR($D91="",$D91="NL",$D91="HORS LIGUE")),"",COUNTIFS($D$5:$D$72,"&lt;&gt;"&amp;"",$D$5:$D$72,"&lt;&gt;"&amp;"NL",$D$5:$D$72,"&lt;&gt;"&amp;"HORS LIGUE",AA$5:AA$72,"&lt;"&amp;AA91)+1),Paramètres!$B$3:$C$56,2,FALSE)*Paramètres!$N$14))</f>
        <v>0</v>
      </c>
      <c r="AC91" s="46"/>
      <c r="AD91" s="2">
        <f>IF(AC$2="Bike &amp; Run",IF(ISNA(VLOOKUP(AC91,Paramètres!$B$3:$C$56,2,FALSE)),0,VLOOKUP(AC91,Paramètres!$B$3:$C$56,2,FALSE)*Paramètres!$N$15),IF(OR(AC91="",OR($D91="",$D91="NL",$D91="HORS LIGUE")),0,VLOOKUP(IF(OR(AC91="",OR($D91="",$D91="NL",$D91="HORS LIGUE")),"",COUNTIFS($D$5:$D$72,"&lt;&gt;"&amp;"",$D$5:$D$72,"&lt;&gt;"&amp;"NL",$D$5:$D$72,"&lt;&gt;"&amp;"HORS LIGUE",AC$5:AC$72,"&lt;"&amp;AC91)+1),Paramètres!$B$3:$C$56,2,FALSE)*Paramètres!$N$15))</f>
        <v>0</v>
      </c>
      <c r="AE91" s="46"/>
      <c r="AF91" s="2">
        <f>IF(AE$2="Bike &amp; Run",IF(ISNA(VLOOKUP(AE91,Paramètres!$B$3:$C$56,2,FALSE)),0,VLOOKUP(AE91,Paramètres!$B$3:$C$56,2,FALSE)*Paramètres!$N$16),IF(OR(AE91="",OR($D91="",$D91="NL",$D91="HORS LIGUE")),0,VLOOKUP(IF(OR(AE91="",OR($D91="",$D91="NL",$D91="HORS LIGUE")),"",COUNTIFS($D$5:$D$72,"&lt;&gt;"&amp;"",$D$5:$D$72,"&lt;&gt;"&amp;"NL",$D$5:$D$72,"&lt;&gt;"&amp;"HORS LIGUE",AE$5:AE$72,"&lt;"&amp;AE91)+1),Paramètres!$B$3:$C$56,2,FALSE)*Paramètres!$N$16))</f>
        <v>0</v>
      </c>
      <c r="AG91" s="46"/>
      <c r="AH91" s="2">
        <f>IF(AG$2="Bike &amp; Run",IF(ISNA(VLOOKUP(AG91,Paramètres!$B$3:$C$56,2,FALSE)),0,VLOOKUP(AG91,Paramètres!$B$3:$C$56,2,FALSE)*Paramètres!$N$17),IF(OR(AG91="",OR($D91="",$D91="NL",$D91="HORS LIGUE")),0,VLOOKUP(IF(OR(AG91="",OR($D91="",$D91="NL",$D91="HORS LIGUE")),"",COUNTIFS($D$5:$D$72,"&lt;&gt;"&amp;"",$D$5:$D$72,"&lt;&gt;"&amp;"NL",$D$5:$D$72,"&lt;&gt;"&amp;"HORS LIGUE",AG$5:AG$72,"&lt;"&amp;AG91)+1),Paramètres!$B$3:$C$56,2,FALSE)*Paramètres!$N$17))</f>
        <v>0</v>
      </c>
      <c r="AI91" s="40">
        <f t="shared" si="106"/>
        <v>0</v>
      </c>
      <c r="AJ91" s="3" t="str">
        <f t="shared" si="107"/>
        <v/>
      </c>
      <c r="AK91" s="5">
        <f t="shared" si="108"/>
        <v>0</v>
      </c>
      <c r="AL91" s="41" t="e">
        <f t="shared" si="109"/>
        <v>#REF!</v>
      </c>
      <c r="AM91" s="33" t="e">
        <f t="shared" si="110"/>
        <v>#REF!</v>
      </c>
    </row>
    <row r="92" spans="1:39" ht="16.5" x14ac:dyDescent="0.35">
      <c r="A92" s="14"/>
      <c r="B92" s="64" t="str">
        <f>IF(ISNA(VLOOKUP(A92,'Licenciés Jeunes 2023'!A:C,3,0)),"",VLOOKUP(A92,'Licenciés Jeunes 2023'!A:C,3,0))</f>
        <v/>
      </c>
      <c r="C92" s="32" t="str">
        <f>IF(ISNA(VLOOKUP(A92,'Licenciés Jeunes 2023'!A:C,2,0)),"",VLOOKUP(A92,'Licenciés Jeunes 2023'!A:C,2,0))</f>
        <v/>
      </c>
      <c r="D92" s="32" t="str">
        <f>IF(ISNA(VLOOKUP(A92,'Licenciés Jeunes 2023'!A:F,6,0)),"",VLOOKUP(A92,'Licenciés Jeunes 2023'!A:F,6,0))</f>
        <v/>
      </c>
      <c r="E92" s="6"/>
      <c r="F92" s="2">
        <f>IF(E$2="Bike &amp; Run",IF(ISNA(VLOOKUP(E92,Paramètres!$B$3:$C$56,2,FALSE)),0,VLOOKUP(E92,Paramètres!$B$3:$C$56,2,FALSE)*Paramètres!$N$3),IF(OR(E92="",OR($D92="",$D92="NL",$D92="HORS LIGUE")),0,VLOOKUP(IF(OR(E92="",OR($D92="",$D92="NL",$D92="HORS LIGUE")),"",COUNTIFS($D$5:$D$72,"&lt;&gt;"&amp;"",$D$5:$D$72,"&lt;&gt;"&amp;"NL",$D$5:$D$72,"&lt;&gt;"&amp;"HORS LIGUE",E$5:E$72,"&lt;"&amp;E92)+1),Paramètres!$B$3:$C$56,2,FALSE)*Paramètres!$N$3))</f>
        <v>0</v>
      </c>
      <c r="G92" s="4"/>
      <c r="H92" s="2">
        <f>IF(G$2="Bike &amp; Run",IF(ISNA(VLOOKUP(G92,Paramètres!$B$3:$C$56,2,FALSE)),0,VLOOKUP(G92,Paramètres!$B$3:$C$56,2,FALSE)*Paramètres!$N$4),IF(OR(G92="",OR($D92="",$D92="NL",$D92="HORS LIGUE")),0,VLOOKUP(IF(OR(G92="",OR($D92="",$D92="NL",$D92="HORS LIGUE")),"",COUNTIFS($D$5:$D$72,"&lt;&gt;"&amp;"",$D$5:$D$72,"&lt;&gt;"&amp;"NL",$D$5:$D$72,"&lt;&gt;"&amp;"HORS LIGUE",G$5:G$72,"&lt;"&amp;G92)+1),Paramètres!$B$3:$C$56,2,FALSE)*Paramètres!$N$4))</f>
        <v>0</v>
      </c>
      <c r="I92" s="36"/>
      <c r="J92" s="2">
        <f>IF(I$2="Bike &amp; Run",IF(ISNA(VLOOKUP(I92,Paramètres!$B$3:$C$56,2,FALSE)),0,VLOOKUP(I92,Paramètres!$B$3:$C$56,2,FALSE)*Paramètres!$N$5),IF(OR(I92="",OR($D92="",$D92="NL",$D92="HORS LIGUE")),0,VLOOKUP(IF(OR(I92="",OR($D92="",$D92="NL",$D92="HORS LIGUE")),"",COUNTIFS($D$5:$D$72,"&lt;&gt;"&amp;"",$D$5:$D$72,"&lt;&gt;"&amp;"NL",$D$5:$D$72,"&lt;&gt;"&amp;"HORS LIGUE",I$5:I$72,"&lt;"&amp;I92)+1),Paramètres!$B$3:$C$56,2,FALSE)*Paramètres!$N$5))</f>
        <v>0</v>
      </c>
      <c r="K92" s="4"/>
      <c r="L92" s="2">
        <f>IF(K$2="Bike &amp; Run",IF(ISNA(VLOOKUP(K92,Paramètres!$B$3:$C$56,2,FALSE)),0,VLOOKUP(K92,Paramètres!$B$3:$C$56,2,FALSE)*Paramètres!$N$6),IF(OR(K92="",OR($D92="",$D92="NL",$D92="HORS LIGUE")),0,VLOOKUP(IF(OR(K92="",OR($D92="",$D92="NL",$D92="HORS LIGUE")),"",COUNTIFS($D$5:$D$72,"&lt;&gt;"&amp;"",$D$5:$D$72,"&lt;&gt;"&amp;"NL",$D$5:$D$72,"&lt;&gt;"&amp;"HORS LIGUE",K$5:K$72,"&lt;"&amp;K92)+1),Paramètres!$B$3:$C$56,2,FALSE)*Paramètres!$N$6))</f>
        <v>0</v>
      </c>
      <c r="M92" s="4"/>
      <c r="N92" s="2">
        <f>IF(M$2="Bike &amp; Run",IF(ISNA(VLOOKUP(M92,Paramètres!$B$3:$C$56,2,FALSE)),0,VLOOKUP(M92,Paramètres!$B$3:$C$56,2,FALSE)*Paramètres!$N$7),IF(OR(M92="",OR($D92="",$D92="NL",$D92="HORS LIGUE")),0,VLOOKUP(IF(OR(M92="",OR($D92="",$D92="NL",$D92="HORS LIGUE")),"",COUNTIFS($D$5:$D$72,"&lt;&gt;"&amp;"",$D$5:$D$72,"&lt;&gt;"&amp;"NL",$D$5:$D$72,"&lt;&gt;"&amp;"HORS LIGUE",M$5:M$72,"&lt;"&amp;M92)+1),Paramètres!$B$3:$C$56,2,FALSE)*Paramètres!$N$7))</f>
        <v>0</v>
      </c>
      <c r="O92" s="46"/>
      <c r="P92" s="2">
        <f>IF(O$2="Bike &amp; Run",IF(ISNA(VLOOKUP(O92,Paramètres!$B$3:$C$56,2,FALSE)),0,VLOOKUP(O92,Paramètres!$B$3:$C$56,2,FALSE)*Paramètres!$N$8),IF(OR(O92="",OR($D92="",$D92="NL",$D92="HORS LIGUE")),0,VLOOKUP(IF(OR(O92="",OR($D92="",$D92="NL",$D92="HORS LIGUE")),"",COUNTIFS($D$5:$D$72,"&lt;&gt;"&amp;"",$D$5:$D$72,"&lt;&gt;"&amp;"NL",$D$5:$D$72,"&lt;&gt;"&amp;"HORS LIGUE",O$5:O$72,"&lt;"&amp;O92)+1),Paramètres!$B$3:$C$56,2,FALSE)*Paramètres!$N$8))</f>
        <v>0</v>
      </c>
      <c r="Q92" s="46"/>
      <c r="R92" s="2">
        <f>IF(Q$2="Bike &amp; Run",IF(ISNA(VLOOKUP(Q92,Paramètres!$B$3:$C$56,2,FALSE)),0,VLOOKUP(Q92,Paramètres!$B$3:$C$56,2,FALSE)*Paramètres!$N$9),IF(OR(Q92="",OR($D92="",$D92="NL",$D92="HORS LIGUE")),0,VLOOKUP(IF(OR(Q92="",OR($D92="",$D92="NL",$D92="HORS LIGUE")),"",COUNTIFS($D$5:$D$72,"&lt;&gt;"&amp;"",$D$5:$D$72,"&lt;&gt;"&amp;"NL",$D$5:$D$72,"&lt;&gt;"&amp;"HORS LIGUE",Q$5:Q$72,"&lt;"&amp;Q92)+1),Paramètres!$B$3:$C$56,2,FALSE)*Paramètres!$N$9))</f>
        <v>0</v>
      </c>
      <c r="S92" s="46"/>
      <c r="T92" s="2">
        <f>IF(S$2="Bike &amp; Run",IF(ISNA(VLOOKUP(S92,Paramètres!$B$3:$C$56,2,FALSE)),0,VLOOKUP(S92,Paramètres!$B$3:$C$56,2,FALSE)*Paramètres!$N$10),IF(OR(S92="",OR($D92="",$D92="NL",$D92="HORS LIGUE")),0,VLOOKUP(IF(OR(S92="",OR($D92="",$D92="NL",$D92="HORS LIGUE")),"",COUNTIFS($D$5:$D$72,"&lt;&gt;"&amp;"",$D$5:$D$72,"&lt;&gt;"&amp;"NL",$D$5:$D$72,"&lt;&gt;"&amp;"HORS LIGUE",S$5:S$72,"&lt;"&amp;S92)+1),Paramètres!$B$3:$C$56,2,FALSE)*Paramètres!$N$10))</f>
        <v>0</v>
      </c>
      <c r="U92" s="46"/>
      <c r="V92" s="2">
        <f>IF(U$2="Bike &amp; Run",IF(ISNA(VLOOKUP(U92,Paramètres!$B$3:$C$56,2,FALSE)),0,VLOOKUP(U92,Paramètres!$B$3:$C$56,2,FALSE)*Paramètres!$N$11),IF(OR(U92="",OR($D92="",$D92="NL",$D92="HORS LIGUE")),0,VLOOKUP(IF(OR(U92="",OR($D92="",$D92="NL",$D92="HORS LIGUE")),"",COUNTIFS($D$5:$D$72,"&lt;&gt;"&amp;"",$D$5:$D$72,"&lt;&gt;"&amp;"NL",$D$5:$D$72,"&lt;&gt;"&amp;"HORS LIGUE",U$5:U$72,"&lt;"&amp;U92)+1),Paramètres!$B$3:$C$56,2,FALSE)*Paramètres!$N$11))</f>
        <v>0</v>
      </c>
      <c r="W92" s="46"/>
      <c r="X92" s="2">
        <f>IF(W$2="Bike &amp; Run",IF(ISNA(VLOOKUP(W92,Paramètres!$B$3:$C$56,2,FALSE)),0,VLOOKUP(W92,Paramètres!$B$3:$C$56,2,FALSE)*Paramètres!$N$12),IF(OR(W92="",OR($D92="",$D92="NL",$D92="HORS LIGUE")),0,VLOOKUP(IF(OR(W92="",OR($D92="",$D92="NL",$D92="HORS LIGUE")),"",COUNTIFS($D$5:$D$72,"&lt;&gt;"&amp;"",$D$5:$D$72,"&lt;&gt;"&amp;"NL",$D$5:$D$72,"&lt;&gt;"&amp;"HORS LIGUE",W$5:W$72,"&lt;"&amp;W92)+1),Paramètres!$B$3:$C$56,2,FALSE)*Paramètres!$N$12))</f>
        <v>0</v>
      </c>
      <c r="Y92" s="46"/>
      <c r="Z92" s="2">
        <f>IF(Y$2="Bike &amp; Run",IF(ISNA(VLOOKUP(Y92,Paramètres!$B$3:$C$56,2,FALSE)),0,VLOOKUP(Y92,Paramètres!$B$3:$C$56,2,FALSE)*Paramètres!$N$13),IF(OR(Y92="",OR($D92="",$D92="NL",$D92="HORS LIGUE")),0,VLOOKUP(IF(OR(Y92="",OR($D92="",$D92="NL",$D92="HORS LIGUE")),"",COUNTIFS($D$5:$D$72,"&lt;&gt;"&amp;"",$D$5:$D$72,"&lt;&gt;"&amp;"NL",$D$5:$D$72,"&lt;&gt;"&amp;"HORS LIGUE",Y$5:Y$72,"&lt;"&amp;Y92)+1),Paramètres!$B$3:$C$56,2,FALSE)*Paramètres!$N$13))</f>
        <v>0</v>
      </c>
      <c r="AA92" s="46"/>
      <c r="AB92" s="2">
        <f>IF(AA$2="Bike &amp; Run",IF(ISNA(VLOOKUP(AA92,Paramètres!$B$3:$C$56,2,FALSE)),0,VLOOKUP(AA92,Paramètres!$B$3:$C$56,2,FALSE)*Paramètres!$N$14),IF(OR(AA92="",OR($D92="",$D92="NL",$D92="HORS LIGUE")),0,VLOOKUP(IF(OR(AA92="",OR($D92="",$D92="NL",$D92="HORS LIGUE")),"",COUNTIFS($D$5:$D$72,"&lt;&gt;"&amp;"",$D$5:$D$72,"&lt;&gt;"&amp;"NL",$D$5:$D$72,"&lt;&gt;"&amp;"HORS LIGUE",AA$5:AA$72,"&lt;"&amp;AA92)+1),Paramètres!$B$3:$C$56,2,FALSE)*Paramètres!$N$14))</f>
        <v>0</v>
      </c>
      <c r="AC92" s="46"/>
      <c r="AD92" s="2">
        <f>IF(AC$2="Bike &amp; Run",IF(ISNA(VLOOKUP(AC92,Paramètres!$B$3:$C$56,2,FALSE)),0,VLOOKUP(AC92,Paramètres!$B$3:$C$56,2,FALSE)*Paramètres!$N$15),IF(OR(AC92="",OR($D92="",$D92="NL",$D92="HORS LIGUE")),0,VLOOKUP(IF(OR(AC92="",OR($D92="",$D92="NL",$D92="HORS LIGUE")),"",COUNTIFS($D$5:$D$72,"&lt;&gt;"&amp;"",$D$5:$D$72,"&lt;&gt;"&amp;"NL",$D$5:$D$72,"&lt;&gt;"&amp;"HORS LIGUE",AC$5:AC$72,"&lt;"&amp;AC92)+1),Paramètres!$B$3:$C$56,2,FALSE)*Paramètres!$N$15))</f>
        <v>0</v>
      </c>
      <c r="AE92" s="46"/>
      <c r="AF92" s="2">
        <f>IF(AE$2="Bike &amp; Run",IF(ISNA(VLOOKUP(AE92,Paramètres!$B$3:$C$56,2,FALSE)),0,VLOOKUP(AE92,Paramètres!$B$3:$C$56,2,FALSE)*Paramètres!$N$16),IF(OR(AE92="",OR($D92="",$D92="NL",$D92="HORS LIGUE")),0,VLOOKUP(IF(OR(AE92="",OR($D92="",$D92="NL",$D92="HORS LIGUE")),"",COUNTIFS($D$5:$D$72,"&lt;&gt;"&amp;"",$D$5:$D$72,"&lt;&gt;"&amp;"NL",$D$5:$D$72,"&lt;&gt;"&amp;"HORS LIGUE",AE$5:AE$72,"&lt;"&amp;AE92)+1),Paramètres!$B$3:$C$56,2,FALSE)*Paramètres!$N$16))</f>
        <v>0</v>
      </c>
      <c r="AG92" s="46"/>
      <c r="AH92" s="2">
        <f>IF(AG$2="Bike &amp; Run",IF(ISNA(VLOOKUP(AG92,Paramètres!$B$3:$C$56,2,FALSE)),0,VLOOKUP(AG92,Paramètres!$B$3:$C$56,2,FALSE)*Paramètres!$N$17),IF(OR(AG92="",OR($D92="",$D92="NL",$D92="HORS LIGUE")),0,VLOOKUP(IF(OR(AG92="",OR($D92="",$D92="NL",$D92="HORS LIGUE")),"",COUNTIFS($D$5:$D$72,"&lt;&gt;"&amp;"",$D$5:$D$72,"&lt;&gt;"&amp;"NL",$D$5:$D$72,"&lt;&gt;"&amp;"HORS LIGUE",AG$5:AG$72,"&lt;"&amp;AG92)+1),Paramètres!$B$3:$C$56,2,FALSE)*Paramètres!$N$17))</f>
        <v>0</v>
      </c>
      <c r="AI92" s="40">
        <f t="shared" si="106"/>
        <v>0</v>
      </c>
      <c r="AJ92" s="3" t="str">
        <f t="shared" si="107"/>
        <v/>
      </c>
      <c r="AK92" s="5">
        <f t="shared" si="108"/>
        <v>0</v>
      </c>
      <c r="AL92" s="41" t="e">
        <f t="shared" si="109"/>
        <v>#REF!</v>
      </c>
      <c r="AM92" s="33" t="e">
        <f t="shared" si="110"/>
        <v>#REF!</v>
      </c>
    </row>
    <row r="93" spans="1:39" ht="16.5" x14ac:dyDescent="0.35">
      <c r="A93" s="14"/>
      <c r="B93" s="64" t="str">
        <f>IF(ISNA(VLOOKUP(A93,'Licenciés Jeunes 2023'!A:C,3,0)),"",VLOOKUP(A93,'Licenciés Jeunes 2023'!A:C,3,0))</f>
        <v/>
      </c>
      <c r="C93" s="32" t="str">
        <f>IF(ISNA(VLOOKUP(A93,'Licenciés Jeunes 2023'!A:C,2,0)),"",VLOOKUP(A93,'Licenciés Jeunes 2023'!A:C,2,0))</f>
        <v/>
      </c>
      <c r="D93" s="32" t="str">
        <f>IF(ISNA(VLOOKUP(A93,'Licenciés Jeunes 2023'!A:F,6,0)),"",VLOOKUP(A93,'Licenciés Jeunes 2023'!A:F,6,0))</f>
        <v/>
      </c>
      <c r="E93" s="6"/>
      <c r="F93" s="2">
        <f>IF(E$2="Bike &amp; Run",IF(ISNA(VLOOKUP(E93,Paramètres!$B$3:$C$56,2,FALSE)),0,VLOOKUP(E93,Paramètres!$B$3:$C$56,2,FALSE)*Paramètres!$N$3),IF(OR(E93="",OR($D93="",$D93="NL",$D93="HORS LIGUE")),0,VLOOKUP(IF(OR(E93="",OR($D93="",$D93="NL",$D93="HORS LIGUE")),"",COUNTIFS($D$5:$D$72,"&lt;&gt;"&amp;"",$D$5:$D$72,"&lt;&gt;"&amp;"NL",$D$5:$D$72,"&lt;&gt;"&amp;"HORS LIGUE",E$5:E$72,"&lt;"&amp;E93)+1),Paramètres!$B$3:$C$56,2,FALSE)*Paramètres!$N$3))</f>
        <v>0</v>
      </c>
      <c r="G93" s="4"/>
      <c r="H93" s="2">
        <f>IF(G$2="Bike &amp; Run",IF(ISNA(VLOOKUP(G93,Paramètres!$B$3:$C$56,2,FALSE)),0,VLOOKUP(G93,Paramètres!$B$3:$C$56,2,FALSE)*Paramètres!$N$4),IF(OR(G93="",OR($D93="",$D93="NL",$D93="HORS LIGUE")),0,VLOOKUP(IF(OR(G93="",OR($D93="",$D93="NL",$D93="HORS LIGUE")),"",COUNTIFS($D$5:$D$72,"&lt;&gt;"&amp;"",$D$5:$D$72,"&lt;&gt;"&amp;"NL",$D$5:$D$72,"&lt;&gt;"&amp;"HORS LIGUE",G$5:G$72,"&lt;"&amp;G93)+1),Paramètres!$B$3:$C$56,2,FALSE)*Paramètres!$N$4))</f>
        <v>0</v>
      </c>
      <c r="I93" s="36"/>
      <c r="J93" s="2">
        <f>IF(I$2="Bike &amp; Run",IF(ISNA(VLOOKUP(I93,Paramètres!$B$3:$C$56,2,FALSE)),0,VLOOKUP(I93,Paramètres!$B$3:$C$56,2,FALSE)*Paramètres!$N$5),IF(OR(I93="",OR($D93="",$D93="NL",$D93="HORS LIGUE")),0,VLOOKUP(IF(OR(I93="",OR($D93="",$D93="NL",$D93="HORS LIGUE")),"",COUNTIFS($D$5:$D$72,"&lt;&gt;"&amp;"",$D$5:$D$72,"&lt;&gt;"&amp;"NL",$D$5:$D$72,"&lt;&gt;"&amp;"HORS LIGUE",I$5:I$72,"&lt;"&amp;I93)+1),Paramètres!$B$3:$C$56,2,FALSE)*Paramètres!$N$5))</f>
        <v>0</v>
      </c>
      <c r="K93" s="4"/>
      <c r="L93" s="2">
        <f>IF(K$2="Bike &amp; Run",IF(ISNA(VLOOKUP(K93,Paramètres!$B$3:$C$56,2,FALSE)),0,VLOOKUP(K93,Paramètres!$B$3:$C$56,2,FALSE)*Paramètres!$N$6),IF(OR(K93="",OR($D93="",$D93="NL",$D93="HORS LIGUE")),0,VLOOKUP(IF(OR(K93="",OR($D93="",$D93="NL",$D93="HORS LIGUE")),"",COUNTIFS($D$5:$D$72,"&lt;&gt;"&amp;"",$D$5:$D$72,"&lt;&gt;"&amp;"NL",$D$5:$D$72,"&lt;&gt;"&amp;"HORS LIGUE",K$5:K$72,"&lt;"&amp;K93)+1),Paramètres!$B$3:$C$56,2,FALSE)*Paramètres!$N$6))</f>
        <v>0</v>
      </c>
      <c r="M93" s="4"/>
      <c r="N93" s="2">
        <f>IF(M$2="Bike &amp; Run",IF(ISNA(VLOOKUP(M93,Paramètres!$B$3:$C$56,2,FALSE)),0,VLOOKUP(M93,Paramètres!$B$3:$C$56,2,FALSE)*Paramètres!$N$7),IF(OR(M93="",OR($D93="",$D93="NL",$D93="HORS LIGUE")),0,VLOOKUP(IF(OR(M93="",OR($D93="",$D93="NL",$D93="HORS LIGUE")),"",COUNTIFS($D$5:$D$72,"&lt;&gt;"&amp;"",$D$5:$D$72,"&lt;&gt;"&amp;"NL",$D$5:$D$72,"&lt;&gt;"&amp;"HORS LIGUE",M$5:M$72,"&lt;"&amp;M93)+1),Paramètres!$B$3:$C$56,2,FALSE)*Paramètres!$N$7))</f>
        <v>0</v>
      </c>
      <c r="O93" s="46"/>
      <c r="P93" s="2">
        <f>IF(O$2="Bike &amp; Run",IF(ISNA(VLOOKUP(O93,Paramètres!$B$3:$C$56,2,FALSE)),0,VLOOKUP(O93,Paramètres!$B$3:$C$56,2,FALSE)*Paramètres!$N$8),IF(OR(O93="",OR($D93="",$D93="NL",$D93="HORS LIGUE")),0,VLOOKUP(IF(OR(O93="",OR($D93="",$D93="NL",$D93="HORS LIGUE")),"",COUNTIFS($D$5:$D$72,"&lt;&gt;"&amp;"",$D$5:$D$72,"&lt;&gt;"&amp;"NL",$D$5:$D$72,"&lt;&gt;"&amp;"HORS LIGUE",O$5:O$72,"&lt;"&amp;O93)+1),Paramètres!$B$3:$C$56,2,FALSE)*Paramètres!$N$8))</f>
        <v>0</v>
      </c>
      <c r="Q93" s="46"/>
      <c r="R93" s="2">
        <f>IF(Q$2="Bike &amp; Run",IF(ISNA(VLOOKUP(Q93,Paramètres!$B$3:$C$56,2,FALSE)),0,VLOOKUP(Q93,Paramètres!$B$3:$C$56,2,FALSE)*Paramètres!$N$9),IF(OR(Q93="",OR($D93="",$D93="NL",$D93="HORS LIGUE")),0,VLOOKUP(IF(OR(Q93="",OR($D93="",$D93="NL",$D93="HORS LIGUE")),"",COUNTIFS($D$5:$D$72,"&lt;&gt;"&amp;"",$D$5:$D$72,"&lt;&gt;"&amp;"NL",$D$5:$D$72,"&lt;&gt;"&amp;"HORS LIGUE",Q$5:Q$72,"&lt;"&amp;Q93)+1),Paramètres!$B$3:$C$56,2,FALSE)*Paramètres!$N$9))</f>
        <v>0</v>
      </c>
      <c r="S93" s="46"/>
      <c r="T93" s="2">
        <f>IF(S$2="Bike &amp; Run",IF(ISNA(VLOOKUP(S93,Paramètres!$B$3:$C$56,2,FALSE)),0,VLOOKUP(S93,Paramètres!$B$3:$C$56,2,FALSE)*Paramètres!$N$10),IF(OR(S93="",OR($D93="",$D93="NL",$D93="HORS LIGUE")),0,VLOOKUP(IF(OR(S93="",OR($D93="",$D93="NL",$D93="HORS LIGUE")),"",COUNTIFS($D$5:$D$72,"&lt;&gt;"&amp;"",$D$5:$D$72,"&lt;&gt;"&amp;"NL",$D$5:$D$72,"&lt;&gt;"&amp;"HORS LIGUE",S$5:S$72,"&lt;"&amp;S93)+1),Paramètres!$B$3:$C$56,2,FALSE)*Paramètres!$N$10))</f>
        <v>0</v>
      </c>
      <c r="U93" s="46"/>
      <c r="V93" s="2">
        <f>IF(U$2="Bike &amp; Run",IF(ISNA(VLOOKUP(U93,Paramètres!$B$3:$C$56,2,FALSE)),0,VLOOKUP(U93,Paramètres!$B$3:$C$56,2,FALSE)*Paramètres!$N$11),IF(OR(U93="",OR($D93="",$D93="NL",$D93="HORS LIGUE")),0,VLOOKUP(IF(OR(U93="",OR($D93="",$D93="NL",$D93="HORS LIGUE")),"",COUNTIFS($D$5:$D$72,"&lt;&gt;"&amp;"",$D$5:$D$72,"&lt;&gt;"&amp;"NL",$D$5:$D$72,"&lt;&gt;"&amp;"HORS LIGUE",U$5:U$72,"&lt;"&amp;U93)+1),Paramètres!$B$3:$C$56,2,FALSE)*Paramètres!$N$11))</f>
        <v>0</v>
      </c>
      <c r="W93" s="46"/>
      <c r="X93" s="2">
        <f>IF(W$2="Bike &amp; Run",IF(ISNA(VLOOKUP(W93,Paramètres!$B$3:$C$56,2,FALSE)),0,VLOOKUP(W93,Paramètres!$B$3:$C$56,2,FALSE)*Paramètres!$N$12),IF(OR(W93="",OR($D93="",$D93="NL",$D93="HORS LIGUE")),0,VLOOKUP(IF(OR(W93="",OR($D93="",$D93="NL",$D93="HORS LIGUE")),"",COUNTIFS($D$5:$D$72,"&lt;&gt;"&amp;"",$D$5:$D$72,"&lt;&gt;"&amp;"NL",$D$5:$D$72,"&lt;&gt;"&amp;"HORS LIGUE",W$5:W$72,"&lt;"&amp;W93)+1),Paramètres!$B$3:$C$56,2,FALSE)*Paramètres!$N$12))</f>
        <v>0</v>
      </c>
      <c r="Y93" s="46"/>
      <c r="Z93" s="2">
        <f>IF(Y$2="Bike &amp; Run",IF(ISNA(VLOOKUP(Y93,Paramètres!$B$3:$C$56,2,FALSE)),0,VLOOKUP(Y93,Paramètres!$B$3:$C$56,2,FALSE)*Paramètres!$N$13),IF(OR(Y93="",OR($D93="",$D93="NL",$D93="HORS LIGUE")),0,VLOOKUP(IF(OR(Y93="",OR($D93="",$D93="NL",$D93="HORS LIGUE")),"",COUNTIFS($D$5:$D$72,"&lt;&gt;"&amp;"",$D$5:$D$72,"&lt;&gt;"&amp;"NL",$D$5:$D$72,"&lt;&gt;"&amp;"HORS LIGUE",Y$5:Y$72,"&lt;"&amp;Y93)+1),Paramètres!$B$3:$C$56,2,FALSE)*Paramètres!$N$13))</f>
        <v>0</v>
      </c>
      <c r="AA93" s="46"/>
      <c r="AB93" s="2">
        <f>IF(AA$2="Bike &amp; Run",IF(ISNA(VLOOKUP(AA93,Paramètres!$B$3:$C$56,2,FALSE)),0,VLOOKUP(AA93,Paramètres!$B$3:$C$56,2,FALSE)*Paramètres!$N$14),IF(OR(AA93="",OR($D93="",$D93="NL",$D93="HORS LIGUE")),0,VLOOKUP(IF(OR(AA93="",OR($D93="",$D93="NL",$D93="HORS LIGUE")),"",COUNTIFS($D$5:$D$72,"&lt;&gt;"&amp;"",$D$5:$D$72,"&lt;&gt;"&amp;"NL",$D$5:$D$72,"&lt;&gt;"&amp;"HORS LIGUE",AA$5:AA$72,"&lt;"&amp;AA93)+1),Paramètres!$B$3:$C$56,2,FALSE)*Paramètres!$N$14))</f>
        <v>0</v>
      </c>
      <c r="AC93" s="46"/>
      <c r="AD93" s="2">
        <f>IF(AC$2="Bike &amp; Run",IF(ISNA(VLOOKUP(AC93,Paramètres!$B$3:$C$56,2,FALSE)),0,VLOOKUP(AC93,Paramètres!$B$3:$C$56,2,FALSE)*Paramètres!$N$15),IF(OR(AC93="",OR($D93="",$D93="NL",$D93="HORS LIGUE")),0,VLOOKUP(IF(OR(AC93="",OR($D93="",$D93="NL",$D93="HORS LIGUE")),"",COUNTIFS($D$5:$D$72,"&lt;&gt;"&amp;"",$D$5:$D$72,"&lt;&gt;"&amp;"NL",$D$5:$D$72,"&lt;&gt;"&amp;"HORS LIGUE",AC$5:AC$72,"&lt;"&amp;AC93)+1),Paramètres!$B$3:$C$56,2,FALSE)*Paramètres!$N$15))</f>
        <v>0</v>
      </c>
      <c r="AE93" s="46"/>
      <c r="AF93" s="2">
        <f>IF(AE$2="Bike &amp; Run",IF(ISNA(VLOOKUP(AE93,Paramètres!$B$3:$C$56,2,FALSE)),0,VLOOKUP(AE93,Paramètres!$B$3:$C$56,2,FALSE)*Paramètres!$N$16),IF(OR(AE93="",OR($D93="",$D93="NL",$D93="HORS LIGUE")),0,VLOOKUP(IF(OR(AE93="",OR($D93="",$D93="NL",$D93="HORS LIGUE")),"",COUNTIFS($D$5:$D$72,"&lt;&gt;"&amp;"",$D$5:$D$72,"&lt;&gt;"&amp;"NL",$D$5:$D$72,"&lt;&gt;"&amp;"HORS LIGUE",AE$5:AE$72,"&lt;"&amp;AE93)+1),Paramètres!$B$3:$C$56,2,FALSE)*Paramètres!$N$16))</f>
        <v>0</v>
      </c>
      <c r="AG93" s="46"/>
      <c r="AH93" s="2">
        <f>IF(AG$2="Bike &amp; Run",IF(ISNA(VLOOKUP(AG93,Paramètres!$B$3:$C$56,2,FALSE)),0,VLOOKUP(AG93,Paramètres!$B$3:$C$56,2,FALSE)*Paramètres!$N$17),IF(OR(AG93="",OR($D93="",$D93="NL",$D93="HORS LIGUE")),0,VLOOKUP(IF(OR(AG93="",OR($D93="",$D93="NL",$D93="HORS LIGUE")),"",COUNTIFS($D$5:$D$72,"&lt;&gt;"&amp;"",$D$5:$D$72,"&lt;&gt;"&amp;"NL",$D$5:$D$72,"&lt;&gt;"&amp;"HORS LIGUE",AG$5:AG$72,"&lt;"&amp;AG93)+1),Paramètres!$B$3:$C$56,2,FALSE)*Paramètres!$N$17))</f>
        <v>0</v>
      </c>
      <c r="AI93" s="40">
        <f t="shared" si="106"/>
        <v>0</v>
      </c>
      <c r="AJ93" s="3" t="str">
        <f t="shared" si="107"/>
        <v/>
      </c>
      <c r="AK93" s="5">
        <f t="shared" si="108"/>
        <v>0</v>
      </c>
      <c r="AL93" s="41" t="e">
        <f t="shared" si="109"/>
        <v>#REF!</v>
      </c>
      <c r="AM93" s="33" t="e">
        <f t="shared" si="110"/>
        <v>#REF!</v>
      </c>
    </row>
    <row r="94" spans="1:39" ht="16.5" x14ac:dyDescent="0.35">
      <c r="A94" s="14"/>
      <c r="B94" s="64" t="str">
        <f>IF(ISNA(VLOOKUP(A94,'Licenciés Jeunes 2023'!A:C,3,0)),"",VLOOKUP(A94,'Licenciés Jeunes 2023'!A:C,3,0))</f>
        <v/>
      </c>
      <c r="C94" s="32" t="str">
        <f>IF(ISNA(VLOOKUP(A94,'Licenciés Jeunes 2023'!A:C,2,0)),"",VLOOKUP(A94,'Licenciés Jeunes 2023'!A:C,2,0))</f>
        <v/>
      </c>
      <c r="D94" s="32" t="str">
        <f>IF(ISNA(VLOOKUP(A94,'Licenciés Jeunes 2023'!A:F,6,0)),"",VLOOKUP(A94,'Licenciés Jeunes 2023'!A:F,6,0))</f>
        <v/>
      </c>
      <c r="E94" s="6"/>
      <c r="F94" s="2">
        <f>IF(E$2="Bike &amp; Run",IF(ISNA(VLOOKUP(E94,Paramètres!$B$3:$C$56,2,FALSE)),0,VLOOKUP(E94,Paramètres!$B$3:$C$56,2,FALSE)*Paramètres!$N$3),IF(OR(E94="",OR($D94="",$D94="NL",$D94="HORS LIGUE")),0,VLOOKUP(IF(OR(E94="",OR($D94="",$D94="NL",$D94="HORS LIGUE")),"",COUNTIFS($D$5:$D$72,"&lt;&gt;"&amp;"",$D$5:$D$72,"&lt;&gt;"&amp;"NL",$D$5:$D$72,"&lt;&gt;"&amp;"HORS LIGUE",E$5:E$72,"&lt;"&amp;E94)+1),Paramètres!$B$3:$C$56,2,FALSE)*Paramètres!$N$3))</f>
        <v>0</v>
      </c>
      <c r="G94" s="4"/>
      <c r="H94" s="2">
        <f>IF(G$2="Bike &amp; Run",IF(ISNA(VLOOKUP(G94,Paramètres!$B$3:$C$56,2,FALSE)),0,VLOOKUP(G94,Paramètres!$B$3:$C$56,2,FALSE)*Paramètres!$N$4),IF(OR(G94="",OR($D94="",$D94="NL",$D94="HORS LIGUE")),0,VLOOKUP(IF(OR(G94="",OR($D94="",$D94="NL",$D94="HORS LIGUE")),"",COUNTIFS($D$5:$D$72,"&lt;&gt;"&amp;"",$D$5:$D$72,"&lt;&gt;"&amp;"NL",$D$5:$D$72,"&lt;&gt;"&amp;"HORS LIGUE",G$5:G$72,"&lt;"&amp;G94)+1),Paramètres!$B$3:$C$56,2,FALSE)*Paramètres!$N$4))</f>
        <v>0</v>
      </c>
      <c r="I94" s="36"/>
      <c r="J94" s="2">
        <f>IF(I$2="Bike &amp; Run",IF(ISNA(VLOOKUP(I94,Paramètres!$B$3:$C$56,2,FALSE)),0,VLOOKUP(I94,Paramètres!$B$3:$C$56,2,FALSE)*Paramètres!$N$5),IF(OR(I94="",OR($D94="",$D94="NL",$D94="HORS LIGUE")),0,VLOOKUP(IF(OR(I94="",OR($D94="",$D94="NL",$D94="HORS LIGUE")),"",COUNTIFS($D$5:$D$72,"&lt;&gt;"&amp;"",$D$5:$D$72,"&lt;&gt;"&amp;"NL",$D$5:$D$72,"&lt;&gt;"&amp;"HORS LIGUE",I$5:I$72,"&lt;"&amp;I94)+1),Paramètres!$B$3:$C$56,2,FALSE)*Paramètres!$N$5))</f>
        <v>0</v>
      </c>
      <c r="K94" s="4"/>
      <c r="L94" s="2">
        <f>IF(K$2="Bike &amp; Run",IF(ISNA(VLOOKUP(K94,Paramètres!$B$3:$C$56,2,FALSE)),0,VLOOKUP(K94,Paramètres!$B$3:$C$56,2,FALSE)*Paramètres!$N$6),IF(OR(K94="",OR($D94="",$D94="NL",$D94="HORS LIGUE")),0,VLOOKUP(IF(OR(K94="",OR($D94="",$D94="NL",$D94="HORS LIGUE")),"",COUNTIFS($D$5:$D$72,"&lt;&gt;"&amp;"",$D$5:$D$72,"&lt;&gt;"&amp;"NL",$D$5:$D$72,"&lt;&gt;"&amp;"HORS LIGUE",K$5:K$72,"&lt;"&amp;K94)+1),Paramètres!$B$3:$C$56,2,FALSE)*Paramètres!$N$6))</f>
        <v>0</v>
      </c>
      <c r="M94" s="4"/>
      <c r="N94" s="2">
        <f>IF(M$2="Bike &amp; Run",IF(ISNA(VLOOKUP(M94,Paramètres!$B$3:$C$56,2,FALSE)),0,VLOOKUP(M94,Paramètres!$B$3:$C$56,2,FALSE)*Paramètres!$N$7),IF(OR(M94="",OR($D94="",$D94="NL",$D94="HORS LIGUE")),0,VLOOKUP(IF(OR(M94="",OR($D94="",$D94="NL",$D94="HORS LIGUE")),"",COUNTIFS($D$5:$D$72,"&lt;&gt;"&amp;"",$D$5:$D$72,"&lt;&gt;"&amp;"NL",$D$5:$D$72,"&lt;&gt;"&amp;"HORS LIGUE",M$5:M$72,"&lt;"&amp;M94)+1),Paramètres!$B$3:$C$56,2,FALSE)*Paramètres!$N$7))</f>
        <v>0</v>
      </c>
      <c r="O94" s="46"/>
      <c r="P94" s="2">
        <f>IF(O$2="Bike &amp; Run",IF(ISNA(VLOOKUP(O94,Paramètres!$B$3:$C$56,2,FALSE)),0,VLOOKUP(O94,Paramètres!$B$3:$C$56,2,FALSE)*Paramètres!$N$8),IF(OR(O94="",OR($D94="",$D94="NL",$D94="HORS LIGUE")),0,VLOOKUP(IF(OR(O94="",OR($D94="",$D94="NL",$D94="HORS LIGUE")),"",COUNTIFS($D$5:$D$72,"&lt;&gt;"&amp;"",$D$5:$D$72,"&lt;&gt;"&amp;"NL",$D$5:$D$72,"&lt;&gt;"&amp;"HORS LIGUE",O$5:O$72,"&lt;"&amp;O94)+1),Paramètres!$B$3:$C$56,2,FALSE)*Paramètres!$N$8))</f>
        <v>0</v>
      </c>
      <c r="Q94" s="46"/>
      <c r="R94" s="2">
        <f>IF(Q$2="Bike &amp; Run",IF(ISNA(VLOOKUP(Q94,Paramètres!$B$3:$C$56,2,FALSE)),0,VLOOKUP(Q94,Paramètres!$B$3:$C$56,2,FALSE)*Paramètres!$N$9),IF(OR(Q94="",OR($D94="",$D94="NL",$D94="HORS LIGUE")),0,VLOOKUP(IF(OR(Q94="",OR($D94="",$D94="NL",$D94="HORS LIGUE")),"",COUNTIFS($D$5:$D$72,"&lt;&gt;"&amp;"",$D$5:$D$72,"&lt;&gt;"&amp;"NL",$D$5:$D$72,"&lt;&gt;"&amp;"HORS LIGUE",Q$5:Q$72,"&lt;"&amp;Q94)+1),Paramètres!$B$3:$C$56,2,FALSE)*Paramètres!$N$9))</f>
        <v>0</v>
      </c>
      <c r="S94" s="46"/>
      <c r="T94" s="2">
        <f>IF(S$2="Bike &amp; Run",IF(ISNA(VLOOKUP(S94,Paramètres!$B$3:$C$56,2,FALSE)),0,VLOOKUP(S94,Paramètres!$B$3:$C$56,2,FALSE)*Paramètres!$N$10),IF(OR(S94="",OR($D94="",$D94="NL",$D94="HORS LIGUE")),0,VLOOKUP(IF(OR(S94="",OR($D94="",$D94="NL",$D94="HORS LIGUE")),"",COUNTIFS($D$5:$D$72,"&lt;&gt;"&amp;"",$D$5:$D$72,"&lt;&gt;"&amp;"NL",$D$5:$D$72,"&lt;&gt;"&amp;"HORS LIGUE",S$5:S$72,"&lt;"&amp;S94)+1),Paramètres!$B$3:$C$56,2,FALSE)*Paramètres!$N$10))</f>
        <v>0</v>
      </c>
      <c r="U94" s="46"/>
      <c r="V94" s="2">
        <f>IF(U$2="Bike &amp; Run",IF(ISNA(VLOOKUP(U94,Paramètres!$B$3:$C$56,2,FALSE)),0,VLOOKUP(U94,Paramètres!$B$3:$C$56,2,FALSE)*Paramètres!$N$11),IF(OR(U94="",OR($D94="",$D94="NL",$D94="HORS LIGUE")),0,VLOOKUP(IF(OR(U94="",OR($D94="",$D94="NL",$D94="HORS LIGUE")),"",COUNTIFS($D$5:$D$72,"&lt;&gt;"&amp;"",$D$5:$D$72,"&lt;&gt;"&amp;"NL",$D$5:$D$72,"&lt;&gt;"&amp;"HORS LIGUE",U$5:U$72,"&lt;"&amp;U94)+1),Paramètres!$B$3:$C$56,2,FALSE)*Paramètres!$N$11))</f>
        <v>0</v>
      </c>
      <c r="W94" s="46"/>
      <c r="X94" s="2">
        <f>IF(W$2="Bike &amp; Run",IF(ISNA(VLOOKUP(W94,Paramètres!$B$3:$C$56,2,FALSE)),0,VLOOKUP(W94,Paramètres!$B$3:$C$56,2,FALSE)*Paramètres!$N$12),IF(OR(W94="",OR($D94="",$D94="NL",$D94="HORS LIGUE")),0,VLOOKUP(IF(OR(W94="",OR($D94="",$D94="NL",$D94="HORS LIGUE")),"",COUNTIFS($D$5:$D$72,"&lt;&gt;"&amp;"",$D$5:$D$72,"&lt;&gt;"&amp;"NL",$D$5:$D$72,"&lt;&gt;"&amp;"HORS LIGUE",W$5:W$72,"&lt;"&amp;W94)+1),Paramètres!$B$3:$C$56,2,FALSE)*Paramètres!$N$12))</f>
        <v>0</v>
      </c>
      <c r="Y94" s="46"/>
      <c r="Z94" s="2">
        <f>IF(Y$2="Bike &amp; Run",IF(ISNA(VLOOKUP(Y94,Paramètres!$B$3:$C$56,2,FALSE)),0,VLOOKUP(Y94,Paramètres!$B$3:$C$56,2,FALSE)*Paramètres!$N$13),IF(OR(Y94="",OR($D94="",$D94="NL",$D94="HORS LIGUE")),0,VLOOKUP(IF(OR(Y94="",OR($D94="",$D94="NL",$D94="HORS LIGUE")),"",COUNTIFS($D$5:$D$72,"&lt;&gt;"&amp;"",$D$5:$D$72,"&lt;&gt;"&amp;"NL",$D$5:$D$72,"&lt;&gt;"&amp;"HORS LIGUE",Y$5:Y$72,"&lt;"&amp;Y94)+1),Paramètres!$B$3:$C$56,2,FALSE)*Paramètres!$N$13))</f>
        <v>0</v>
      </c>
      <c r="AA94" s="46"/>
      <c r="AB94" s="2">
        <f>IF(AA$2="Bike &amp; Run",IF(ISNA(VLOOKUP(AA94,Paramètres!$B$3:$C$56,2,FALSE)),0,VLOOKUP(AA94,Paramètres!$B$3:$C$56,2,FALSE)*Paramètres!$N$14),IF(OR(AA94="",OR($D94="",$D94="NL",$D94="HORS LIGUE")),0,VLOOKUP(IF(OR(AA94="",OR($D94="",$D94="NL",$D94="HORS LIGUE")),"",COUNTIFS($D$5:$D$72,"&lt;&gt;"&amp;"",$D$5:$D$72,"&lt;&gt;"&amp;"NL",$D$5:$D$72,"&lt;&gt;"&amp;"HORS LIGUE",AA$5:AA$72,"&lt;"&amp;AA94)+1),Paramètres!$B$3:$C$56,2,FALSE)*Paramètres!$N$14))</f>
        <v>0</v>
      </c>
      <c r="AC94" s="46"/>
      <c r="AD94" s="2">
        <f>IF(AC$2="Bike &amp; Run",IF(ISNA(VLOOKUP(AC94,Paramètres!$B$3:$C$56,2,FALSE)),0,VLOOKUP(AC94,Paramètres!$B$3:$C$56,2,FALSE)*Paramètres!$N$15),IF(OR(AC94="",OR($D94="",$D94="NL",$D94="HORS LIGUE")),0,VLOOKUP(IF(OR(AC94="",OR($D94="",$D94="NL",$D94="HORS LIGUE")),"",COUNTIFS($D$5:$D$72,"&lt;&gt;"&amp;"",$D$5:$D$72,"&lt;&gt;"&amp;"NL",$D$5:$D$72,"&lt;&gt;"&amp;"HORS LIGUE",AC$5:AC$72,"&lt;"&amp;AC94)+1),Paramètres!$B$3:$C$56,2,FALSE)*Paramètres!$N$15))</f>
        <v>0</v>
      </c>
      <c r="AE94" s="46"/>
      <c r="AF94" s="2">
        <f>IF(AE$2="Bike &amp; Run",IF(ISNA(VLOOKUP(AE94,Paramètres!$B$3:$C$56,2,FALSE)),0,VLOOKUP(AE94,Paramètres!$B$3:$C$56,2,FALSE)*Paramètres!$N$16),IF(OR(AE94="",OR($D94="",$D94="NL",$D94="HORS LIGUE")),0,VLOOKUP(IF(OR(AE94="",OR($D94="",$D94="NL",$D94="HORS LIGUE")),"",COUNTIFS($D$5:$D$72,"&lt;&gt;"&amp;"",$D$5:$D$72,"&lt;&gt;"&amp;"NL",$D$5:$D$72,"&lt;&gt;"&amp;"HORS LIGUE",AE$5:AE$72,"&lt;"&amp;AE94)+1),Paramètres!$B$3:$C$56,2,FALSE)*Paramètres!$N$16))</f>
        <v>0</v>
      </c>
      <c r="AG94" s="46"/>
      <c r="AH94" s="2">
        <f>IF(AG$2="Bike &amp; Run",IF(ISNA(VLOOKUP(AG94,Paramètres!$B$3:$C$56,2,FALSE)),0,VLOOKUP(AG94,Paramètres!$B$3:$C$56,2,FALSE)*Paramètres!$N$17),IF(OR(AG94="",OR($D94="",$D94="NL",$D94="HORS LIGUE")),0,VLOOKUP(IF(OR(AG94="",OR($D94="",$D94="NL",$D94="HORS LIGUE")),"",COUNTIFS($D$5:$D$72,"&lt;&gt;"&amp;"",$D$5:$D$72,"&lt;&gt;"&amp;"NL",$D$5:$D$72,"&lt;&gt;"&amp;"HORS LIGUE",AG$5:AG$72,"&lt;"&amp;AG94)+1),Paramètres!$B$3:$C$56,2,FALSE)*Paramètres!$N$17))</f>
        <v>0</v>
      </c>
      <c r="AI94" s="40">
        <f t="shared" si="106"/>
        <v>0</v>
      </c>
      <c r="AJ94" s="3" t="str">
        <f t="shared" si="107"/>
        <v/>
      </c>
      <c r="AK94" s="5">
        <f t="shared" si="108"/>
        <v>0</v>
      </c>
      <c r="AL94" s="41" t="e">
        <f t="shared" si="109"/>
        <v>#REF!</v>
      </c>
      <c r="AM94" s="33" t="e">
        <f t="shared" si="110"/>
        <v>#REF!</v>
      </c>
    </row>
    <row r="95" spans="1:39" ht="16.5" x14ac:dyDescent="0.35">
      <c r="A95" s="14"/>
      <c r="B95" s="64" t="str">
        <f>IF(ISNA(VLOOKUP(A95,'Licenciés Jeunes 2023'!A:C,3,0)),"",VLOOKUP(A95,'Licenciés Jeunes 2023'!A:C,3,0))</f>
        <v/>
      </c>
      <c r="C95" s="32" t="str">
        <f>IF(ISNA(VLOOKUP(A95,'Licenciés Jeunes 2023'!A:C,2,0)),"",VLOOKUP(A95,'Licenciés Jeunes 2023'!A:C,2,0))</f>
        <v/>
      </c>
      <c r="D95" s="32" t="str">
        <f>IF(ISNA(VLOOKUP(A95,'Licenciés Jeunes 2023'!A:F,6,0)),"",VLOOKUP(A95,'Licenciés Jeunes 2023'!A:F,6,0))</f>
        <v/>
      </c>
      <c r="E95" s="6"/>
      <c r="F95" s="2">
        <f>IF(E$2="Bike &amp; Run",IF(ISNA(VLOOKUP(E95,Paramètres!$B$3:$C$56,2,FALSE)),0,VLOOKUP(E95,Paramètres!$B$3:$C$56,2,FALSE)*Paramètres!$N$3),IF(OR(E95="",OR($D95="",$D95="NL",$D95="HORS LIGUE")),0,VLOOKUP(IF(OR(E95="",OR($D95="",$D95="NL",$D95="HORS LIGUE")),"",COUNTIFS($D$5:$D$72,"&lt;&gt;"&amp;"",$D$5:$D$72,"&lt;&gt;"&amp;"NL",$D$5:$D$72,"&lt;&gt;"&amp;"HORS LIGUE",E$5:E$72,"&lt;"&amp;E95)+1),Paramètres!$B$3:$C$56,2,FALSE)*Paramètres!$N$3))</f>
        <v>0</v>
      </c>
      <c r="G95" s="4"/>
      <c r="H95" s="2">
        <f>IF(G$2="Bike &amp; Run",IF(ISNA(VLOOKUP(G95,Paramètres!$B$3:$C$56,2,FALSE)),0,VLOOKUP(G95,Paramètres!$B$3:$C$56,2,FALSE)*Paramètres!$N$4),IF(OR(G95="",OR($D95="",$D95="NL",$D95="HORS LIGUE")),0,VLOOKUP(IF(OR(G95="",OR($D95="",$D95="NL",$D95="HORS LIGUE")),"",COUNTIFS($D$5:$D$72,"&lt;&gt;"&amp;"",$D$5:$D$72,"&lt;&gt;"&amp;"NL",$D$5:$D$72,"&lt;&gt;"&amp;"HORS LIGUE",G$5:G$72,"&lt;"&amp;G95)+1),Paramètres!$B$3:$C$56,2,FALSE)*Paramètres!$N$4))</f>
        <v>0</v>
      </c>
      <c r="I95" s="36"/>
      <c r="J95" s="2">
        <f>IF(I$2="Bike &amp; Run",IF(ISNA(VLOOKUP(I95,Paramètres!$B$3:$C$56,2,FALSE)),0,VLOOKUP(I95,Paramètres!$B$3:$C$56,2,FALSE)*Paramètres!$N$5),IF(OR(I95="",OR($D95="",$D95="NL",$D95="HORS LIGUE")),0,VLOOKUP(IF(OR(I95="",OR($D95="",$D95="NL",$D95="HORS LIGUE")),"",COUNTIFS($D$5:$D$72,"&lt;&gt;"&amp;"",$D$5:$D$72,"&lt;&gt;"&amp;"NL",$D$5:$D$72,"&lt;&gt;"&amp;"HORS LIGUE",I$5:I$72,"&lt;"&amp;I95)+1),Paramètres!$B$3:$C$56,2,FALSE)*Paramètres!$N$5))</f>
        <v>0</v>
      </c>
      <c r="K95" s="4"/>
      <c r="L95" s="2">
        <f>IF(K$2="Bike &amp; Run",IF(ISNA(VLOOKUP(K95,Paramètres!$B$3:$C$56,2,FALSE)),0,VLOOKUP(K95,Paramètres!$B$3:$C$56,2,FALSE)*Paramètres!$N$6),IF(OR(K95="",OR($D95="",$D95="NL",$D95="HORS LIGUE")),0,VLOOKUP(IF(OR(K95="",OR($D95="",$D95="NL",$D95="HORS LIGUE")),"",COUNTIFS($D$5:$D$72,"&lt;&gt;"&amp;"",$D$5:$D$72,"&lt;&gt;"&amp;"NL",$D$5:$D$72,"&lt;&gt;"&amp;"HORS LIGUE",K$5:K$72,"&lt;"&amp;K95)+1),Paramètres!$B$3:$C$56,2,FALSE)*Paramètres!$N$6))</f>
        <v>0</v>
      </c>
      <c r="M95" s="4"/>
      <c r="N95" s="2">
        <f>IF(M$2="Bike &amp; Run",IF(ISNA(VLOOKUP(M95,Paramètres!$B$3:$C$56,2,FALSE)),0,VLOOKUP(M95,Paramètres!$B$3:$C$56,2,FALSE)*Paramètres!$N$7),IF(OR(M95="",OR($D95="",$D95="NL",$D95="HORS LIGUE")),0,VLOOKUP(IF(OR(M95="",OR($D95="",$D95="NL",$D95="HORS LIGUE")),"",COUNTIFS($D$5:$D$72,"&lt;&gt;"&amp;"",$D$5:$D$72,"&lt;&gt;"&amp;"NL",$D$5:$D$72,"&lt;&gt;"&amp;"HORS LIGUE",M$5:M$72,"&lt;"&amp;M95)+1),Paramètres!$B$3:$C$56,2,FALSE)*Paramètres!$N$7))</f>
        <v>0</v>
      </c>
      <c r="O95" s="46"/>
      <c r="P95" s="2">
        <f>IF(O$2="Bike &amp; Run",IF(ISNA(VLOOKUP(O95,Paramètres!$B$3:$C$56,2,FALSE)),0,VLOOKUP(O95,Paramètres!$B$3:$C$56,2,FALSE)*Paramètres!$N$8),IF(OR(O95="",OR($D95="",$D95="NL",$D95="HORS LIGUE")),0,VLOOKUP(IF(OR(O95="",OR($D95="",$D95="NL",$D95="HORS LIGUE")),"",COUNTIFS($D$5:$D$72,"&lt;&gt;"&amp;"",$D$5:$D$72,"&lt;&gt;"&amp;"NL",$D$5:$D$72,"&lt;&gt;"&amp;"HORS LIGUE",O$5:O$72,"&lt;"&amp;O95)+1),Paramètres!$B$3:$C$56,2,FALSE)*Paramètres!$N$8))</f>
        <v>0</v>
      </c>
      <c r="Q95" s="46"/>
      <c r="R95" s="2">
        <f>IF(Q$2="Bike &amp; Run",IF(ISNA(VLOOKUP(Q95,Paramètres!$B$3:$C$56,2,FALSE)),0,VLOOKUP(Q95,Paramètres!$B$3:$C$56,2,FALSE)*Paramètres!$N$9),IF(OR(Q95="",OR($D95="",$D95="NL",$D95="HORS LIGUE")),0,VLOOKUP(IF(OR(Q95="",OR($D95="",$D95="NL",$D95="HORS LIGUE")),"",COUNTIFS($D$5:$D$72,"&lt;&gt;"&amp;"",$D$5:$D$72,"&lt;&gt;"&amp;"NL",$D$5:$D$72,"&lt;&gt;"&amp;"HORS LIGUE",Q$5:Q$72,"&lt;"&amp;Q95)+1),Paramètres!$B$3:$C$56,2,FALSE)*Paramètres!$N$9))</f>
        <v>0</v>
      </c>
      <c r="S95" s="46"/>
      <c r="T95" s="2">
        <f>IF(S$2="Bike &amp; Run",IF(ISNA(VLOOKUP(S95,Paramètres!$B$3:$C$56,2,FALSE)),0,VLOOKUP(S95,Paramètres!$B$3:$C$56,2,FALSE)*Paramètres!$N$10),IF(OR(S95="",OR($D95="",$D95="NL",$D95="HORS LIGUE")),0,VLOOKUP(IF(OR(S95="",OR($D95="",$D95="NL",$D95="HORS LIGUE")),"",COUNTIFS($D$5:$D$72,"&lt;&gt;"&amp;"",$D$5:$D$72,"&lt;&gt;"&amp;"NL",$D$5:$D$72,"&lt;&gt;"&amp;"HORS LIGUE",S$5:S$72,"&lt;"&amp;S95)+1),Paramètres!$B$3:$C$56,2,FALSE)*Paramètres!$N$10))</f>
        <v>0</v>
      </c>
      <c r="U95" s="46"/>
      <c r="V95" s="2">
        <f>IF(U$2="Bike &amp; Run",IF(ISNA(VLOOKUP(U95,Paramètres!$B$3:$C$56,2,FALSE)),0,VLOOKUP(U95,Paramètres!$B$3:$C$56,2,FALSE)*Paramètres!$N$11),IF(OR(U95="",OR($D95="",$D95="NL",$D95="HORS LIGUE")),0,VLOOKUP(IF(OR(U95="",OR($D95="",$D95="NL",$D95="HORS LIGUE")),"",COUNTIFS($D$5:$D$72,"&lt;&gt;"&amp;"",$D$5:$D$72,"&lt;&gt;"&amp;"NL",$D$5:$D$72,"&lt;&gt;"&amp;"HORS LIGUE",U$5:U$72,"&lt;"&amp;U95)+1),Paramètres!$B$3:$C$56,2,FALSE)*Paramètres!$N$11))</f>
        <v>0</v>
      </c>
      <c r="W95" s="46"/>
      <c r="X95" s="2">
        <f>IF(W$2="Bike &amp; Run",IF(ISNA(VLOOKUP(W95,Paramètres!$B$3:$C$56,2,FALSE)),0,VLOOKUP(W95,Paramètres!$B$3:$C$56,2,FALSE)*Paramètres!$N$12),IF(OR(W95="",OR($D95="",$D95="NL",$D95="HORS LIGUE")),0,VLOOKUP(IF(OR(W95="",OR($D95="",$D95="NL",$D95="HORS LIGUE")),"",COUNTIFS($D$5:$D$72,"&lt;&gt;"&amp;"",$D$5:$D$72,"&lt;&gt;"&amp;"NL",$D$5:$D$72,"&lt;&gt;"&amp;"HORS LIGUE",W$5:W$72,"&lt;"&amp;W95)+1),Paramètres!$B$3:$C$56,2,FALSE)*Paramètres!$N$12))</f>
        <v>0</v>
      </c>
      <c r="Y95" s="46"/>
      <c r="Z95" s="2">
        <f>IF(Y$2="Bike &amp; Run",IF(ISNA(VLOOKUP(Y95,Paramètres!$B$3:$C$56,2,FALSE)),0,VLOOKUP(Y95,Paramètres!$B$3:$C$56,2,FALSE)*Paramètres!$N$13),IF(OR(Y95="",OR($D95="",$D95="NL",$D95="HORS LIGUE")),0,VLOOKUP(IF(OR(Y95="",OR($D95="",$D95="NL",$D95="HORS LIGUE")),"",COUNTIFS($D$5:$D$72,"&lt;&gt;"&amp;"",$D$5:$D$72,"&lt;&gt;"&amp;"NL",$D$5:$D$72,"&lt;&gt;"&amp;"HORS LIGUE",Y$5:Y$72,"&lt;"&amp;Y95)+1),Paramètres!$B$3:$C$56,2,FALSE)*Paramètres!$N$13))</f>
        <v>0</v>
      </c>
      <c r="AA95" s="46"/>
      <c r="AB95" s="2">
        <f>IF(AA$2="Bike &amp; Run",IF(ISNA(VLOOKUP(AA95,Paramètres!$B$3:$C$56,2,FALSE)),0,VLOOKUP(AA95,Paramètres!$B$3:$C$56,2,FALSE)*Paramètres!$N$14),IF(OR(AA95="",OR($D95="",$D95="NL",$D95="HORS LIGUE")),0,VLOOKUP(IF(OR(AA95="",OR($D95="",$D95="NL",$D95="HORS LIGUE")),"",COUNTIFS($D$5:$D$72,"&lt;&gt;"&amp;"",$D$5:$D$72,"&lt;&gt;"&amp;"NL",$D$5:$D$72,"&lt;&gt;"&amp;"HORS LIGUE",AA$5:AA$72,"&lt;"&amp;AA95)+1),Paramètres!$B$3:$C$56,2,FALSE)*Paramètres!$N$14))</f>
        <v>0</v>
      </c>
      <c r="AC95" s="46"/>
      <c r="AD95" s="2">
        <f>IF(AC$2="Bike &amp; Run",IF(ISNA(VLOOKUP(AC95,Paramètres!$B$3:$C$56,2,FALSE)),0,VLOOKUP(AC95,Paramètres!$B$3:$C$56,2,FALSE)*Paramètres!$N$15),IF(OR(AC95="",OR($D95="",$D95="NL",$D95="HORS LIGUE")),0,VLOOKUP(IF(OR(AC95="",OR($D95="",$D95="NL",$D95="HORS LIGUE")),"",COUNTIFS($D$5:$D$72,"&lt;&gt;"&amp;"",$D$5:$D$72,"&lt;&gt;"&amp;"NL",$D$5:$D$72,"&lt;&gt;"&amp;"HORS LIGUE",AC$5:AC$72,"&lt;"&amp;AC95)+1),Paramètres!$B$3:$C$56,2,FALSE)*Paramètres!$N$15))</f>
        <v>0</v>
      </c>
      <c r="AE95" s="46"/>
      <c r="AF95" s="2">
        <f>IF(AE$2="Bike &amp; Run",IF(ISNA(VLOOKUP(AE95,Paramètres!$B$3:$C$56,2,FALSE)),0,VLOOKUP(AE95,Paramètres!$B$3:$C$56,2,FALSE)*Paramètres!$N$16),IF(OR(AE95="",OR($D95="",$D95="NL",$D95="HORS LIGUE")),0,VLOOKUP(IF(OR(AE95="",OR($D95="",$D95="NL",$D95="HORS LIGUE")),"",COUNTIFS($D$5:$D$72,"&lt;&gt;"&amp;"",$D$5:$D$72,"&lt;&gt;"&amp;"NL",$D$5:$D$72,"&lt;&gt;"&amp;"HORS LIGUE",AE$5:AE$72,"&lt;"&amp;AE95)+1),Paramètres!$B$3:$C$56,2,FALSE)*Paramètres!$N$16))</f>
        <v>0</v>
      </c>
      <c r="AG95" s="46"/>
      <c r="AH95" s="2">
        <f>IF(AG$2="Bike &amp; Run",IF(ISNA(VLOOKUP(AG95,Paramètres!$B$3:$C$56,2,FALSE)),0,VLOOKUP(AG95,Paramètres!$B$3:$C$56,2,FALSE)*Paramètres!$N$17),IF(OR(AG95="",OR($D95="",$D95="NL",$D95="HORS LIGUE")),0,VLOOKUP(IF(OR(AG95="",OR($D95="",$D95="NL",$D95="HORS LIGUE")),"",COUNTIFS($D$5:$D$72,"&lt;&gt;"&amp;"",$D$5:$D$72,"&lt;&gt;"&amp;"NL",$D$5:$D$72,"&lt;&gt;"&amp;"HORS LIGUE",AG$5:AG$72,"&lt;"&amp;AG95)+1),Paramètres!$B$3:$C$56,2,FALSE)*Paramètres!$N$17))</f>
        <v>0</v>
      </c>
      <c r="AI95" s="40">
        <f t="shared" si="106"/>
        <v>0</v>
      </c>
      <c r="AJ95" s="3" t="str">
        <f t="shared" si="107"/>
        <v/>
      </c>
      <c r="AK95" s="5">
        <f t="shared" si="108"/>
        <v>0</v>
      </c>
      <c r="AL95" s="41" t="e">
        <f t="shared" si="109"/>
        <v>#REF!</v>
      </c>
      <c r="AM95" s="33" t="e">
        <f t="shared" si="110"/>
        <v>#REF!</v>
      </c>
    </row>
    <row r="96" spans="1:39" ht="16.5" x14ac:dyDescent="0.35">
      <c r="A96" s="14"/>
      <c r="B96" s="64" t="str">
        <f>IF(ISNA(VLOOKUP(A96,'Licenciés Jeunes 2023'!A:C,3,0)),"",VLOOKUP(A96,'Licenciés Jeunes 2023'!A:C,3,0))</f>
        <v/>
      </c>
      <c r="C96" s="32" t="str">
        <f>IF(ISNA(VLOOKUP(A96,'Licenciés Jeunes 2023'!A:C,2,0)),"",VLOOKUP(A96,'Licenciés Jeunes 2023'!A:C,2,0))</f>
        <v/>
      </c>
      <c r="D96" s="32" t="str">
        <f>IF(ISNA(VLOOKUP(A96,'Licenciés Jeunes 2023'!A:F,6,0)),"",VLOOKUP(A96,'Licenciés Jeunes 2023'!A:F,6,0))</f>
        <v/>
      </c>
      <c r="E96" s="6"/>
      <c r="F96" s="2">
        <f>IF(E$2="Bike &amp; Run",IF(ISNA(VLOOKUP(E96,Paramètres!$B$3:$C$56,2,FALSE)),0,VLOOKUP(E96,Paramètres!$B$3:$C$56,2,FALSE)*Paramètres!$N$3),IF(OR(E96="",OR($D96="",$D96="NL",$D96="HORS LIGUE")),0,VLOOKUP(IF(OR(E96="",OR($D96="",$D96="NL",$D96="HORS LIGUE")),"",COUNTIFS($D$5:$D$72,"&lt;&gt;"&amp;"",$D$5:$D$72,"&lt;&gt;"&amp;"NL",$D$5:$D$72,"&lt;&gt;"&amp;"HORS LIGUE",E$5:E$72,"&lt;"&amp;E96)+1),Paramètres!$B$3:$C$56,2,FALSE)*Paramètres!$N$3))</f>
        <v>0</v>
      </c>
      <c r="G96" s="4"/>
      <c r="H96" s="2">
        <f>IF(G$2="Bike &amp; Run",IF(ISNA(VLOOKUP(G96,Paramètres!$B$3:$C$56,2,FALSE)),0,VLOOKUP(G96,Paramètres!$B$3:$C$56,2,FALSE)*Paramètres!$N$4),IF(OR(G96="",OR($D96="",$D96="NL",$D96="HORS LIGUE")),0,VLOOKUP(IF(OR(G96="",OR($D96="",$D96="NL",$D96="HORS LIGUE")),"",COUNTIFS($D$5:$D$72,"&lt;&gt;"&amp;"",$D$5:$D$72,"&lt;&gt;"&amp;"NL",$D$5:$D$72,"&lt;&gt;"&amp;"HORS LIGUE",G$5:G$72,"&lt;"&amp;G96)+1),Paramètres!$B$3:$C$56,2,FALSE)*Paramètres!$N$4))</f>
        <v>0</v>
      </c>
      <c r="I96" s="36"/>
      <c r="J96" s="2">
        <f>IF(I$2="Bike &amp; Run",IF(ISNA(VLOOKUP(I96,Paramètres!$B$3:$C$56,2,FALSE)),0,VLOOKUP(I96,Paramètres!$B$3:$C$56,2,FALSE)*Paramètres!$N$5),IF(OR(I96="",OR($D96="",$D96="NL",$D96="HORS LIGUE")),0,VLOOKUP(IF(OR(I96="",OR($D96="",$D96="NL",$D96="HORS LIGUE")),"",COUNTIFS($D$5:$D$72,"&lt;&gt;"&amp;"",$D$5:$D$72,"&lt;&gt;"&amp;"NL",$D$5:$D$72,"&lt;&gt;"&amp;"HORS LIGUE",I$5:I$72,"&lt;"&amp;I96)+1),Paramètres!$B$3:$C$56,2,FALSE)*Paramètres!$N$5))</f>
        <v>0</v>
      </c>
      <c r="K96" s="4"/>
      <c r="L96" s="2">
        <f>IF(K$2="Bike &amp; Run",IF(ISNA(VLOOKUP(K96,Paramètres!$B$3:$C$56,2,FALSE)),0,VLOOKUP(K96,Paramètres!$B$3:$C$56,2,FALSE)*Paramètres!$N$6),IF(OR(K96="",OR($D96="",$D96="NL",$D96="HORS LIGUE")),0,VLOOKUP(IF(OR(K96="",OR($D96="",$D96="NL",$D96="HORS LIGUE")),"",COUNTIFS($D$5:$D$72,"&lt;&gt;"&amp;"",$D$5:$D$72,"&lt;&gt;"&amp;"NL",$D$5:$D$72,"&lt;&gt;"&amp;"HORS LIGUE",K$5:K$72,"&lt;"&amp;K96)+1),Paramètres!$B$3:$C$56,2,FALSE)*Paramètres!$N$6))</f>
        <v>0</v>
      </c>
      <c r="M96" s="4"/>
      <c r="N96" s="2">
        <f>IF(M$2="Bike &amp; Run",IF(ISNA(VLOOKUP(M96,Paramètres!$B$3:$C$56,2,FALSE)),0,VLOOKUP(M96,Paramètres!$B$3:$C$56,2,FALSE)*Paramètres!$N$7),IF(OR(M96="",OR($D96="",$D96="NL",$D96="HORS LIGUE")),0,VLOOKUP(IF(OR(M96="",OR($D96="",$D96="NL",$D96="HORS LIGUE")),"",COUNTIFS($D$5:$D$72,"&lt;&gt;"&amp;"",$D$5:$D$72,"&lt;&gt;"&amp;"NL",$D$5:$D$72,"&lt;&gt;"&amp;"HORS LIGUE",M$5:M$72,"&lt;"&amp;M96)+1),Paramètres!$B$3:$C$56,2,FALSE)*Paramètres!$N$7))</f>
        <v>0</v>
      </c>
      <c r="O96" s="46"/>
      <c r="P96" s="2">
        <f>IF(O$2="Bike &amp; Run",IF(ISNA(VLOOKUP(O96,Paramètres!$B$3:$C$56,2,FALSE)),0,VLOOKUP(O96,Paramètres!$B$3:$C$56,2,FALSE)*Paramètres!$N$8),IF(OR(O96="",OR($D96="",$D96="NL",$D96="HORS LIGUE")),0,VLOOKUP(IF(OR(O96="",OR($D96="",$D96="NL",$D96="HORS LIGUE")),"",COUNTIFS($D$5:$D$72,"&lt;&gt;"&amp;"",$D$5:$D$72,"&lt;&gt;"&amp;"NL",$D$5:$D$72,"&lt;&gt;"&amp;"HORS LIGUE",O$5:O$72,"&lt;"&amp;O96)+1),Paramètres!$B$3:$C$56,2,FALSE)*Paramètres!$N$8))</f>
        <v>0</v>
      </c>
      <c r="Q96" s="46"/>
      <c r="R96" s="2">
        <f>IF(Q$2="Bike &amp; Run",IF(ISNA(VLOOKUP(Q96,Paramètres!$B$3:$C$56,2,FALSE)),0,VLOOKUP(Q96,Paramètres!$B$3:$C$56,2,FALSE)*Paramètres!$N$9),IF(OR(Q96="",OR($D96="",$D96="NL",$D96="HORS LIGUE")),0,VLOOKUP(IF(OR(Q96="",OR($D96="",$D96="NL",$D96="HORS LIGUE")),"",COUNTIFS($D$5:$D$72,"&lt;&gt;"&amp;"",$D$5:$D$72,"&lt;&gt;"&amp;"NL",$D$5:$D$72,"&lt;&gt;"&amp;"HORS LIGUE",Q$5:Q$72,"&lt;"&amp;Q96)+1),Paramètres!$B$3:$C$56,2,FALSE)*Paramètres!$N$9))</f>
        <v>0</v>
      </c>
      <c r="S96" s="46"/>
      <c r="T96" s="2">
        <f>IF(S$2="Bike &amp; Run",IF(ISNA(VLOOKUP(S96,Paramètres!$B$3:$C$56,2,FALSE)),0,VLOOKUP(S96,Paramètres!$B$3:$C$56,2,FALSE)*Paramètres!$N$10),IF(OR(S96="",OR($D96="",$D96="NL",$D96="HORS LIGUE")),0,VLOOKUP(IF(OR(S96="",OR($D96="",$D96="NL",$D96="HORS LIGUE")),"",COUNTIFS($D$5:$D$72,"&lt;&gt;"&amp;"",$D$5:$D$72,"&lt;&gt;"&amp;"NL",$D$5:$D$72,"&lt;&gt;"&amp;"HORS LIGUE",S$5:S$72,"&lt;"&amp;S96)+1),Paramètres!$B$3:$C$56,2,FALSE)*Paramètres!$N$10))</f>
        <v>0</v>
      </c>
      <c r="U96" s="46"/>
      <c r="V96" s="2">
        <f>IF(U$2="Bike &amp; Run",IF(ISNA(VLOOKUP(U96,Paramètres!$B$3:$C$56,2,FALSE)),0,VLOOKUP(U96,Paramètres!$B$3:$C$56,2,FALSE)*Paramètres!$N$11),IF(OR(U96="",OR($D96="",$D96="NL",$D96="HORS LIGUE")),0,VLOOKUP(IF(OR(U96="",OR($D96="",$D96="NL",$D96="HORS LIGUE")),"",COUNTIFS($D$5:$D$72,"&lt;&gt;"&amp;"",$D$5:$D$72,"&lt;&gt;"&amp;"NL",$D$5:$D$72,"&lt;&gt;"&amp;"HORS LIGUE",U$5:U$72,"&lt;"&amp;U96)+1),Paramètres!$B$3:$C$56,2,FALSE)*Paramètres!$N$11))</f>
        <v>0</v>
      </c>
      <c r="W96" s="46"/>
      <c r="X96" s="2">
        <f>IF(W$2="Bike &amp; Run",IF(ISNA(VLOOKUP(W96,Paramètres!$B$3:$C$56,2,FALSE)),0,VLOOKUP(W96,Paramètres!$B$3:$C$56,2,FALSE)*Paramètres!$N$12),IF(OR(W96="",OR($D96="",$D96="NL",$D96="HORS LIGUE")),0,VLOOKUP(IF(OR(W96="",OR($D96="",$D96="NL",$D96="HORS LIGUE")),"",COUNTIFS($D$5:$D$72,"&lt;&gt;"&amp;"",$D$5:$D$72,"&lt;&gt;"&amp;"NL",$D$5:$D$72,"&lt;&gt;"&amp;"HORS LIGUE",W$5:W$72,"&lt;"&amp;W96)+1),Paramètres!$B$3:$C$56,2,FALSE)*Paramètres!$N$12))</f>
        <v>0</v>
      </c>
      <c r="Y96" s="46"/>
      <c r="Z96" s="2">
        <f>IF(Y$2="Bike &amp; Run",IF(ISNA(VLOOKUP(Y96,Paramètres!$B$3:$C$56,2,FALSE)),0,VLOOKUP(Y96,Paramètres!$B$3:$C$56,2,FALSE)*Paramètres!$N$13),IF(OR(Y96="",OR($D96="",$D96="NL",$D96="HORS LIGUE")),0,VLOOKUP(IF(OR(Y96="",OR($D96="",$D96="NL",$D96="HORS LIGUE")),"",COUNTIFS($D$5:$D$72,"&lt;&gt;"&amp;"",$D$5:$D$72,"&lt;&gt;"&amp;"NL",$D$5:$D$72,"&lt;&gt;"&amp;"HORS LIGUE",Y$5:Y$72,"&lt;"&amp;Y96)+1),Paramètres!$B$3:$C$56,2,FALSE)*Paramètres!$N$13))</f>
        <v>0</v>
      </c>
      <c r="AA96" s="46"/>
      <c r="AB96" s="2">
        <f>IF(AA$2="Bike &amp; Run",IF(ISNA(VLOOKUP(AA96,Paramètres!$B$3:$C$56,2,FALSE)),0,VLOOKUP(AA96,Paramètres!$B$3:$C$56,2,FALSE)*Paramètres!$N$14),IF(OR(AA96="",OR($D96="",$D96="NL",$D96="HORS LIGUE")),0,VLOOKUP(IF(OR(AA96="",OR($D96="",$D96="NL",$D96="HORS LIGUE")),"",COUNTIFS($D$5:$D$72,"&lt;&gt;"&amp;"",$D$5:$D$72,"&lt;&gt;"&amp;"NL",$D$5:$D$72,"&lt;&gt;"&amp;"HORS LIGUE",AA$5:AA$72,"&lt;"&amp;AA96)+1),Paramètres!$B$3:$C$56,2,FALSE)*Paramètres!$N$14))</f>
        <v>0</v>
      </c>
      <c r="AC96" s="46"/>
      <c r="AD96" s="2">
        <f>IF(AC$2="Bike &amp; Run",IF(ISNA(VLOOKUP(AC96,Paramètres!$B$3:$C$56,2,FALSE)),0,VLOOKUP(AC96,Paramètres!$B$3:$C$56,2,FALSE)*Paramètres!$N$15),IF(OR(AC96="",OR($D96="",$D96="NL",$D96="HORS LIGUE")),0,VLOOKUP(IF(OR(AC96="",OR($D96="",$D96="NL",$D96="HORS LIGUE")),"",COUNTIFS($D$5:$D$72,"&lt;&gt;"&amp;"",$D$5:$D$72,"&lt;&gt;"&amp;"NL",$D$5:$D$72,"&lt;&gt;"&amp;"HORS LIGUE",AC$5:AC$72,"&lt;"&amp;AC96)+1),Paramètres!$B$3:$C$56,2,FALSE)*Paramètres!$N$15))</f>
        <v>0</v>
      </c>
      <c r="AE96" s="46"/>
      <c r="AF96" s="2">
        <f>IF(AE$2="Bike &amp; Run",IF(ISNA(VLOOKUP(AE96,Paramètres!$B$3:$C$56,2,FALSE)),0,VLOOKUP(AE96,Paramètres!$B$3:$C$56,2,FALSE)*Paramètres!$N$16),IF(OR(AE96="",OR($D96="",$D96="NL",$D96="HORS LIGUE")),0,VLOOKUP(IF(OR(AE96="",OR($D96="",$D96="NL",$D96="HORS LIGUE")),"",COUNTIFS($D$5:$D$72,"&lt;&gt;"&amp;"",$D$5:$D$72,"&lt;&gt;"&amp;"NL",$D$5:$D$72,"&lt;&gt;"&amp;"HORS LIGUE",AE$5:AE$72,"&lt;"&amp;AE96)+1),Paramètres!$B$3:$C$56,2,FALSE)*Paramètres!$N$16))</f>
        <v>0</v>
      </c>
      <c r="AG96" s="46"/>
      <c r="AH96" s="2">
        <f>IF(AG$2="Bike &amp; Run",IF(ISNA(VLOOKUP(AG96,Paramètres!$B$3:$C$56,2,FALSE)),0,VLOOKUP(AG96,Paramètres!$B$3:$C$56,2,FALSE)*Paramètres!$N$17),IF(OR(AG96="",OR($D96="",$D96="NL",$D96="HORS LIGUE")),0,VLOOKUP(IF(OR(AG96="",OR($D96="",$D96="NL",$D96="HORS LIGUE")),"",COUNTIFS($D$5:$D$72,"&lt;&gt;"&amp;"",$D$5:$D$72,"&lt;&gt;"&amp;"NL",$D$5:$D$72,"&lt;&gt;"&amp;"HORS LIGUE",AG$5:AG$72,"&lt;"&amp;AG96)+1),Paramètres!$B$3:$C$56,2,FALSE)*Paramètres!$N$17))</f>
        <v>0</v>
      </c>
      <c r="AI96" s="40">
        <f t="shared" si="106"/>
        <v>0</v>
      </c>
      <c r="AJ96" s="3" t="str">
        <f t="shared" si="107"/>
        <v/>
      </c>
      <c r="AK96" s="5">
        <f t="shared" si="108"/>
        <v>0</v>
      </c>
      <c r="AL96" s="41" t="e">
        <f t="shared" si="109"/>
        <v>#REF!</v>
      </c>
      <c r="AM96" s="33" t="e">
        <f t="shared" si="110"/>
        <v>#REF!</v>
      </c>
    </row>
    <row r="97" spans="1:39" ht="16.5" x14ac:dyDescent="0.35">
      <c r="A97" s="14"/>
      <c r="B97" s="64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Run",IF(ISNA(VLOOKUP(E97,Paramètres!$B$3:$C$56,2,FALSE)),0,VLOOKUP(E97,Paramètres!$B$3:$C$56,2,FALSE)*Paramètres!$N$3),IF(OR(E97="",OR($D97="",$D97="NL",$D97="HORS LIGUE")),0,VLOOKUP(IF(OR(E97="",OR($D97="",$D97="NL",$D97="HORS LIGUE")),"",COUNTIFS($D$5:$D$72,"&lt;&gt;"&amp;"",$D$5:$D$72,"&lt;&gt;"&amp;"NL",$D$5:$D$72,"&lt;&gt;"&amp;"HORS LIGUE",E$5:E$72,"&lt;"&amp;E97)+1),Paramètres!$B$3:$C$56,2,FALSE)*Paramètres!$N$3))</f>
        <v>0</v>
      </c>
      <c r="G97" s="4"/>
      <c r="H97" s="2">
        <f>IF(G$2="Bike &amp; Run",IF(ISNA(VLOOKUP(G97,Paramètres!$B$3:$C$56,2,FALSE)),0,VLOOKUP(G97,Paramètres!$B$3:$C$56,2,FALSE)*Paramètres!$N$4),IF(OR(G97="",OR($D97="",$D97="NL",$D97="HORS LIGUE")),0,VLOOKUP(IF(OR(G97="",OR($D97="",$D97="NL",$D97="HORS LIGUE")),"",COUNTIFS($D$5:$D$72,"&lt;&gt;"&amp;"",$D$5:$D$72,"&lt;&gt;"&amp;"NL",$D$5:$D$72,"&lt;&gt;"&amp;"HORS LIGUE",G$5:G$72,"&lt;"&amp;G97)+1),Paramètres!$B$3:$C$56,2,FALSE)*Paramètres!$N$4))</f>
        <v>0</v>
      </c>
      <c r="I97" s="36"/>
      <c r="J97" s="2">
        <f>IF(I$2="Bike &amp; Run",IF(ISNA(VLOOKUP(I97,Paramètres!$B$3:$C$56,2,FALSE)),0,VLOOKUP(I97,Paramètres!$B$3:$C$56,2,FALSE)*Paramètres!$N$5),IF(OR(I97="",OR($D97="",$D97="NL",$D97="HORS LIGUE")),0,VLOOKUP(IF(OR(I97="",OR($D97="",$D97="NL",$D97="HORS LIGUE")),"",COUNTIFS($D$5:$D$72,"&lt;&gt;"&amp;"",$D$5:$D$72,"&lt;&gt;"&amp;"NL",$D$5:$D$72,"&lt;&gt;"&amp;"HORS LIGUE",I$5:I$72,"&lt;"&amp;I97)+1),Paramètres!$B$3:$C$56,2,FALSE)*Paramètres!$N$5))</f>
        <v>0</v>
      </c>
      <c r="K97" s="4"/>
      <c r="L97" s="2">
        <f>IF(K$2="Bike &amp; Run",IF(ISNA(VLOOKUP(K97,Paramètres!$B$3:$C$56,2,FALSE)),0,VLOOKUP(K97,Paramètres!$B$3:$C$56,2,FALSE)*Paramètres!$N$6),IF(OR(K97="",OR($D97="",$D97="NL",$D97="HORS LIGUE")),0,VLOOKUP(IF(OR(K97="",OR($D97="",$D97="NL",$D97="HORS LIGUE")),"",COUNTIFS($D$5:$D$72,"&lt;&gt;"&amp;"",$D$5:$D$72,"&lt;&gt;"&amp;"NL",$D$5:$D$72,"&lt;&gt;"&amp;"HORS LIGUE",K$5:K$72,"&lt;"&amp;K97)+1),Paramètres!$B$3:$C$56,2,FALSE)*Paramètres!$N$6))</f>
        <v>0</v>
      </c>
      <c r="M97" s="4"/>
      <c r="N97" s="2">
        <f>IF(M$2="Bike &amp; Run",IF(ISNA(VLOOKUP(M97,Paramètres!$B$3:$C$56,2,FALSE)),0,VLOOKUP(M97,Paramètres!$B$3:$C$56,2,FALSE)*Paramètres!$N$7),IF(OR(M97="",OR($D97="",$D97="NL",$D97="HORS LIGUE")),0,VLOOKUP(IF(OR(M97="",OR($D97="",$D97="NL",$D97="HORS LIGUE")),"",COUNTIFS($D$5:$D$72,"&lt;&gt;"&amp;"",$D$5:$D$72,"&lt;&gt;"&amp;"NL",$D$5:$D$72,"&lt;&gt;"&amp;"HORS LIGUE",M$5:M$72,"&lt;"&amp;M97)+1),Paramètres!$B$3:$C$56,2,FALSE)*Paramètres!$N$7))</f>
        <v>0</v>
      </c>
      <c r="O97" s="46"/>
      <c r="P97" s="2">
        <f>IF(O$2="Bike &amp; Run",IF(ISNA(VLOOKUP(O97,Paramètres!$B$3:$C$56,2,FALSE)),0,VLOOKUP(O97,Paramètres!$B$3:$C$56,2,FALSE)*Paramètres!$N$8),IF(OR(O97="",OR($D97="",$D97="NL",$D97="HORS LIGUE")),0,VLOOKUP(IF(OR(O97="",OR($D97="",$D97="NL",$D97="HORS LIGUE")),"",COUNTIFS($D$5:$D$72,"&lt;&gt;"&amp;"",$D$5:$D$72,"&lt;&gt;"&amp;"NL",$D$5:$D$72,"&lt;&gt;"&amp;"HORS LIGUE",O$5:O$72,"&lt;"&amp;O97)+1),Paramètres!$B$3:$C$56,2,FALSE)*Paramètres!$N$8))</f>
        <v>0</v>
      </c>
      <c r="Q97" s="46"/>
      <c r="R97" s="2">
        <f>IF(Q$2="Bike &amp; Run",IF(ISNA(VLOOKUP(Q97,Paramètres!$B$3:$C$56,2,FALSE)),0,VLOOKUP(Q97,Paramètres!$B$3:$C$56,2,FALSE)*Paramètres!$N$9),IF(OR(Q97="",OR($D97="",$D97="NL",$D97="HORS LIGUE")),0,VLOOKUP(IF(OR(Q97="",OR($D97="",$D97="NL",$D97="HORS LIGUE")),"",COUNTIFS($D$5:$D$72,"&lt;&gt;"&amp;"",$D$5:$D$72,"&lt;&gt;"&amp;"NL",$D$5:$D$72,"&lt;&gt;"&amp;"HORS LIGUE",Q$5:Q$72,"&lt;"&amp;Q97)+1),Paramètres!$B$3:$C$56,2,FALSE)*Paramètres!$N$9))</f>
        <v>0</v>
      </c>
      <c r="S97" s="46"/>
      <c r="T97" s="2">
        <f>IF(S$2="Bike &amp; Run",IF(ISNA(VLOOKUP(S97,Paramètres!$B$3:$C$56,2,FALSE)),0,VLOOKUP(S97,Paramètres!$B$3:$C$56,2,FALSE)*Paramètres!$N$10),IF(OR(S97="",OR($D97="",$D97="NL",$D97="HORS LIGUE")),0,VLOOKUP(IF(OR(S97="",OR($D97="",$D97="NL",$D97="HORS LIGUE")),"",COUNTIFS($D$5:$D$72,"&lt;&gt;"&amp;"",$D$5:$D$72,"&lt;&gt;"&amp;"NL",$D$5:$D$72,"&lt;&gt;"&amp;"HORS LIGUE",S$5:S$72,"&lt;"&amp;S97)+1),Paramètres!$B$3:$C$56,2,FALSE)*Paramètres!$N$10))</f>
        <v>0</v>
      </c>
      <c r="U97" s="46"/>
      <c r="V97" s="2">
        <f>IF(U$2="Bike &amp; Run",IF(ISNA(VLOOKUP(U97,Paramètres!$B$3:$C$56,2,FALSE)),0,VLOOKUP(U97,Paramètres!$B$3:$C$56,2,FALSE)*Paramètres!$N$11),IF(OR(U97="",OR($D97="",$D97="NL",$D97="HORS LIGUE")),0,VLOOKUP(IF(OR(U97="",OR($D97="",$D97="NL",$D97="HORS LIGUE")),"",COUNTIFS($D$5:$D$72,"&lt;&gt;"&amp;"",$D$5:$D$72,"&lt;&gt;"&amp;"NL",$D$5:$D$72,"&lt;&gt;"&amp;"HORS LIGUE",U$5:U$72,"&lt;"&amp;U97)+1),Paramètres!$B$3:$C$56,2,FALSE)*Paramètres!$N$11))</f>
        <v>0</v>
      </c>
      <c r="W97" s="46"/>
      <c r="X97" s="2">
        <f>IF(W$2="Bike &amp; Run",IF(ISNA(VLOOKUP(W97,Paramètres!$B$3:$C$56,2,FALSE)),0,VLOOKUP(W97,Paramètres!$B$3:$C$56,2,FALSE)*Paramètres!$N$12),IF(OR(W97="",OR($D97="",$D97="NL",$D97="HORS LIGUE")),0,VLOOKUP(IF(OR(W97="",OR($D97="",$D97="NL",$D97="HORS LIGUE")),"",COUNTIFS($D$5:$D$72,"&lt;&gt;"&amp;"",$D$5:$D$72,"&lt;&gt;"&amp;"NL",$D$5:$D$72,"&lt;&gt;"&amp;"HORS LIGUE",W$5:W$72,"&lt;"&amp;W97)+1),Paramètres!$B$3:$C$56,2,FALSE)*Paramètres!$N$12))</f>
        <v>0</v>
      </c>
      <c r="Y97" s="46"/>
      <c r="Z97" s="2">
        <f>IF(Y$2="Bike &amp; Run",IF(ISNA(VLOOKUP(Y97,Paramètres!$B$3:$C$56,2,FALSE)),0,VLOOKUP(Y97,Paramètres!$B$3:$C$56,2,FALSE)*Paramètres!$N$13),IF(OR(Y97="",OR($D97="",$D97="NL",$D97="HORS LIGUE")),0,VLOOKUP(IF(OR(Y97="",OR($D97="",$D97="NL",$D97="HORS LIGUE")),"",COUNTIFS($D$5:$D$72,"&lt;&gt;"&amp;"",$D$5:$D$72,"&lt;&gt;"&amp;"NL",$D$5:$D$72,"&lt;&gt;"&amp;"HORS LIGUE",Y$5:Y$72,"&lt;"&amp;Y97)+1),Paramètres!$B$3:$C$56,2,FALSE)*Paramètres!$N$13))</f>
        <v>0</v>
      </c>
      <c r="AA97" s="46"/>
      <c r="AB97" s="2">
        <f>IF(AA$2="Bike &amp; Run",IF(ISNA(VLOOKUP(AA97,Paramètres!$B$3:$C$56,2,FALSE)),0,VLOOKUP(AA97,Paramètres!$B$3:$C$56,2,FALSE)*Paramètres!$N$14),IF(OR(AA97="",OR($D97="",$D97="NL",$D97="HORS LIGUE")),0,VLOOKUP(IF(OR(AA97="",OR($D97="",$D97="NL",$D97="HORS LIGUE")),"",COUNTIFS($D$5:$D$72,"&lt;&gt;"&amp;"",$D$5:$D$72,"&lt;&gt;"&amp;"NL",$D$5:$D$72,"&lt;&gt;"&amp;"HORS LIGUE",AA$5:AA$72,"&lt;"&amp;AA97)+1),Paramètres!$B$3:$C$56,2,FALSE)*Paramètres!$N$14))</f>
        <v>0</v>
      </c>
      <c r="AC97" s="46"/>
      <c r="AD97" s="2">
        <f>IF(AC$2="Bike &amp; Run",IF(ISNA(VLOOKUP(AC97,Paramètres!$B$3:$C$56,2,FALSE)),0,VLOOKUP(AC97,Paramètres!$B$3:$C$56,2,FALSE)*Paramètres!$N$15),IF(OR(AC97="",OR($D97="",$D97="NL",$D97="HORS LIGUE")),0,VLOOKUP(IF(OR(AC97="",OR($D97="",$D97="NL",$D97="HORS LIGUE")),"",COUNTIFS($D$5:$D$72,"&lt;&gt;"&amp;"",$D$5:$D$72,"&lt;&gt;"&amp;"NL",$D$5:$D$72,"&lt;&gt;"&amp;"HORS LIGUE",AC$5:AC$72,"&lt;"&amp;AC97)+1),Paramètres!$B$3:$C$56,2,FALSE)*Paramètres!$N$15))</f>
        <v>0</v>
      </c>
      <c r="AE97" s="46"/>
      <c r="AF97" s="2">
        <f>IF(AE$2="Bike &amp; Run",IF(ISNA(VLOOKUP(AE97,Paramètres!$B$3:$C$56,2,FALSE)),0,VLOOKUP(AE97,Paramètres!$B$3:$C$56,2,FALSE)*Paramètres!$N$16),IF(OR(AE97="",OR($D97="",$D97="NL",$D97="HORS LIGUE")),0,VLOOKUP(IF(OR(AE97="",OR($D97="",$D97="NL",$D97="HORS LIGUE")),"",COUNTIFS($D$5:$D$72,"&lt;&gt;"&amp;"",$D$5:$D$72,"&lt;&gt;"&amp;"NL",$D$5:$D$72,"&lt;&gt;"&amp;"HORS LIGUE",AE$5:AE$72,"&lt;"&amp;AE97)+1),Paramètres!$B$3:$C$56,2,FALSE)*Paramètres!$N$16))</f>
        <v>0</v>
      </c>
      <c r="AG97" s="46"/>
      <c r="AH97" s="2">
        <f>IF(AG$2="Bike &amp; Run",IF(ISNA(VLOOKUP(AG97,Paramètres!$B$3:$C$56,2,FALSE)),0,VLOOKUP(AG97,Paramètres!$B$3:$C$56,2,FALSE)*Paramètres!$N$17),IF(OR(AG97="",OR($D97="",$D97="NL",$D97="HORS LIGUE")),0,VLOOKUP(IF(OR(AG97="",OR($D97="",$D97="NL",$D97="HORS LIGUE")),"",COUNTIFS($D$5:$D$72,"&lt;&gt;"&amp;"",$D$5:$D$72,"&lt;&gt;"&amp;"NL",$D$5:$D$72,"&lt;&gt;"&amp;"HORS LIGUE",AG$5:AG$72,"&lt;"&amp;AG97)+1),Paramètres!$B$3:$C$56,2,FALSE)*Paramètres!$N$17))</f>
        <v>0</v>
      </c>
      <c r="AI97" s="40">
        <f t="shared" si="106"/>
        <v>0</v>
      </c>
      <c r="AJ97" s="3" t="str">
        <f t="shared" si="107"/>
        <v/>
      </c>
      <c r="AK97" s="5">
        <f t="shared" si="108"/>
        <v>0</v>
      </c>
      <c r="AL97" s="41" t="e">
        <f t="shared" si="109"/>
        <v>#REF!</v>
      </c>
      <c r="AM97" s="33" t="e">
        <f t="shared" si="110"/>
        <v>#REF!</v>
      </c>
    </row>
    <row r="98" spans="1:39" ht="16.5" x14ac:dyDescent="0.35">
      <c r="A98" s="14"/>
      <c r="B98" s="64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Run",IF(ISNA(VLOOKUP(E98,Paramètres!$B$3:$C$56,2,FALSE)),0,VLOOKUP(E98,Paramètres!$B$3:$C$56,2,FALSE)*Paramètres!$N$3),IF(OR(E98="",OR($D98="",$D98="NL",$D98="HORS LIGUE")),0,VLOOKUP(IF(OR(E98="",OR($D98="",$D98="NL",$D98="HORS LIGUE")),"",COUNTIFS($D$5:$D$72,"&lt;&gt;"&amp;"",$D$5:$D$72,"&lt;&gt;"&amp;"NL",$D$5:$D$72,"&lt;&gt;"&amp;"HORS LIGUE",E$5:E$72,"&lt;"&amp;E98)+1),Paramètres!$B$3:$C$56,2,FALSE)*Paramètres!$N$3))</f>
        <v>0</v>
      </c>
      <c r="G98" s="4"/>
      <c r="H98" s="2">
        <f>IF(G$2="Bike &amp; Run",IF(ISNA(VLOOKUP(G98,Paramètres!$B$3:$C$56,2,FALSE)),0,VLOOKUP(G98,Paramètres!$B$3:$C$56,2,FALSE)*Paramètres!$N$4),IF(OR(G98="",OR($D98="",$D98="NL",$D98="HORS LIGUE")),0,VLOOKUP(IF(OR(G98="",OR($D98="",$D98="NL",$D98="HORS LIGUE")),"",COUNTIFS($D$5:$D$72,"&lt;&gt;"&amp;"",$D$5:$D$72,"&lt;&gt;"&amp;"NL",$D$5:$D$72,"&lt;&gt;"&amp;"HORS LIGUE",G$5:G$72,"&lt;"&amp;G98)+1),Paramètres!$B$3:$C$56,2,FALSE)*Paramètres!$N$4))</f>
        <v>0</v>
      </c>
      <c r="I98" s="36"/>
      <c r="J98" s="2">
        <f>IF(I$2="Bike &amp; Run",IF(ISNA(VLOOKUP(I98,Paramètres!$B$3:$C$56,2,FALSE)),0,VLOOKUP(I98,Paramètres!$B$3:$C$56,2,FALSE)*Paramètres!$N$5),IF(OR(I98="",OR($D98="",$D98="NL",$D98="HORS LIGUE")),0,VLOOKUP(IF(OR(I98="",OR($D98="",$D98="NL",$D98="HORS LIGUE")),"",COUNTIFS($D$5:$D$72,"&lt;&gt;"&amp;"",$D$5:$D$72,"&lt;&gt;"&amp;"NL",$D$5:$D$72,"&lt;&gt;"&amp;"HORS LIGUE",I$5:I$72,"&lt;"&amp;I98)+1),Paramètres!$B$3:$C$56,2,FALSE)*Paramètres!$N$5))</f>
        <v>0</v>
      </c>
      <c r="K98" s="4"/>
      <c r="L98" s="2">
        <f>IF(K$2="Bike &amp; Run",IF(ISNA(VLOOKUP(K98,Paramètres!$B$3:$C$56,2,FALSE)),0,VLOOKUP(K98,Paramètres!$B$3:$C$56,2,FALSE)*Paramètres!$N$6),IF(OR(K98="",OR($D98="",$D98="NL",$D98="HORS LIGUE")),0,VLOOKUP(IF(OR(K98="",OR($D98="",$D98="NL",$D98="HORS LIGUE")),"",COUNTIFS($D$5:$D$72,"&lt;&gt;"&amp;"",$D$5:$D$72,"&lt;&gt;"&amp;"NL",$D$5:$D$72,"&lt;&gt;"&amp;"HORS LIGUE",K$5:K$72,"&lt;"&amp;K98)+1),Paramètres!$B$3:$C$56,2,FALSE)*Paramètres!$N$6))</f>
        <v>0</v>
      </c>
      <c r="M98" s="4"/>
      <c r="N98" s="2">
        <f>IF(M$2="Bike &amp; Run",IF(ISNA(VLOOKUP(M98,Paramètres!$B$3:$C$56,2,FALSE)),0,VLOOKUP(M98,Paramètres!$B$3:$C$56,2,FALSE)*Paramètres!$N$7),IF(OR(M98="",OR($D98="",$D98="NL",$D98="HORS LIGUE")),0,VLOOKUP(IF(OR(M98="",OR($D98="",$D98="NL",$D98="HORS LIGUE")),"",COUNTIFS($D$5:$D$72,"&lt;&gt;"&amp;"",$D$5:$D$72,"&lt;&gt;"&amp;"NL",$D$5:$D$72,"&lt;&gt;"&amp;"HORS LIGUE",M$5:M$72,"&lt;"&amp;M98)+1),Paramètres!$B$3:$C$56,2,FALSE)*Paramètres!$N$7))</f>
        <v>0</v>
      </c>
      <c r="O98" s="46"/>
      <c r="P98" s="2">
        <f>IF(O$2="Bike &amp; Run",IF(ISNA(VLOOKUP(O98,Paramètres!$B$3:$C$56,2,FALSE)),0,VLOOKUP(O98,Paramètres!$B$3:$C$56,2,FALSE)*Paramètres!$N$8),IF(OR(O98="",OR($D98="",$D98="NL",$D98="HORS LIGUE")),0,VLOOKUP(IF(OR(O98="",OR($D98="",$D98="NL",$D98="HORS LIGUE")),"",COUNTIFS($D$5:$D$72,"&lt;&gt;"&amp;"",$D$5:$D$72,"&lt;&gt;"&amp;"NL",$D$5:$D$72,"&lt;&gt;"&amp;"HORS LIGUE",O$5:O$72,"&lt;"&amp;O98)+1),Paramètres!$B$3:$C$56,2,FALSE)*Paramètres!$N$8))</f>
        <v>0</v>
      </c>
      <c r="Q98" s="46"/>
      <c r="R98" s="2">
        <f>IF(Q$2="Bike &amp; Run",IF(ISNA(VLOOKUP(Q98,Paramètres!$B$3:$C$56,2,FALSE)),0,VLOOKUP(Q98,Paramètres!$B$3:$C$56,2,FALSE)*Paramètres!$N$9),IF(OR(Q98="",OR($D98="",$D98="NL",$D98="HORS LIGUE")),0,VLOOKUP(IF(OR(Q98="",OR($D98="",$D98="NL",$D98="HORS LIGUE")),"",COUNTIFS($D$5:$D$72,"&lt;&gt;"&amp;"",$D$5:$D$72,"&lt;&gt;"&amp;"NL",$D$5:$D$72,"&lt;&gt;"&amp;"HORS LIGUE",Q$5:Q$72,"&lt;"&amp;Q98)+1),Paramètres!$B$3:$C$56,2,FALSE)*Paramètres!$N$9))</f>
        <v>0</v>
      </c>
      <c r="S98" s="46"/>
      <c r="T98" s="2">
        <f>IF(S$2="Bike &amp; Run",IF(ISNA(VLOOKUP(S98,Paramètres!$B$3:$C$56,2,FALSE)),0,VLOOKUP(S98,Paramètres!$B$3:$C$56,2,FALSE)*Paramètres!$N$10),IF(OR(S98="",OR($D98="",$D98="NL",$D98="HORS LIGUE")),0,VLOOKUP(IF(OR(S98="",OR($D98="",$D98="NL",$D98="HORS LIGUE")),"",COUNTIFS($D$5:$D$72,"&lt;&gt;"&amp;"",$D$5:$D$72,"&lt;&gt;"&amp;"NL",$D$5:$D$72,"&lt;&gt;"&amp;"HORS LIGUE",S$5:S$72,"&lt;"&amp;S98)+1),Paramètres!$B$3:$C$56,2,FALSE)*Paramètres!$N$10))</f>
        <v>0</v>
      </c>
      <c r="U98" s="46"/>
      <c r="V98" s="2">
        <f>IF(U$2="Bike &amp; Run",IF(ISNA(VLOOKUP(U98,Paramètres!$B$3:$C$56,2,FALSE)),0,VLOOKUP(U98,Paramètres!$B$3:$C$56,2,FALSE)*Paramètres!$N$11),IF(OR(U98="",OR($D98="",$D98="NL",$D98="HORS LIGUE")),0,VLOOKUP(IF(OR(U98="",OR($D98="",$D98="NL",$D98="HORS LIGUE")),"",COUNTIFS($D$5:$D$72,"&lt;&gt;"&amp;"",$D$5:$D$72,"&lt;&gt;"&amp;"NL",$D$5:$D$72,"&lt;&gt;"&amp;"HORS LIGUE",U$5:U$72,"&lt;"&amp;U98)+1),Paramètres!$B$3:$C$56,2,FALSE)*Paramètres!$N$11))</f>
        <v>0</v>
      </c>
      <c r="W98" s="46"/>
      <c r="X98" s="2">
        <f>IF(W$2="Bike &amp; Run",IF(ISNA(VLOOKUP(W98,Paramètres!$B$3:$C$56,2,FALSE)),0,VLOOKUP(W98,Paramètres!$B$3:$C$56,2,FALSE)*Paramètres!$N$12),IF(OR(W98="",OR($D98="",$D98="NL",$D98="HORS LIGUE")),0,VLOOKUP(IF(OR(W98="",OR($D98="",$D98="NL",$D98="HORS LIGUE")),"",COUNTIFS($D$5:$D$72,"&lt;&gt;"&amp;"",$D$5:$D$72,"&lt;&gt;"&amp;"NL",$D$5:$D$72,"&lt;&gt;"&amp;"HORS LIGUE",W$5:W$72,"&lt;"&amp;W98)+1),Paramètres!$B$3:$C$56,2,FALSE)*Paramètres!$N$12))</f>
        <v>0</v>
      </c>
      <c r="Y98" s="46"/>
      <c r="Z98" s="2">
        <f>IF(Y$2="Bike &amp; Run",IF(ISNA(VLOOKUP(Y98,Paramètres!$B$3:$C$56,2,FALSE)),0,VLOOKUP(Y98,Paramètres!$B$3:$C$56,2,FALSE)*Paramètres!$N$13),IF(OR(Y98="",OR($D98="",$D98="NL",$D98="HORS LIGUE")),0,VLOOKUP(IF(OR(Y98="",OR($D98="",$D98="NL",$D98="HORS LIGUE")),"",COUNTIFS($D$5:$D$72,"&lt;&gt;"&amp;"",$D$5:$D$72,"&lt;&gt;"&amp;"NL",$D$5:$D$72,"&lt;&gt;"&amp;"HORS LIGUE",Y$5:Y$72,"&lt;"&amp;Y98)+1),Paramètres!$B$3:$C$56,2,FALSE)*Paramètres!$N$13))</f>
        <v>0</v>
      </c>
      <c r="AA98" s="46"/>
      <c r="AB98" s="2">
        <f>IF(AA$2="Bike &amp; Run",IF(ISNA(VLOOKUP(AA98,Paramètres!$B$3:$C$56,2,FALSE)),0,VLOOKUP(AA98,Paramètres!$B$3:$C$56,2,FALSE)*Paramètres!$N$14),IF(OR(AA98="",OR($D98="",$D98="NL",$D98="HORS LIGUE")),0,VLOOKUP(IF(OR(AA98="",OR($D98="",$D98="NL",$D98="HORS LIGUE")),"",COUNTIFS($D$5:$D$72,"&lt;&gt;"&amp;"",$D$5:$D$72,"&lt;&gt;"&amp;"NL",$D$5:$D$72,"&lt;&gt;"&amp;"HORS LIGUE",AA$5:AA$72,"&lt;"&amp;AA98)+1),Paramètres!$B$3:$C$56,2,FALSE)*Paramètres!$N$14))</f>
        <v>0</v>
      </c>
      <c r="AC98" s="46"/>
      <c r="AD98" s="2">
        <f>IF(AC$2="Bike &amp; Run",IF(ISNA(VLOOKUP(AC98,Paramètres!$B$3:$C$56,2,FALSE)),0,VLOOKUP(AC98,Paramètres!$B$3:$C$56,2,FALSE)*Paramètres!$N$15),IF(OR(AC98="",OR($D98="",$D98="NL",$D98="HORS LIGUE")),0,VLOOKUP(IF(OR(AC98="",OR($D98="",$D98="NL",$D98="HORS LIGUE")),"",COUNTIFS($D$5:$D$72,"&lt;&gt;"&amp;"",$D$5:$D$72,"&lt;&gt;"&amp;"NL",$D$5:$D$72,"&lt;&gt;"&amp;"HORS LIGUE",AC$5:AC$72,"&lt;"&amp;AC98)+1),Paramètres!$B$3:$C$56,2,FALSE)*Paramètres!$N$15))</f>
        <v>0</v>
      </c>
      <c r="AE98" s="46"/>
      <c r="AF98" s="2">
        <f>IF(AE$2="Bike &amp; Run",IF(ISNA(VLOOKUP(AE98,Paramètres!$B$3:$C$56,2,FALSE)),0,VLOOKUP(AE98,Paramètres!$B$3:$C$56,2,FALSE)*Paramètres!$N$16),IF(OR(AE98="",OR($D98="",$D98="NL",$D98="HORS LIGUE")),0,VLOOKUP(IF(OR(AE98="",OR($D98="",$D98="NL",$D98="HORS LIGUE")),"",COUNTIFS($D$5:$D$72,"&lt;&gt;"&amp;"",$D$5:$D$72,"&lt;&gt;"&amp;"NL",$D$5:$D$72,"&lt;&gt;"&amp;"HORS LIGUE",AE$5:AE$72,"&lt;"&amp;AE98)+1),Paramètres!$B$3:$C$56,2,FALSE)*Paramètres!$N$16))</f>
        <v>0</v>
      </c>
      <c r="AG98" s="46"/>
      <c r="AH98" s="2">
        <f>IF(AG$2="Bike &amp; Run",IF(ISNA(VLOOKUP(AG98,Paramètres!$B$3:$C$56,2,FALSE)),0,VLOOKUP(AG98,Paramètres!$B$3:$C$56,2,FALSE)*Paramètres!$N$17),IF(OR(AG98="",OR($D98="",$D98="NL",$D98="HORS LIGUE")),0,VLOOKUP(IF(OR(AG98="",OR($D98="",$D98="NL",$D98="HORS LIGUE")),"",COUNTIFS($D$5:$D$72,"&lt;&gt;"&amp;"",$D$5:$D$72,"&lt;&gt;"&amp;"NL",$D$5:$D$72,"&lt;&gt;"&amp;"HORS LIGUE",AG$5:AG$72,"&lt;"&amp;AG98)+1),Paramètres!$B$3:$C$56,2,FALSE)*Paramètres!$N$17))</f>
        <v>0</v>
      </c>
      <c r="AI98" s="40">
        <f t="shared" si="106"/>
        <v>0</v>
      </c>
      <c r="AJ98" s="3" t="str">
        <f t="shared" si="107"/>
        <v/>
      </c>
      <c r="AK98" s="5">
        <f t="shared" si="108"/>
        <v>0</v>
      </c>
      <c r="AL98" s="41" t="e">
        <f t="shared" si="109"/>
        <v>#REF!</v>
      </c>
      <c r="AM98" s="33" t="e">
        <f t="shared" si="110"/>
        <v>#REF!</v>
      </c>
    </row>
    <row r="99" spans="1:39" ht="16.5" x14ac:dyDescent="0.35">
      <c r="A99" s="14"/>
      <c r="B99" s="64" t="str">
        <f>IF(ISNA(VLOOKUP(A99,'Licenciés Jeunes 2023'!A:C,3,0)),"",VLOOKUP(A99,'Licenciés Jeunes 2023'!A:C,3,0))</f>
        <v/>
      </c>
      <c r="C99" s="32" t="str">
        <f>IF(ISNA(VLOOKUP(A99,'Licenciés Jeunes 2023'!A:C,2,0)),"",VLOOKUP(A99,'Licenciés Jeunes 2023'!A:C,2,0))</f>
        <v/>
      </c>
      <c r="D99" s="32" t="str">
        <f>IF(ISNA(VLOOKUP(A99,'Licenciés Jeunes 2023'!A:F,6,0)),"",VLOOKUP(A99,'Licenciés Jeunes 2023'!A:F,6,0))</f>
        <v/>
      </c>
      <c r="E99" s="6"/>
      <c r="F99" s="2">
        <f>IF(E$2="Bike &amp; Run",IF(ISNA(VLOOKUP(E99,Paramètres!$B$3:$C$56,2,FALSE)),0,VLOOKUP(E99,Paramètres!$B$3:$C$56,2,FALSE)*Paramètres!$N$3),IF(OR(E99="",OR($D99="",$D99="NL",$D99="HORS LIGUE")),0,VLOOKUP(IF(OR(E99="",OR($D99="",$D99="NL",$D99="HORS LIGUE")),"",COUNTIFS($D$5:$D$72,"&lt;&gt;"&amp;"",$D$5:$D$72,"&lt;&gt;"&amp;"NL",$D$5:$D$72,"&lt;&gt;"&amp;"HORS LIGUE",E$5:E$72,"&lt;"&amp;E99)+1),Paramètres!$B$3:$C$56,2,FALSE)*Paramètres!$N$3))</f>
        <v>0</v>
      </c>
      <c r="G99" s="4"/>
      <c r="H99" s="2">
        <f>IF(G$2="Bike &amp; Run",IF(ISNA(VLOOKUP(G99,Paramètres!$B$3:$C$56,2,FALSE)),0,VLOOKUP(G99,Paramètres!$B$3:$C$56,2,FALSE)*Paramètres!$N$4),IF(OR(G99="",OR($D99="",$D99="NL",$D99="HORS LIGUE")),0,VLOOKUP(IF(OR(G99="",OR($D99="",$D99="NL",$D99="HORS LIGUE")),"",COUNTIFS($D$5:$D$72,"&lt;&gt;"&amp;"",$D$5:$D$72,"&lt;&gt;"&amp;"NL",$D$5:$D$72,"&lt;&gt;"&amp;"HORS LIGUE",G$5:G$72,"&lt;"&amp;G99)+1),Paramètres!$B$3:$C$56,2,FALSE)*Paramètres!$N$4))</f>
        <v>0</v>
      </c>
      <c r="I99" s="36"/>
      <c r="J99" s="2">
        <f>IF(I$2="Bike &amp; Run",IF(ISNA(VLOOKUP(I99,Paramètres!$B$3:$C$56,2,FALSE)),0,VLOOKUP(I99,Paramètres!$B$3:$C$56,2,FALSE)*Paramètres!$N$5),IF(OR(I99="",OR($D99="",$D99="NL",$D99="HORS LIGUE")),0,VLOOKUP(IF(OR(I99="",OR($D99="",$D99="NL",$D99="HORS LIGUE")),"",COUNTIFS($D$5:$D$72,"&lt;&gt;"&amp;"",$D$5:$D$72,"&lt;&gt;"&amp;"NL",$D$5:$D$72,"&lt;&gt;"&amp;"HORS LIGUE",I$5:I$72,"&lt;"&amp;I99)+1),Paramètres!$B$3:$C$56,2,FALSE)*Paramètres!$N$5))</f>
        <v>0</v>
      </c>
      <c r="K99" s="4"/>
      <c r="L99" s="2">
        <f>IF(K$2="Bike &amp; Run",IF(ISNA(VLOOKUP(K99,Paramètres!$B$3:$C$56,2,FALSE)),0,VLOOKUP(K99,Paramètres!$B$3:$C$56,2,FALSE)*Paramètres!$N$6),IF(OR(K99="",OR($D99="",$D99="NL",$D99="HORS LIGUE")),0,VLOOKUP(IF(OR(K99="",OR($D99="",$D99="NL",$D99="HORS LIGUE")),"",COUNTIFS($D$5:$D$72,"&lt;&gt;"&amp;"",$D$5:$D$72,"&lt;&gt;"&amp;"NL",$D$5:$D$72,"&lt;&gt;"&amp;"HORS LIGUE",K$5:K$72,"&lt;"&amp;K99)+1),Paramètres!$B$3:$C$56,2,FALSE)*Paramètres!$N$6))</f>
        <v>0</v>
      </c>
      <c r="M99" s="4"/>
      <c r="N99" s="2">
        <f>IF(M$2="Bike &amp; Run",IF(ISNA(VLOOKUP(M99,Paramètres!$B$3:$C$56,2,FALSE)),0,VLOOKUP(M99,Paramètres!$B$3:$C$56,2,FALSE)*Paramètres!$N$7),IF(OR(M99="",OR($D99="",$D99="NL",$D99="HORS LIGUE")),0,VLOOKUP(IF(OR(M99="",OR($D99="",$D99="NL",$D99="HORS LIGUE")),"",COUNTIFS($D$5:$D$72,"&lt;&gt;"&amp;"",$D$5:$D$72,"&lt;&gt;"&amp;"NL",$D$5:$D$72,"&lt;&gt;"&amp;"HORS LIGUE",M$5:M$72,"&lt;"&amp;M99)+1),Paramètres!$B$3:$C$56,2,FALSE)*Paramètres!$N$7))</f>
        <v>0</v>
      </c>
      <c r="O99" s="46"/>
      <c r="P99" s="2">
        <f>IF(O$2="Bike &amp; Run",IF(ISNA(VLOOKUP(O99,Paramètres!$B$3:$C$56,2,FALSE)),0,VLOOKUP(O99,Paramètres!$B$3:$C$56,2,FALSE)*Paramètres!$N$8),IF(OR(O99="",OR($D99="",$D99="NL",$D99="HORS LIGUE")),0,VLOOKUP(IF(OR(O99="",OR($D99="",$D99="NL",$D99="HORS LIGUE")),"",COUNTIFS($D$5:$D$72,"&lt;&gt;"&amp;"",$D$5:$D$72,"&lt;&gt;"&amp;"NL",$D$5:$D$72,"&lt;&gt;"&amp;"HORS LIGUE",O$5:O$72,"&lt;"&amp;O99)+1),Paramètres!$B$3:$C$56,2,FALSE)*Paramètres!$N$8))</f>
        <v>0</v>
      </c>
      <c r="Q99" s="46"/>
      <c r="R99" s="2">
        <f>IF(Q$2="Bike &amp; Run",IF(ISNA(VLOOKUP(Q99,Paramètres!$B$3:$C$56,2,FALSE)),0,VLOOKUP(Q99,Paramètres!$B$3:$C$56,2,FALSE)*Paramètres!$N$9),IF(OR(Q99="",OR($D99="",$D99="NL",$D99="HORS LIGUE")),0,VLOOKUP(IF(OR(Q99="",OR($D99="",$D99="NL",$D99="HORS LIGUE")),"",COUNTIFS($D$5:$D$72,"&lt;&gt;"&amp;"",$D$5:$D$72,"&lt;&gt;"&amp;"NL",$D$5:$D$72,"&lt;&gt;"&amp;"HORS LIGUE",Q$5:Q$72,"&lt;"&amp;Q99)+1),Paramètres!$B$3:$C$56,2,FALSE)*Paramètres!$N$9))</f>
        <v>0</v>
      </c>
      <c r="S99" s="46"/>
      <c r="T99" s="2">
        <f>IF(S$2="Bike &amp; Run",IF(ISNA(VLOOKUP(S99,Paramètres!$B$3:$C$56,2,FALSE)),0,VLOOKUP(S99,Paramètres!$B$3:$C$56,2,FALSE)*Paramètres!$N$10),IF(OR(S99="",OR($D99="",$D99="NL",$D99="HORS LIGUE")),0,VLOOKUP(IF(OR(S99="",OR($D99="",$D99="NL",$D99="HORS LIGUE")),"",COUNTIFS($D$5:$D$72,"&lt;&gt;"&amp;"",$D$5:$D$72,"&lt;&gt;"&amp;"NL",$D$5:$D$72,"&lt;&gt;"&amp;"HORS LIGUE",S$5:S$72,"&lt;"&amp;S99)+1),Paramètres!$B$3:$C$56,2,FALSE)*Paramètres!$N$10))</f>
        <v>0</v>
      </c>
      <c r="U99" s="46"/>
      <c r="V99" s="2">
        <f>IF(U$2="Bike &amp; Run",IF(ISNA(VLOOKUP(U99,Paramètres!$B$3:$C$56,2,FALSE)),0,VLOOKUP(U99,Paramètres!$B$3:$C$56,2,FALSE)*Paramètres!$N$11),IF(OR(U99="",OR($D99="",$D99="NL",$D99="HORS LIGUE")),0,VLOOKUP(IF(OR(U99="",OR($D99="",$D99="NL",$D99="HORS LIGUE")),"",COUNTIFS($D$5:$D$72,"&lt;&gt;"&amp;"",$D$5:$D$72,"&lt;&gt;"&amp;"NL",$D$5:$D$72,"&lt;&gt;"&amp;"HORS LIGUE",U$5:U$72,"&lt;"&amp;U99)+1),Paramètres!$B$3:$C$56,2,FALSE)*Paramètres!$N$11))</f>
        <v>0</v>
      </c>
      <c r="W99" s="46"/>
      <c r="X99" s="2">
        <f>IF(W$2="Bike &amp; Run",IF(ISNA(VLOOKUP(W99,Paramètres!$B$3:$C$56,2,FALSE)),0,VLOOKUP(W99,Paramètres!$B$3:$C$56,2,FALSE)*Paramètres!$N$12),IF(OR(W99="",OR($D99="",$D99="NL",$D99="HORS LIGUE")),0,VLOOKUP(IF(OR(W99="",OR($D99="",$D99="NL",$D99="HORS LIGUE")),"",COUNTIFS($D$5:$D$72,"&lt;&gt;"&amp;"",$D$5:$D$72,"&lt;&gt;"&amp;"NL",$D$5:$D$72,"&lt;&gt;"&amp;"HORS LIGUE",W$5:W$72,"&lt;"&amp;W99)+1),Paramètres!$B$3:$C$56,2,FALSE)*Paramètres!$N$12))</f>
        <v>0</v>
      </c>
      <c r="Y99" s="46"/>
      <c r="Z99" s="2">
        <f>IF(Y$2="Bike &amp; Run",IF(ISNA(VLOOKUP(Y99,Paramètres!$B$3:$C$56,2,FALSE)),0,VLOOKUP(Y99,Paramètres!$B$3:$C$56,2,FALSE)*Paramètres!$N$13),IF(OR(Y99="",OR($D99="",$D99="NL",$D99="HORS LIGUE")),0,VLOOKUP(IF(OR(Y99="",OR($D99="",$D99="NL",$D99="HORS LIGUE")),"",COUNTIFS($D$5:$D$72,"&lt;&gt;"&amp;"",$D$5:$D$72,"&lt;&gt;"&amp;"NL",$D$5:$D$72,"&lt;&gt;"&amp;"HORS LIGUE",Y$5:Y$72,"&lt;"&amp;Y99)+1),Paramètres!$B$3:$C$56,2,FALSE)*Paramètres!$N$13))</f>
        <v>0</v>
      </c>
      <c r="AA99" s="46"/>
      <c r="AB99" s="2">
        <f>IF(AA$2="Bike &amp; Run",IF(ISNA(VLOOKUP(AA99,Paramètres!$B$3:$C$56,2,FALSE)),0,VLOOKUP(AA99,Paramètres!$B$3:$C$56,2,FALSE)*Paramètres!$N$14),IF(OR(AA99="",OR($D99="",$D99="NL",$D99="HORS LIGUE")),0,VLOOKUP(IF(OR(AA99="",OR($D99="",$D99="NL",$D99="HORS LIGUE")),"",COUNTIFS($D$5:$D$72,"&lt;&gt;"&amp;"",$D$5:$D$72,"&lt;&gt;"&amp;"NL",$D$5:$D$72,"&lt;&gt;"&amp;"HORS LIGUE",AA$5:AA$72,"&lt;"&amp;AA99)+1),Paramètres!$B$3:$C$56,2,FALSE)*Paramètres!$N$14))</f>
        <v>0</v>
      </c>
      <c r="AC99" s="46"/>
      <c r="AD99" s="2">
        <f>IF(AC$2="Bike &amp; Run",IF(ISNA(VLOOKUP(AC99,Paramètres!$B$3:$C$56,2,FALSE)),0,VLOOKUP(AC99,Paramètres!$B$3:$C$56,2,FALSE)*Paramètres!$N$15),IF(OR(AC99="",OR($D99="",$D99="NL",$D99="HORS LIGUE")),0,VLOOKUP(IF(OR(AC99="",OR($D99="",$D99="NL",$D99="HORS LIGUE")),"",COUNTIFS($D$5:$D$72,"&lt;&gt;"&amp;"",$D$5:$D$72,"&lt;&gt;"&amp;"NL",$D$5:$D$72,"&lt;&gt;"&amp;"HORS LIGUE",AC$5:AC$72,"&lt;"&amp;AC99)+1),Paramètres!$B$3:$C$56,2,FALSE)*Paramètres!$N$15))</f>
        <v>0</v>
      </c>
      <c r="AE99" s="46"/>
      <c r="AF99" s="2">
        <f>IF(AE$2="Bike &amp; Run",IF(ISNA(VLOOKUP(AE99,Paramètres!$B$3:$C$56,2,FALSE)),0,VLOOKUP(AE99,Paramètres!$B$3:$C$56,2,FALSE)*Paramètres!$N$16),IF(OR(AE99="",OR($D99="",$D99="NL",$D99="HORS LIGUE")),0,VLOOKUP(IF(OR(AE99="",OR($D99="",$D99="NL",$D99="HORS LIGUE")),"",COUNTIFS($D$5:$D$72,"&lt;&gt;"&amp;"",$D$5:$D$72,"&lt;&gt;"&amp;"NL",$D$5:$D$72,"&lt;&gt;"&amp;"HORS LIGUE",AE$5:AE$72,"&lt;"&amp;AE99)+1),Paramètres!$B$3:$C$56,2,FALSE)*Paramètres!$N$16))</f>
        <v>0</v>
      </c>
      <c r="AG99" s="46"/>
      <c r="AH99" s="2">
        <f>IF(AG$2="Bike &amp; Run",IF(ISNA(VLOOKUP(AG99,Paramètres!$B$3:$C$56,2,FALSE)),0,VLOOKUP(AG99,Paramètres!$B$3:$C$56,2,FALSE)*Paramètres!$N$17),IF(OR(AG99="",OR($D99="",$D99="NL",$D99="HORS LIGUE")),0,VLOOKUP(IF(OR(AG99="",OR($D99="",$D99="NL",$D99="HORS LIGUE")),"",COUNTIFS($D$5:$D$72,"&lt;&gt;"&amp;"",$D$5:$D$72,"&lt;&gt;"&amp;"NL",$D$5:$D$72,"&lt;&gt;"&amp;"HORS LIGUE",AG$5:AG$72,"&lt;"&amp;AG99)+1),Paramètres!$B$3:$C$56,2,FALSE)*Paramètres!$N$17))</f>
        <v>0</v>
      </c>
      <c r="AI99" s="40">
        <f t="shared" si="106"/>
        <v>0</v>
      </c>
      <c r="AJ99" s="3" t="str">
        <f t="shared" si="107"/>
        <v/>
      </c>
      <c r="AK99" s="5">
        <f t="shared" si="108"/>
        <v>0</v>
      </c>
      <c r="AL99" s="41" t="e">
        <f t="shared" si="109"/>
        <v>#REF!</v>
      </c>
      <c r="AM99" s="33" t="e">
        <f t="shared" si="110"/>
        <v>#REF!</v>
      </c>
    </row>
    <row r="100" spans="1:39" ht="16.5" x14ac:dyDescent="0.35">
      <c r="A100" s="14"/>
      <c r="B100" s="64" t="str">
        <f>IF(ISNA(VLOOKUP(A100,'Licenciés Jeunes 2023'!A:C,3,0)),"",VLOOKUP(A100,'Licenciés Jeunes 2023'!A:C,3,0))</f>
        <v/>
      </c>
      <c r="C100" s="32" t="str">
        <f>IF(ISNA(VLOOKUP(A100,'Licenciés Jeunes 2023'!A:C,2,0)),"",VLOOKUP(A100,'Licenciés Jeunes 2023'!A:C,2,0))</f>
        <v/>
      </c>
      <c r="D100" s="32" t="str">
        <f>IF(ISNA(VLOOKUP(A100,'Licenciés Jeunes 2023'!A:F,6,0)),"",VLOOKUP(A100,'Licenciés Jeunes 2023'!A:F,6,0))</f>
        <v/>
      </c>
      <c r="E100" s="6"/>
      <c r="F100" s="2">
        <f>IF(E$2="Bike &amp; Run",IF(ISNA(VLOOKUP(E100,Paramètres!$B$3:$C$56,2,FALSE)),0,VLOOKUP(E100,Paramètres!$B$3:$C$56,2,FALSE)*Paramètres!$N$3),IF(OR(E100="",OR($D100="",$D100="NL",$D100="HORS LIGUE")),0,VLOOKUP(IF(OR(E100="",OR($D100="",$D100="NL",$D100="HORS LIGUE")),"",COUNTIFS($D$5:$D$72,"&lt;&gt;"&amp;"",$D$5:$D$72,"&lt;&gt;"&amp;"NL",$D$5:$D$72,"&lt;&gt;"&amp;"HORS LIGUE",E$5:E$72,"&lt;"&amp;E100)+1),Paramètres!$B$3:$C$56,2,FALSE)*Paramètres!$N$3))</f>
        <v>0</v>
      </c>
      <c r="G100" s="4"/>
      <c r="H100" s="2">
        <f>IF(G$2="Bike &amp; Run",IF(ISNA(VLOOKUP(G100,Paramètres!$B$3:$C$56,2,FALSE)),0,VLOOKUP(G100,Paramètres!$B$3:$C$56,2,FALSE)*Paramètres!$N$4),IF(OR(G100="",OR($D100="",$D100="NL",$D100="HORS LIGUE")),0,VLOOKUP(IF(OR(G100="",OR($D100="",$D100="NL",$D100="HORS LIGUE")),"",COUNTIFS($D$5:$D$72,"&lt;&gt;"&amp;"",$D$5:$D$72,"&lt;&gt;"&amp;"NL",$D$5:$D$72,"&lt;&gt;"&amp;"HORS LIGUE",G$5:G$72,"&lt;"&amp;G100)+1),Paramètres!$B$3:$C$56,2,FALSE)*Paramètres!$N$4))</f>
        <v>0</v>
      </c>
      <c r="I100" s="36"/>
      <c r="J100" s="2">
        <f>IF(I$2="Bike &amp; Run",IF(ISNA(VLOOKUP(I100,Paramètres!$B$3:$C$56,2,FALSE)),0,VLOOKUP(I100,Paramètres!$B$3:$C$56,2,FALSE)*Paramètres!$N$5),IF(OR(I100="",OR($D100="",$D100="NL",$D100="HORS LIGUE")),0,VLOOKUP(IF(OR(I100="",OR($D100="",$D100="NL",$D100="HORS LIGUE")),"",COUNTIFS($D$5:$D$72,"&lt;&gt;"&amp;"",$D$5:$D$72,"&lt;&gt;"&amp;"NL",$D$5:$D$72,"&lt;&gt;"&amp;"HORS LIGUE",I$5:I$72,"&lt;"&amp;I100)+1),Paramètres!$B$3:$C$56,2,FALSE)*Paramètres!$N$5))</f>
        <v>0</v>
      </c>
      <c r="K100" s="4"/>
      <c r="L100" s="2">
        <f>IF(K$2="Bike &amp; Run",IF(ISNA(VLOOKUP(K100,Paramètres!$B$3:$C$56,2,FALSE)),0,VLOOKUP(K100,Paramètres!$B$3:$C$56,2,FALSE)*Paramètres!$N$6),IF(OR(K100="",OR($D100="",$D100="NL",$D100="HORS LIGUE")),0,VLOOKUP(IF(OR(K100="",OR($D100="",$D100="NL",$D100="HORS LIGUE")),"",COUNTIFS($D$5:$D$72,"&lt;&gt;"&amp;"",$D$5:$D$72,"&lt;&gt;"&amp;"NL",$D$5:$D$72,"&lt;&gt;"&amp;"HORS LIGUE",K$5:K$72,"&lt;"&amp;K100)+1),Paramètres!$B$3:$C$56,2,FALSE)*Paramètres!$N$6))</f>
        <v>0</v>
      </c>
      <c r="M100" s="4"/>
      <c r="N100" s="2">
        <f>IF(M$2="Bike &amp; Run",IF(ISNA(VLOOKUP(M100,Paramètres!$B$3:$C$56,2,FALSE)),0,VLOOKUP(M100,Paramètres!$B$3:$C$56,2,FALSE)*Paramètres!$N$7),IF(OR(M100="",OR($D100="",$D100="NL",$D100="HORS LIGUE")),0,VLOOKUP(IF(OR(M100="",OR($D100="",$D100="NL",$D100="HORS LIGUE")),"",COUNTIFS($D$5:$D$72,"&lt;&gt;"&amp;"",$D$5:$D$72,"&lt;&gt;"&amp;"NL",$D$5:$D$72,"&lt;&gt;"&amp;"HORS LIGUE",M$5:M$72,"&lt;"&amp;M100)+1),Paramètres!$B$3:$C$56,2,FALSE)*Paramètres!$N$7))</f>
        <v>0</v>
      </c>
      <c r="O100" s="46"/>
      <c r="P100" s="2">
        <f>IF(O$2="Bike &amp; Run",IF(ISNA(VLOOKUP(O100,Paramètres!$B$3:$C$56,2,FALSE)),0,VLOOKUP(O100,Paramètres!$B$3:$C$56,2,FALSE)*Paramètres!$N$8),IF(OR(O100="",OR($D100="",$D100="NL",$D100="HORS LIGUE")),0,VLOOKUP(IF(OR(O100="",OR($D100="",$D100="NL",$D100="HORS LIGUE")),"",COUNTIFS($D$5:$D$72,"&lt;&gt;"&amp;"",$D$5:$D$72,"&lt;&gt;"&amp;"NL",$D$5:$D$72,"&lt;&gt;"&amp;"HORS LIGUE",O$5:O$72,"&lt;"&amp;O100)+1),Paramètres!$B$3:$C$56,2,FALSE)*Paramètres!$N$8))</f>
        <v>0</v>
      </c>
      <c r="Q100" s="46"/>
      <c r="R100" s="2">
        <f>IF(Q$2="Bike &amp; Run",IF(ISNA(VLOOKUP(Q100,Paramètres!$B$3:$C$56,2,FALSE)),0,VLOOKUP(Q100,Paramètres!$B$3:$C$56,2,FALSE)*Paramètres!$N$9),IF(OR(Q100="",OR($D100="",$D100="NL",$D100="HORS LIGUE")),0,VLOOKUP(IF(OR(Q100="",OR($D100="",$D100="NL",$D100="HORS LIGUE")),"",COUNTIFS($D$5:$D$72,"&lt;&gt;"&amp;"",$D$5:$D$72,"&lt;&gt;"&amp;"NL",$D$5:$D$72,"&lt;&gt;"&amp;"HORS LIGUE",Q$5:Q$72,"&lt;"&amp;Q100)+1),Paramètres!$B$3:$C$56,2,FALSE)*Paramètres!$N$9))</f>
        <v>0</v>
      </c>
      <c r="S100" s="46"/>
      <c r="T100" s="2">
        <f>IF(S$2="Bike &amp; Run",IF(ISNA(VLOOKUP(S100,Paramètres!$B$3:$C$56,2,FALSE)),0,VLOOKUP(S100,Paramètres!$B$3:$C$56,2,FALSE)*Paramètres!$N$10),IF(OR(S100="",OR($D100="",$D100="NL",$D100="HORS LIGUE")),0,VLOOKUP(IF(OR(S100="",OR($D100="",$D100="NL",$D100="HORS LIGUE")),"",COUNTIFS($D$5:$D$72,"&lt;&gt;"&amp;"",$D$5:$D$72,"&lt;&gt;"&amp;"NL",$D$5:$D$72,"&lt;&gt;"&amp;"HORS LIGUE",S$5:S$72,"&lt;"&amp;S100)+1),Paramètres!$B$3:$C$56,2,FALSE)*Paramètres!$N$10))</f>
        <v>0</v>
      </c>
      <c r="U100" s="46"/>
      <c r="V100" s="2">
        <f>IF(U$2="Bike &amp; Run",IF(ISNA(VLOOKUP(U100,Paramètres!$B$3:$C$56,2,FALSE)),0,VLOOKUP(U100,Paramètres!$B$3:$C$56,2,FALSE)*Paramètres!$N$11),IF(OR(U100="",OR($D100="",$D100="NL",$D100="HORS LIGUE")),0,VLOOKUP(IF(OR(U100="",OR($D100="",$D100="NL",$D100="HORS LIGUE")),"",COUNTIFS($D$5:$D$72,"&lt;&gt;"&amp;"",$D$5:$D$72,"&lt;&gt;"&amp;"NL",$D$5:$D$72,"&lt;&gt;"&amp;"HORS LIGUE",U$5:U$72,"&lt;"&amp;U100)+1),Paramètres!$B$3:$C$56,2,FALSE)*Paramètres!$N$11))</f>
        <v>0</v>
      </c>
      <c r="W100" s="46"/>
      <c r="X100" s="2">
        <f>IF(W$2="Bike &amp; Run",IF(ISNA(VLOOKUP(W100,Paramètres!$B$3:$C$56,2,FALSE)),0,VLOOKUP(W100,Paramètres!$B$3:$C$56,2,FALSE)*Paramètres!$N$12),IF(OR(W100="",OR($D100="",$D100="NL",$D100="HORS LIGUE")),0,VLOOKUP(IF(OR(W100="",OR($D100="",$D100="NL",$D100="HORS LIGUE")),"",COUNTIFS($D$5:$D$72,"&lt;&gt;"&amp;"",$D$5:$D$72,"&lt;&gt;"&amp;"NL",$D$5:$D$72,"&lt;&gt;"&amp;"HORS LIGUE",W$5:W$72,"&lt;"&amp;W100)+1),Paramètres!$B$3:$C$56,2,FALSE)*Paramètres!$N$12))</f>
        <v>0</v>
      </c>
      <c r="Y100" s="46"/>
      <c r="Z100" s="2">
        <f>IF(Y$2="Bike &amp; Run",IF(ISNA(VLOOKUP(Y100,Paramètres!$B$3:$C$56,2,FALSE)),0,VLOOKUP(Y100,Paramètres!$B$3:$C$56,2,FALSE)*Paramètres!$N$13),IF(OR(Y100="",OR($D100="",$D100="NL",$D100="HORS LIGUE")),0,VLOOKUP(IF(OR(Y100="",OR($D100="",$D100="NL",$D100="HORS LIGUE")),"",COUNTIFS($D$5:$D$72,"&lt;&gt;"&amp;"",$D$5:$D$72,"&lt;&gt;"&amp;"NL",$D$5:$D$72,"&lt;&gt;"&amp;"HORS LIGUE",Y$5:Y$72,"&lt;"&amp;Y100)+1),Paramètres!$B$3:$C$56,2,FALSE)*Paramètres!$N$13))</f>
        <v>0</v>
      </c>
      <c r="AA100" s="46"/>
      <c r="AB100" s="2">
        <f>IF(AA$2="Bike &amp; Run",IF(ISNA(VLOOKUP(AA100,Paramètres!$B$3:$C$56,2,FALSE)),0,VLOOKUP(AA100,Paramètres!$B$3:$C$56,2,FALSE)*Paramètres!$N$14),IF(OR(AA100="",OR($D100="",$D100="NL",$D100="HORS LIGUE")),0,VLOOKUP(IF(OR(AA100="",OR($D100="",$D100="NL",$D100="HORS LIGUE")),"",COUNTIFS($D$5:$D$72,"&lt;&gt;"&amp;"",$D$5:$D$72,"&lt;&gt;"&amp;"NL",$D$5:$D$72,"&lt;&gt;"&amp;"HORS LIGUE",AA$5:AA$72,"&lt;"&amp;AA100)+1),Paramètres!$B$3:$C$56,2,FALSE)*Paramètres!$N$14))</f>
        <v>0</v>
      </c>
      <c r="AC100" s="46"/>
      <c r="AD100" s="2">
        <f>IF(AC$2="Bike &amp; Run",IF(ISNA(VLOOKUP(AC100,Paramètres!$B$3:$C$56,2,FALSE)),0,VLOOKUP(AC100,Paramètres!$B$3:$C$56,2,FALSE)*Paramètres!$N$15),IF(OR(AC100="",OR($D100="",$D100="NL",$D100="HORS LIGUE")),0,VLOOKUP(IF(OR(AC100="",OR($D100="",$D100="NL",$D100="HORS LIGUE")),"",COUNTIFS($D$5:$D$72,"&lt;&gt;"&amp;"",$D$5:$D$72,"&lt;&gt;"&amp;"NL",$D$5:$D$72,"&lt;&gt;"&amp;"HORS LIGUE",AC$5:AC$72,"&lt;"&amp;AC100)+1),Paramètres!$B$3:$C$56,2,FALSE)*Paramètres!$N$15))</f>
        <v>0</v>
      </c>
      <c r="AE100" s="46"/>
      <c r="AF100" s="2">
        <f>IF(AE$2="Bike &amp; Run",IF(ISNA(VLOOKUP(AE100,Paramètres!$B$3:$C$56,2,FALSE)),0,VLOOKUP(AE100,Paramètres!$B$3:$C$56,2,FALSE)*Paramètres!$N$16),IF(OR(AE100="",OR($D100="",$D100="NL",$D100="HORS LIGUE")),0,VLOOKUP(IF(OR(AE100="",OR($D100="",$D100="NL",$D100="HORS LIGUE")),"",COUNTIFS($D$5:$D$72,"&lt;&gt;"&amp;"",$D$5:$D$72,"&lt;&gt;"&amp;"NL",$D$5:$D$72,"&lt;&gt;"&amp;"HORS LIGUE",AE$5:AE$72,"&lt;"&amp;AE100)+1),Paramètres!$B$3:$C$56,2,FALSE)*Paramètres!$N$16))</f>
        <v>0</v>
      </c>
      <c r="AG100" s="46"/>
      <c r="AH100" s="2">
        <f>IF(AG$2="Bike &amp; Run",IF(ISNA(VLOOKUP(AG100,Paramètres!$B$3:$C$56,2,FALSE)),0,VLOOKUP(AG100,Paramètres!$B$3:$C$56,2,FALSE)*Paramètres!$N$17),IF(OR(AG100="",OR($D100="",$D100="NL",$D100="HORS LIGUE")),0,VLOOKUP(IF(OR(AG100="",OR($D100="",$D100="NL",$D100="HORS LIGUE")),"",COUNTIFS($D$5:$D$72,"&lt;&gt;"&amp;"",$D$5:$D$72,"&lt;&gt;"&amp;"NL",$D$5:$D$72,"&lt;&gt;"&amp;"HORS LIGUE",AG$5:AG$72,"&lt;"&amp;AG100)+1),Paramètres!$B$3:$C$56,2,FALSE)*Paramètres!$N$17))</f>
        <v>0</v>
      </c>
      <c r="AI100" s="40">
        <f t="shared" si="106"/>
        <v>0</v>
      </c>
      <c r="AJ100" s="3" t="str">
        <f t="shared" si="107"/>
        <v/>
      </c>
      <c r="AK100" s="5">
        <f t="shared" si="108"/>
        <v>0</v>
      </c>
      <c r="AL100" s="41" t="e">
        <f t="shared" si="109"/>
        <v>#REF!</v>
      </c>
      <c r="AM100" s="33" t="e">
        <f t="shared" si="110"/>
        <v>#REF!</v>
      </c>
    </row>
    <row r="101" spans="1:39" ht="16.5" x14ac:dyDescent="0.35">
      <c r="A101" s="14"/>
      <c r="B101" s="64" t="str">
        <f>IF(ISNA(VLOOKUP(A101,'Licenciés Jeunes 2023'!A:C,3,0)),"",VLOOKUP(A101,'Licenciés Jeunes 2023'!A:C,3,0))</f>
        <v/>
      </c>
      <c r="C101" s="32" t="str">
        <f>IF(ISNA(VLOOKUP(A101,'Licenciés Jeunes 2023'!A:C,2,0)),"",VLOOKUP(A101,'Licenciés Jeunes 2023'!A:C,2,0))</f>
        <v/>
      </c>
      <c r="D101" s="32" t="str">
        <f>IF(ISNA(VLOOKUP(A101,'Licenciés Jeunes 2023'!A:F,6,0)),"",VLOOKUP(A101,'Licenciés Jeunes 2023'!A:F,6,0))</f>
        <v/>
      </c>
      <c r="E101" s="6"/>
      <c r="F101" s="2">
        <f>IF(E$2="Bike &amp; Run",IF(ISNA(VLOOKUP(E101,Paramètres!$B$3:$C$56,2,FALSE)),0,VLOOKUP(E101,Paramètres!$B$3:$C$56,2,FALSE)*Paramètres!$N$3),IF(OR(E101="",OR($D101="",$D101="NL",$D101="HORS LIGUE")),0,VLOOKUP(IF(OR(E101="",OR($D101="",$D101="NL",$D101="HORS LIGUE")),"",COUNTIFS($D$5:$D$72,"&lt;&gt;"&amp;"",$D$5:$D$72,"&lt;&gt;"&amp;"NL",$D$5:$D$72,"&lt;&gt;"&amp;"HORS LIGUE",E$5:E$72,"&lt;"&amp;E101)+1),Paramètres!$B$3:$C$56,2,FALSE)*Paramètres!$N$3))</f>
        <v>0</v>
      </c>
      <c r="G101" s="4"/>
      <c r="H101" s="2">
        <f>IF(G$2="Bike &amp; Run",IF(ISNA(VLOOKUP(G101,Paramètres!$B$3:$C$56,2,FALSE)),0,VLOOKUP(G101,Paramètres!$B$3:$C$56,2,FALSE)*Paramètres!$N$4),IF(OR(G101="",OR($D101="",$D101="NL",$D101="HORS LIGUE")),0,VLOOKUP(IF(OR(G101="",OR($D101="",$D101="NL",$D101="HORS LIGUE")),"",COUNTIFS($D$5:$D$72,"&lt;&gt;"&amp;"",$D$5:$D$72,"&lt;&gt;"&amp;"NL",$D$5:$D$72,"&lt;&gt;"&amp;"HORS LIGUE",G$5:G$72,"&lt;"&amp;G101)+1),Paramètres!$B$3:$C$56,2,FALSE)*Paramètres!$N$4))</f>
        <v>0</v>
      </c>
      <c r="I101" s="36"/>
      <c r="J101" s="2">
        <f>IF(I$2="Bike &amp; Run",IF(ISNA(VLOOKUP(I101,Paramètres!$B$3:$C$56,2,FALSE)),0,VLOOKUP(I101,Paramètres!$B$3:$C$56,2,FALSE)*Paramètres!$N$5),IF(OR(I101="",OR($D101="",$D101="NL",$D101="HORS LIGUE")),0,VLOOKUP(IF(OR(I101="",OR($D101="",$D101="NL",$D101="HORS LIGUE")),"",COUNTIFS($D$5:$D$72,"&lt;&gt;"&amp;"",$D$5:$D$72,"&lt;&gt;"&amp;"NL",$D$5:$D$72,"&lt;&gt;"&amp;"HORS LIGUE",I$5:I$72,"&lt;"&amp;I101)+1),Paramètres!$B$3:$C$56,2,FALSE)*Paramètres!$N$5))</f>
        <v>0</v>
      </c>
      <c r="K101" s="4"/>
      <c r="L101" s="2">
        <f>IF(K$2="Bike &amp; Run",IF(ISNA(VLOOKUP(K101,Paramètres!$B$3:$C$56,2,FALSE)),0,VLOOKUP(K101,Paramètres!$B$3:$C$56,2,FALSE)*Paramètres!$N$6),IF(OR(K101="",OR($D101="",$D101="NL",$D101="HORS LIGUE")),0,VLOOKUP(IF(OR(K101="",OR($D101="",$D101="NL",$D101="HORS LIGUE")),"",COUNTIFS($D$5:$D$72,"&lt;&gt;"&amp;"",$D$5:$D$72,"&lt;&gt;"&amp;"NL",$D$5:$D$72,"&lt;&gt;"&amp;"HORS LIGUE",K$5:K$72,"&lt;"&amp;K101)+1),Paramètres!$B$3:$C$56,2,FALSE)*Paramètres!$N$6))</f>
        <v>0</v>
      </c>
      <c r="M101" s="4"/>
      <c r="N101" s="2">
        <f>IF(M$2="Bike &amp; Run",IF(ISNA(VLOOKUP(M101,Paramètres!$B$3:$C$56,2,FALSE)),0,VLOOKUP(M101,Paramètres!$B$3:$C$56,2,FALSE)*Paramètres!$N$7),IF(OR(M101="",OR($D101="",$D101="NL",$D101="HORS LIGUE")),0,VLOOKUP(IF(OR(M101="",OR($D101="",$D101="NL",$D101="HORS LIGUE")),"",COUNTIFS($D$5:$D$72,"&lt;&gt;"&amp;"",$D$5:$D$72,"&lt;&gt;"&amp;"NL",$D$5:$D$72,"&lt;&gt;"&amp;"HORS LIGUE",M$5:M$72,"&lt;"&amp;M101)+1),Paramètres!$B$3:$C$56,2,FALSE)*Paramètres!$N$7))</f>
        <v>0</v>
      </c>
      <c r="O101" s="46"/>
      <c r="P101" s="2">
        <f>IF(O$2="Bike &amp; Run",IF(ISNA(VLOOKUP(O101,Paramètres!$B$3:$C$56,2,FALSE)),0,VLOOKUP(O101,Paramètres!$B$3:$C$56,2,FALSE)*Paramètres!$N$8),IF(OR(O101="",OR($D101="",$D101="NL",$D101="HORS LIGUE")),0,VLOOKUP(IF(OR(O101="",OR($D101="",$D101="NL",$D101="HORS LIGUE")),"",COUNTIFS($D$5:$D$72,"&lt;&gt;"&amp;"",$D$5:$D$72,"&lt;&gt;"&amp;"NL",$D$5:$D$72,"&lt;&gt;"&amp;"HORS LIGUE",O$5:O$72,"&lt;"&amp;O101)+1),Paramètres!$B$3:$C$56,2,FALSE)*Paramètres!$N$8))</f>
        <v>0</v>
      </c>
      <c r="Q101" s="46"/>
      <c r="R101" s="2">
        <f>IF(Q$2="Bike &amp; Run",IF(ISNA(VLOOKUP(Q101,Paramètres!$B$3:$C$56,2,FALSE)),0,VLOOKUP(Q101,Paramètres!$B$3:$C$56,2,FALSE)*Paramètres!$N$9),IF(OR(Q101="",OR($D101="",$D101="NL",$D101="HORS LIGUE")),0,VLOOKUP(IF(OR(Q101="",OR($D101="",$D101="NL",$D101="HORS LIGUE")),"",COUNTIFS($D$5:$D$72,"&lt;&gt;"&amp;"",$D$5:$D$72,"&lt;&gt;"&amp;"NL",$D$5:$D$72,"&lt;&gt;"&amp;"HORS LIGUE",Q$5:Q$72,"&lt;"&amp;Q101)+1),Paramètres!$B$3:$C$56,2,FALSE)*Paramètres!$N$9))</f>
        <v>0</v>
      </c>
      <c r="S101" s="46"/>
      <c r="T101" s="2">
        <f>IF(S$2="Bike &amp; Run",IF(ISNA(VLOOKUP(S101,Paramètres!$B$3:$C$56,2,FALSE)),0,VLOOKUP(S101,Paramètres!$B$3:$C$56,2,FALSE)*Paramètres!$N$10),IF(OR(S101="",OR($D101="",$D101="NL",$D101="HORS LIGUE")),0,VLOOKUP(IF(OR(S101="",OR($D101="",$D101="NL",$D101="HORS LIGUE")),"",COUNTIFS($D$5:$D$72,"&lt;&gt;"&amp;"",$D$5:$D$72,"&lt;&gt;"&amp;"NL",$D$5:$D$72,"&lt;&gt;"&amp;"HORS LIGUE",S$5:S$72,"&lt;"&amp;S101)+1),Paramètres!$B$3:$C$56,2,FALSE)*Paramètres!$N$10))</f>
        <v>0</v>
      </c>
      <c r="U101" s="46"/>
      <c r="V101" s="2">
        <f>IF(U$2="Bike &amp; Run",IF(ISNA(VLOOKUP(U101,Paramètres!$B$3:$C$56,2,FALSE)),0,VLOOKUP(U101,Paramètres!$B$3:$C$56,2,FALSE)*Paramètres!$N$11),IF(OR(U101="",OR($D101="",$D101="NL",$D101="HORS LIGUE")),0,VLOOKUP(IF(OR(U101="",OR($D101="",$D101="NL",$D101="HORS LIGUE")),"",COUNTIFS($D$5:$D$72,"&lt;&gt;"&amp;"",$D$5:$D$72,"&lt;&gt;"&amp;"NL",$D$5:$D$72,"&lt;&gt;"&amp;"HORS LIGUE",U$5:U$72,"&lt;"&amp;U101)+1),Paramètres!$B$3:$C$56,2,FALSE)*Paramètres!$N$11))</f>
        <v>0</v>
      </c>
      <c r="W101" s="46"/>
      <c r="X101" s="2">
        <f>IF(W$2="Bike &amp; Run",IF(ISNA(VLOOKUP(W101,Paramètres!$B$3:$C$56,2,FALSE)),0,VLOOKUP(W101,Paramètres!$B$3:$C$56,2,FALSE)*Paramètres!$N$12),IF(OR(W101="",OR($D101="",$D101="NL",$D101="HORS LIGUE")),0,VLOOKUP(IF(OR(W101="",OR($D101="",$D101="NL",$D101="HORS LIGUE")),"",COUNTIFS($D$5:$D$72,"&lt;&gt;"&amp;"",$D$5:$D$72,"&lt;&gt;"&amp;"NL",$D$5:$D$72,"&lt;&gt;"&amp;"HORS LIGUE",W$5:W$72,"&lt;"&amp;W101)+1),Paramètres!$B$3:$C$56,2,FALSE)*Paramètres!$N$12))</f>
        <v>0</v>
      </c>
      <c r="Y101" s="46"/>
      <c r="Z101" s="2">
        <f>IF(Y$2="Bike &amp; Run",IF(ISNA(VLOOKUP(Y101,Paramètres!$B$3:$C$56,2,FALSE)),0,VLOOKUP(Y101,Paramètres!$B$3:$C$56,2,FALSE)*Paramètres!$N$13),IF(OR(Y101="",OR($D101="",$D101="NL",$D101="HORS LIGUE")),0,VLOOKUP(IF(OR(Y101="",OR($D101="",$D101="NL",$D101="HORS LIGUE")),"",COUNTIFS($D$5:$D$72,"&lt;&gt;"&amp;"",$D$5:$D$72,"&lt;&gt;"&amp;"NL",$D$5:$D$72,"&lt;&gt;"&amp;"HORS LIGUE",Y$5:Y$72,"&lt;"&amp;Y101)+1),Paramètres!$B$3:$C$56,2,FALSE)*Paramètres!$N$13))</f>
        <v>0</v>
      </c>
      <c r="AA101" s="46"/>
      <c r="AB101" s="2">
        <f>IF(AA$2="Bike &amp; Run",IF(ISNA(VLOOKUP(AA101,Paramètres!$B$3:$C$56,2,FALSE)),0,VLOOKUP(AA101,Paramètres!$B$3:$C$56,2,FALSE)*Paramètres!$N$14),IF(OR(AA101="",OR($D101="",$D101="NL",$D101="HORS LIGUE")),0,VLOOKUP(IF(OR(AA101="",OR($D101="",$D101="NL",$D101="HORS LIGUE")),"",COUNTIFS($D$5:$D$72,"&lt;&gt;"&amp;"",$D$5:$D$72,"&lt;&gt;"&amp;"NL",$D$5:$D$72,"&lt;&gt;"&amp;"HORS LIGUE",AA$5:AA$72,"&lt;"&amp;AA101)+1),Paramètres!$B$3:$C$56,2,FALSE)*Paramètres!$N$14))</f>
        <v>0</v>
      </c>
      <c r="AC101" s="46"/>
      <c r="AD101" s="2">
        <f>IF(AC$2="Bike &amp; Run",IF(ISNA(VLOOKUP(AC101,Paramètres!$B$3:$C$56,2,FALSE)),0,VLOOKUP(AC101,Paramètres!$B$3:$C$56,2,FALSE)*Paramètres!$N$15),IF(OR(AC101="",OR($D101="",$D101="NL",$D101="HORS LIGUE")),0,VLOOKUP(IF(OR(AC101="",OR($D101="",$D101="NL",$D101="HORS LIGUE")),"",COUNTIFS($D$5:$D$72,"&lt;&gt;"&amp;"",$D$5:$D$72,"&lt;&gt;"&amp;"NL",$D$5:$D$72,"&lt;&gt;"&amp;"HORS LIGUE",AC$5:AC$72,"&lt;"&amp;AC101)+1),Paramètres!$B$3:$C$56,2,FALSE)*Paramètres!$N$15))</f>
        <v>0</v>
      </c>
      <c r="AE101" s="46"/>
      <c r="AF101" s="2">
        <f>IF(AE$2="Bike &amp; Run",IF(ISNA(VLOOKUP(AE101,Paramètres!$B$3:$C$56,2,FALSE)),0,VLOOKUP(AE101,Paramètres!$B$3:$C$56,2,FALSE)*Paramètres!$N$16),IF(OR(AE101="",OR($D101="",$D101="NL",$D101="HORS LIGUE")),0,VLOOKUP(IF(OR(AE101="",OR($D101="",$D101="NL",$D101="HORS LIGUE")),"",COUNTIFS($D$5:$D$72,"&lt;&gt;"&amp;"",$D$5:$D$72,"&lt;&gt;"&amp;"NL",$D$5:$D$72,"&lt;&gt;"&amp;"HORS LIGUE",AE$5:AE$72,"&lt;"&amp;AE101)+1),Paramètres!$B$3:$C$56,2,FALSE)*Paramètres!$N$16))</f>
        <v>0</v>
      </c>
      <c r="AG101" s="46"/>
      <c r="AH101" s="2">
        <f>IF(AG$2="Bike &amp; Run",IF(ISNA(VLOOKUP(AG101,Paramètres!$B$3:$C$56,2,FALSE)),0,VLOOKUP(AG101,Paramètres!$B$3:$C$56,2,FALSE)*Paramètres!$N$17),IF(OR(AG101="",OR($D101="",$D101="NL",$D101="HORS LIGUE")),0,VLOOKUP(IF(OR(AG101="",OR($D101="",$D101="NL",$D101="HORS LIGUE")),"",COUNTIFS($D$5:$D$72,"&lt;&gt;"&amp;"",$D$5:$D$72,"&lt;&gt;"&amp;"NL",$D$5:$D$72,"&lt;&gt;"&amp;"HORS LIGUE",AG$5:AG$72,"&lt;"&amp;AG101)+1),Paramètres!$B$3:$C$56,2,FALSE)*Paramètres!$N$17))</f>
        <v>0</v>
      </c>
      <c r="AI101" s="40">
        <f t="shared" ref="AI101:AI132" si="115">F101+H101+J101+L101+N101+P101+R101+T101+V101+X101+Z101+AB101+AD101+AF101+AH101</f>
        <v>0</v>
      </c>
      <c r="AJ101" s="3" t="str">
        <f t="shared" ref="AJ101:AJ132" si="116">IF(AI101&lt;&gt;0,RANK(AI101,$AI$5:$AI$72),"")</f>
        <v/>
      </c>
      <c r="AK101" s="5">
        <f t="shared" ref="AK101:AK132" si="117">COUNTA(E101,G101,I101,K101,M101,O101,Q101,S101,U101,W101,Y101,AA101,AC101,AE101,AG101)</f>
        <v>0</v>
      </c>
      <c r="AL101" s="41" t="e">
        <f t="shared" ref="AL101:AL132" si="118">HLOOKUP($AL$2,$BD$4:$BR$72,ROW(A101)-3,FALSE)</f>
        <v>#REF!</v>
      </c>
      <c r="AM101" s="33" t="e">
        <f t="shared" ref="AM101:AM132" si="119">IF(AL101&lt;&gt;0,RANK(AL101,$AL$5:$AL$72),"")</f>
        <v>#REF!</v>
      </c>
    </row>
    <row r="102" spans="1:39" ht="16.5" x14ac:dyDescent="0.35">
      <c r="A102" s="14"/>
      <c r="B102" s="64" t="str">
        <f>IF(ISNA(VLOOKUP(A102,'Licenciés Jeunes 2023'!A:C,3,0)),"",VLOOKUP(A102,'Licenciés Jeunes 2023'!A:C,3,0))</f>
        <v/>
      </c>
      <c r="C102" s="32" t="str">
        <f>IF(ISNA(VLOOKUP(A102,'Licenciés Jeunes 2023'!A:C,2,0)),"",VLOOKUP(A102,'Licenciés Jeunes 2023'!A:C,2,0))</f>
        <v/>
      </c>
      <c r="D102" s="32" t="str">
        <f>IF(ISNA(VLOOKUP(A102,'Licenciés Jeunes 2023'!A:F,6,0)),"",VLOOKUP(A102,'Licenciés Jeunes 2023'!A:F,6,0))</f>
        <v/>
      </c>
      <c r="E102" s="6"/>
      <c r="F102" s="2">
        <f>IF(E$2="Bike &amp; Run",IF(ISNA(VLOOKUP(E102,Paramètres!$B$3:$C$56,2,FALSE)),0,VLOOKUP(E102,Paramètres!$B$3:$C$56,2,FALSE)*Paramètres!$N$3),IF(OR(E102="",OR($D102="",$D102="NL",$D102="HORS LIGUE")),0,VLOOKUP(IF(OR(E102="",OR($D102="",$D102="NL",$D102="HORS LIGUE")),"",COUNTIFS($D$5:$D$72,"&lt;&gt;"&amp;"",$D$5:$D$72,"&lt;&gt;"&amp;"NL",$D$5:$D$72,"&lt;&gt;"&amp;"HORS LIGUE",E$5:E$72,"&lt;"&amp;E102)+1),Paramètres!$B$3:$C$56,2,FALSE)*Paramètres!$N$3))</f>
        <v>0</v>
      </c>
      <c r="G102" s="4"/>
      <c r="H102" s="2">
        <f>IF(G$2="Bike &amp; Run",IF(ISNA(VLOOKUP(G102,Paramètres!$B$3:$C$56,2,FALSE)),0,VLOOKUP(G102,Paramètres!$B$3:$C$56,2,FALSE)*Paramètres!$N$4),IF(OR(G102="",OR($D102="",$D102="NL",$D102="HORS LIGUE")),0,VLOOKUP(IF(OR(G102="",OR($D102="",$D102="NL",$D102="HORS LIGUE")),"",COUNTIFS($D$5:$D$72,"&lt;&gt;"&amp;"",$D$5:$D$72,"&lt;&gt;"&amp;"NL",$D$5:$D$72,"&lt;&gt;"&amp;"HORS LIGUE",G$5:G$72,"&lt;"&amp;G102)+1),Paramètres!$B$3:$C$56,2,FALSE)*Paramètres!$N$4))</f>
        <v>0</v>
      </c>
      <c r="I102" s="36"/>
      <c r="J102" s="2">
        <f>IF(I$2="Bike &amp; Run",IF(ISNA(VLOOKUP(I102,Paramètres!$B$3:$C$56,2,FALSE)),0,VLOOKUP(I102,Paramètres!$B$3:$C$56,2,FALSE)*Paramètres!$N$5),IF(OR(I102="",OR($D102="",$D102="NL",$D102="HORS LIGUE")),0,VLOOKUP(IF(OR(I102="",OR($D102="",$D102="NL",$D102="HORS LIGUE")),"",COUNTIFS($D$5:$D$72,"&lt;&gt;"&amp;"",$D$5:$D$72,"&lt;&gt;"&amp;"NL",$D$5:$D$72,"&lt;&gt;"&amp;"HORS LIGUE",I$5:I$72,"&lt;"&amp;I102)+1),Paramètres!$B$3:$C$56,2,FALSE)*Paramètres!$N$5))</f>
        <v>0</v>
      </c>
      <c r="K102" s="4"/>
      <c r="L102" s="2">
        <f>IF(K$2="Bike &amp; Run",IF(ISNA(VLOOKUP(K102,Paramètres!$B$3:$C$56,2,FALSE)),0,VLOOKUP(K102,Paramètres!$B$3:$C$56,2,FALSE)*Paramètres!$N$6),IF(OR(K102="",OR($D102="",$D102="NL",$D102="HORS LIGUE")),0,VLOOKUP(IF(OR(K102="",OR($D102="",$D102="NL",$D102="HORS LIGUE")),"",COUNTIFS($D$5:$D$72,"&lt;&gt;"&amp;"",$D$5:$D$72,"&lt;&gt;"&amp;"NL",$D$5:$D$72,"&lt;&gt;"&amp;"HORS LIGUE",K$5:K$72,"&lt;"&amp;K102)+1),Paramètres!$B$3:$C$56,2,FALSE)*Paramètres!$N$6))</f>
        <v>0</v>
      </c>
      <c r="M102" s="4"/>
      <c r="N102" s="2">
        <f>IF(M$2="Bike &amp; Run",IF(ISNA(VLOOKUP(M102,Paramètres!$B$3:$C$56,2,FALSE)),0,VLOOKUP(M102,Paramètres!$B$3:$C$56,2,FALSE)*Paramètres!$N$7),IF(OR(M102="",OR($D102="",$D102="NL",$D102="HORS LIGUE")),0,VLOOKUP(IF(OR(M102="",OR($D102="",$D102="NL",$D102="HORS LIGUE")),"",COUNTIFS($D$5:$D$72,"&lt;&gt;"&amp;"",$D$5:$D$72,"&lt;&gt;"&amp;"NL",$D$5:$D$72,"&lt;&gt;"&amp;"HORS LIGUE",M$5:M$72,"&lt;"&amp;M102)+1),Paramètres!$B$3:$C$56,2,FALSE)*Paramètres!$N$7))</f>
        <v>0</v>
      </c>
      <c r="O102" s="46"/>
      <c r="P102" s="2">
        <f>IF(O$2="Bike &amp; Run",IF(ISNA(VLOOKUP(O102,Paramètres!$B$3:$C$56,2,FALSE)),0,VLOOKUP(O102,Paramètres!$B$3:$C$56,2,FALSE)*Paramètres!$N$8),IF(OR(O102="",OR($D102="",$D102="NL",$D102="HORS LIGUE")),0,VLOOKUP(IF(OR(O102="",OR($D102="",$D102="NL",$D102="HORS LIGUE")),"",COUNTIFS($D$5:$D$72,"&lt;&gt;"&amp;"",$D$5:$D$72,"&lt;&gt;"&amp;"NL",$D$5:$D$72,"&lt;&gt;"&amp;"HORS LIGUE",O$5:O$72,"&lt;"&amp;O102)+1),Paramètres!$B$3:$C$56,2,FALSE)*Paramètres!$N$8))</f>
        <v>0</v>
      </c>
      <c r="Q102" s="46"/>
      <c r="R102" s="2">
        <f>IF(Q$2="Bike &amp; Run",IF(ISNA(VLOOKUP(Q102,Paramètres!$B$3:$C$56,2,FALSE)),0,VLOOKUP(Q102,Paramètres!$B$3:$C$56,2,FALSE)*Paramètres!$N$9),IF(OR(Q102="",OR($D102="",$D102="NL",$D102="HORS LIGUE")),0,VLOOKUP(IF(OR(Q102="",OR($D102="",$D102="NL",$D102="HORS LIGUE")),"",COUNTIFS($D$5:$D$72,"&lt;&gt;"&amp;"",$D$5:$D$72,"&lt;&gt;"&amp;"NL",$D$5:$D$72,"&lt;&gt;"&amp;"HORS LIGUE",Q$5:Q$72,"&lt;"&amp;Q102)+1),Paramètres!$B$3:$C$56,2,FALSE)*Paramètres!$N$9))</f>
        <v>0</v>
      </c>
      <c r="S102" s="46"/>
      <c r="T102" s="2">
        <f>IF(S$2="Bike &amp; Run",IF(ISNA(VLOOKUP(S102,Paramètres!$B$3:$C$56,2,FALSE)),0,VLOOKUP(S102,Paramètres!$B$3:$C$56,2,FALSE)*Paramètres!$N$10),IF(OR(S102="",OR($D102="",$D102="NL",$D102="HORS LIGUE")),0,VLOOKUP(IF(OR(S102="",OR($D102="",$D102="NL",$D102="HORS LIGUE")),"",COUNTIFS($D$5:$D$72,"&lt;&gt;"&amp;"",$D$5:$D$72,"&lt;&gt;"&amp;"NL",$D$5:$D$72,"&lt;&gt;"&amp;"HORS LIGUE",S$5:S$72,"&lt;"&amp;S102)+1),Paramètres!$B$3:$C$56,2,FALSE)*Paramètres!$N$10))</f>
        <v>0</v>
      </c>
      <c r="U102" s="46"/>
      <c r="V102" s="2">
        <f>IF(U$2="Bike &amp; Run",IF(ISNA(VLOOKUP(U102,Paramètres!$B$3:$C$56,2,FALSE)),0,VLOOKUP(U102,Paramètres!$B$3:$C$56,2,FALSE)*Paramètres!$N$11),IF(OR(U102="",OR($D102="",$D102="NL",$D102="HORS LIGUE")),0,VLOOKUP(IF(OR(U102="",OR($D102="",$D102="NL",$D102="HORS LIGUE")),"",COUNTIFS($D$5:$D$72,"&lt;&gt;"&amp;"",$D$5:$D$72,"&lt;&gt;"&amp;"NL",$D$5:$D$72,"&lt;&gt;"&amp;"HORS LIGUE",U$5:U$72,"&lt;"&amp;U102)+1),Paramètres!$B$3:$C$56,2,FALSE)*Paramètres!$N$11))</f>
        <v>0</v>
      </c>
      <c r="W102" s="46"/>
      <c r="X102" s="2">
        <f>IF(W$2="Bike &amp; Run",IF(ISNA(VLOOKUP(W102,Paramètres!$B$3:$C$56,2,FALSE)),0,VLOOKUP(W102,Paramètres!$B$3:$C$56,2,FALSE)*Paramètres!$N$12),IF(OR(W102="",OR($D102="",$D102="NL",$D102="HORS LIGUE")),0,VLOOKUP(IF(OR(W102="",OR($D102="",$D102="NL",$D102="HORS LIGUE")),"",COUNTIFS($D$5:$D$72,"&lt;&gt;"&amp;"",$D$5:$D$72,"&lt;&gt;"&amp;"NL",$D$5:$D$72,"&lt;&gt;"&amp;"HORS LIGUE",W$5:W$72,"&lt;"&amp;W102)+1),Paramètres!$B$3:$C$56,2,FALSE)*Paramètres!$N$12))</f>
        <v>0</v>
      </c>
      <c r="Y102" s="46"/>
      <c r="Z102" s="2">
        <f>IF(Y$2="Bike &amp; Run",IF(ISNA(VLOOKUP(Y102,Paramètres!$B$3:$C$56,2,FALSE)),0,VLOOKUP(Y102,Paramètres!$B$3:$C$56,2,FALSE)*Paramètres!$N$13),IF(OR(Y102="",OR($D102="",$D102="NL",$D102="HORS LIGUE")),0,VLOOKUP(IF(OR(Y102="",OR($D102="",$D102="NL",$D102="HORS LIGUE")),"",COUNTIFS($D$5:$D$72,"&lt;&gt;"&amp;"",$D$5:$D$72,"&lt;&gt;"&amp;"NL",$D$5:$D$72,"&lt;&gt;"&amp;"HORS LIGUE",Y$5:Y$72,"&lt;"&amp;Y102)+1),Paramètres!$B$3:$C$56,2,FALSE)*Paramètres!$N$13))</f>
        <v>0</v>
      </c>
      <c r="AA102" s="46"/>
      <c r="AB102" s="2">
        <f>IF(AA$2="Bike &amp; Run",IF(ISNA(VLOOKUP(AA102,Paramètres!$B$3:$C$56,2,FALSE)),0,VLOOKUP(AA102,Paramètres!$B$3:$C$56,2,FALSE)*Paramètres!$N$14),IF(OR(AA102="",OR($D102="",$D102="NL",$D102="HORS LIGUE")),0,VLOOKUP(IF(OR(AA102="",OR($D102="",$D102="NL",$D102="HORS LIGUE")),"",COUNTIFS($D$5:$D$72,"&lt;&gt;"&amp;"",$D$5:$D$72,"&lt;&gt;"&amp;"NL",$D$5:$D$72,"&lt;&gt;"&amp;"HORS LIGUE",AA$5:AA$72,"&lt;"&amp;AA102)+1),Paramètres!$B$3:$C$56,2,FALSE)*Paramètres!$N$14))</f>
        <v>0</v>
      </c>
      <c r="AC102" s="46"/>
      <c r="AD102" s="2">
        <f>IF(AC$2="Bike &amp; Run",IF(ISNA(VLOOKUP(AC102,Paramètres!$B$3:$C$56,2,FALSE)),0,VLOOKUP(AC102,Paramètres!$B$3:$C$56,2,FALSE)*Paramètres!$N$15),IF(OR(AC102="",OR($D102="",$D102="NL",$D102="HORS LIGUE")),0,VLOOKUP(IF(OR(AC102="",OR($D102="",$D102="NL",$D102="HORS LIGUE")),"",COUNTIFS($D$5:$D$72,"&lt;&gt;"&amp;"",$D$5:$D$72,"&lt;&gt;"&amp;"NL",$D$5:$D$72,"&lt;&gt;"&amp;"HORS LIGUE",AC$5:AC$72,"&lt;"&amp;AC102)+1),Paramètres!$B$3:$C$56,2,FALSE)*Paramètres!$N$15))</f>
        <v>0</v>
      </c>
      <c r="AE102" s="46"/>
      <c r="AF102" s="2">
        <f>IF(AE$2="Bike &amp; Run",IF(ISNA(VLOOKUP(AE102,Paramètres!$B$3:$C$56,2,FALSE)),0,VLOOKUP(AE102,Paramètres!$B$3:$C$56,2,FALSE)*Paramètres!$N$16),IF(OR(AE102="",OR($D102="",$D102="NL",$D102="HORS LIGUE")),0,VLOOKUP(IF(OR(AE102="",OR($D102="",$D102="NL",$D102="HORS LIGUE")),"",COUNTIFS($D$5:$D$72,"&lt;&gt;"&amp;"",$D$5:$D$72,"&lt;&gt;"&amp;"NL",$D$5:$D$72,"&lt;&gt;"&amp;"HORS LIGUE",AE$5:AE$72,"&lt;"&amp;AE102)+1),Paramètres!$B$3:$C$56,2,FALSE)*Paramètres!$N$16))</f>
        <v>0</v>
      </c>
      <c r="AG102" s="46"/>
      <c r="AH102" s="2">
        <f>IF(AG$2="Bike &amp; Run",IF(ISNA(VLOOKUP(AG102,Paramètres!$B$3:$C$56,2,FALSE)),0,VLOOKUP(AG102,Paramètres!$B$3:$C$56,2,FALSE)*Paramètres!$N$17),IF(OR(AG102="",OR($D102="",$D102="NL",$D102="HORS LIGUE")),0,VLOOKUP(IF(OR(AG102="",OR($D102="",$D102="NL",$D102="HORS LIGUE")),"",COUNTIFS($D$5:$D$72,"&lt;&gt;"&amp;"",$D$5:$D$72,"&lt;&gt;"&amp;"NL",$D$5:$D$72,"&lt;&gt;"&amp;"HORS LIGUE",AG$5:AG$72,"&lt;"&amp;AG102)+1),Paramètres!$B$3:$C$56,2,FALSE)*Paramètres!$N$17))</f>
        <v>0</v>
      </c>
      <c r="AI102" s="40">
        <f t="shared" si="115"/>
        <v>0</v>
      </c>
      <c r="AJ102" s="3" t="str">
        <f t="shared" si="116"/>
        <v/>
      </c>
      <c r="AK102" s="5">
        <f t="shared" si="117"/>
        <v>0</v>
      </c>
      <c r="AL102" s="41" t="e">
        <f t="shared" si="118"/>
        <v>#REF!</v>
      </c>
      <c r="AM102" s="33" t="e">
        <f t="shared" si="119"/>
        <v>#REF!</v>
      </c>
    </row>
    <row r="103" spans="1:39" ht="16.5" x14ac:dyDescent="0.35">
      <c r="A103" s="14"/>
      <c r="B103" s="64" t="str">
        <f>IF(ISNA(VLOOKUP(A103,'Licenciés Jeunes 2023'!A:C,3,0)),"",VLOOKUP(A103,'Licenciés Jeunes 2023'!A:C,3,0))</f>
        <v/>
      </c>
      <c r="C103" s="32" t="str">
        <f>IF(ISNA(VLOOKUP(A103,'Licenciés Jeunes 2023'!A:C,2,0)),"",VLOOKUP(A103,'Licenciés Jeunes 2023'!A:C,2,0))</f>
        <v/>
      </c>
      <c r="D103" s="32" t="str">
        <f>IF(ISNA(VLOOKUP(A103,'Licenciés Jeunes 2023'!A:F,6,0)),"",VLOOKUP(A103,'Licenciés Jeunes 2023'!A:F,6,0))</f>
        <v/>
      </c>
      <c r="E103" s="6"/>
      <c r="F103" s="2">
        <f>IF(E$2="Bike &amp; Run",IF(ISNA(VLOOKUP(E103,Paramètres!$B$3:$C$56,2,FALSE)),0,VLOOKUP(E103,Paramètres!$B$3:$C$56,2,FALSE)*Paramètres!$N$3),IF(OR(E103="",OR($D103="",$D103="NL",$D103="HORS LIGUE")),0,VLOOKUP(IF(OR(E103="",OR($D103="",$D103="NL",$D103="HORS LIGUE")),"",COUNTIFS($D$5:$D$72,"&lt;&gt;"&amp;"",$D$5:$D$72,"&lt;&gt;"&amp;"NL",$D$5:$D$72,"&lt;&gt;"&amp;"HORS LIGUE",E$5:E$72,"&lt;"&amp;E103)+1),Paramètres!$B$3:$C$56,2,FALSE)*Paramètres!$N$3))</f>
        <v>0</v>
      </c>
      <c r="G103" s="4"/>
      <c r="H103" s="2">
        <f>IF(G$2="Bike &amp; Run",IF(ISNA(VLOOKUP(G103,Paramètres!$B$3:$C$56,2,FALSE)),0,VLOOKUP(G103,Paramètres!$B$3:$C$56,2,FALSE)*Paramètres!$N$4),IF(OR(G103="",OR($D103="",$D103="NL",$D103="HORS LIGUE")),0,VLOOKUP(IF(OR(G103="",OR($D103="",$D103="NL",$D103="HORS LIGUE")),"",COUNTIFS($D$5:$D$72,"&lt;&gt;"&amp;"",$D$5:$D$72,"&lt;&gt;"&amp;"NL",$D$5:$D$72,"&lt;&gt;"&amp;"HORS LIGUE",G$5:G$72,"&lt;"&amp;G103)+1),Paramètres!$B$3:$C$56,2,FALSE)*Paramètres!$N$4))</f>
        <v>0</v>
      </c>
      <c r="I103" s="36"/>
      <c r="J103" s="2">
        <f>IF(I$2="Bike &amp; Run",IF(ISNA(VLOOKUP(I103,Paramètres!$B$3:$C$56,2,FALSE)),0,VLOOKUP(I103,Paramètres!$B$3:$C$56,2,FALSE)*Paramètres!$N$5),IF(OR(I103="",OR($D103="",$D103="NL",$D103="HORS LIGUE")),0,VLOOKUP(IF(OR(I103="",OR($D103="",$D103="NL",$D103="HORS LIGUE")),"",COUNTIFS($D$5:$D$72,"&lt;&gt;"&amp;"",$D$5:$D$72,"&lt;&gt;"&amp;"NL",$D$5:$D$72,"&lt;&gt;"&amp;"HORS LIGUE",I$5:I$72,"&lt;"&amp;I103)+1),Paramètres!$B$3:$C$56,2,FALSE)*Paramètres!$N$5))</f>
        <v>0</v>
      </c>
      <c r="K103" s="4"/>
      <c r="L103" s="2">
        <f>IF(K$2="Bike &amp; Run",IF(ISNA(VLOOKUP(K103,Paramètres!$B$3:$C$56,2,FALSE)),0,VLOOKUP(K103,Paramètres!$B$3:$C$56,2,FALSE)*Paramètres!$N$6),IF(OR(K103="",OR($D103="",$D103="NL",$D103="HORS LIGUE")),0,VLOOKUP(IF(OR(K103="",OR($D103="",$D103="NL",$D103="HORS LIGUE")),"",COUNTIFS($D$5:$D$72,"&lt;&gt;"&amp;"",$D$5:$D$72,"&lt;&gt;"&amp;"NL",$D$5:$D$72,"&lt;&gt;"&amp;"HORS LIGUE",K$5:K$72,"&lt;"&amp;K103)+1),Paramètres!$B$3:$C$56,2,FALSE)*Paramètres!$N$6))</f>
        <v>0</v>
      </c>
      <c r="M103" s="4"/>
      <c r="N103" s="2">
        <f>IF(M$2="Bike &amp; Run",IF(ISNA(VLOOKUP(M103,Paramètres!$B$3:$C$56,2,FALSE)),0,VLOOKUP(M103,Paramètres!$B$3:$C$56,2,FALSE)*Paramètres!$N$7),IF(OR(M103="",OR($D103="",$D103="NL",$D103="HORS LIGUE")),0,VLOOKUP(IF(OR(M103="",OR($D103="",$D103="NL",$D103="HORS LIGUE")),"",COUNTIFS($D$5:$D$72,"&lt;&gt;"&amp;"",$D$5:$D$72,"&lt;&gt;"&amp;"NL",$D$5:$D$72,"&lt;&gt;"&amp;"HORS LIGUE",M$5:M$72,"&lt;"&amp;M103)+1),Paramètres!$B$3:$C$56,2,FALSE)*Paramètres!$N$7))</f>
        <v>0</v>
      </c>
      <c r="O103" s="46"/>
      <c r="P103" s="2">
        <f>IF(O$2="Bike &amp; Run",IF(ISNA(VLOOKUP(O103,Paramètres!$B$3:$C$56,2,FALSE)),0,VLOOKUP(O103,Paramètres!$B$3:$C$56,2,FALSE)*Paramètres!$N$8),IF(OR(O103="",OR($D103="",$D103="NL",$D103="HORS LIGUE")),0,VLOOKUP(IF(OR(O103="",OR($D103="",$D103="NL",$D103="HORS LIGUE")),"",COUNTIFS($D$5:$D$72,"&lt;&gt;"&amp;"",$D$5:$D$72,"&lt;&gt;"&amp;"NL",$D$5:$D$72,"&lt;&gt;"&amp;"HORS LIGUE",O$5:O$72,"&lt;"&amp;O103)+1),Paramètres!$B$3:$C$56,2,FALSE)*Paramètres!$N$8))</f>
        <v>0</v>
      </c>
      <c r="Q103" s="46"/>
      <c r="R103" s="2">
        <f>IF(Q$2="Bike &amp; Run",IF(ISNA(VLOOKUP(Q103,Paramètres!$B$3:$C$56,2,FALSE)),0,VLOOKUP(Q103,Paramètres!$B$3:$C$56,2,FALSE)*Paramètres!$N$9),IF(OR(Q103="",OR($D103="",$D103="NL",$D103="HORS LIGUE")),0,VLOOKUP(IF(OR(Q103="",OR($D103="",$D103="NL",$D103="HORS LIGUE")),"",COUNTIFS($D$5:$D$72,"&lt;&gt;"&amp;"",$D$5:$D$72,"&lt;&gt;"&amp;"NL",$D$5:$D$72,"&lt;&gt;"&amp;"HORS LIGUE",Q$5:Q$72,"&lt;"&amp;Q103)+1),Paramètres!$B$3:$C$56,2,FALSE)*Paramètres!$N$9))</f>
        <v>0</v>
      </c>
      <c r="S103" s="46"/>
      <c r="T103" s="2">
        <f>IF(S$2="Bike &amp; Run",IF(ISNA(VLOOKUP(S103,Paramètres!$B$3:$C$56,2,FALSE)),0,VLOOKUP(S103,Paramètres!$B$3:$C$56,2,FALSE)*Paramètres!$N$10),IF(OR(S103="",OR($D103="",$D103="NL",$D103="HORS LIGUE")),0,VLOOKUP(IF(OR(S103="",OR($D103="",$D103="NL",$D103="HORS LIGUE")),"",COUNTIFS($D$5:$D$72,"&lt;&gt;"&amp;"",$D$5:$D$72,"&lt;&gt;"&amp;"NL",$D$5:$D$72,"&lt;&gt;"&amp;"HORS LIGUE",S$5:S$72,"&lt;"&amp;S103)+1),Paramètres!$B$3:$C$56,2,FALSE)*Paramètres!$N$10))</f>
        <v>0</v>
      </c>
      <c r="U103" s="46"/>
      <c r="V103" s="2">
        <f>IF(U$2="Bike &amp; Run",IF(ISNA(VLOOKUP(U103,Paramètres!$B$3:$C$56,2,FALSE)),0,VLOOKUP(U103,Paramètres!$B$3:$C$56,2,FALSE)*Paramètres!$N$11),IF(OR(U103="",OR($D103="",$D103="NL",$D103="HORS LIGUE")),0,VLOOKUP(IF(OR(U103="",OR($D103="",$D103="NL",$D103="HORS LIGUE")),"",COUNTIFS($D$5:$D$72,"&lt;&gt;"&amp;"",$D$5:$D$72,"&lt;&gt;"&amp;"NL",$D$5:$D$72,"&lt;&gt;"&amp;"HORS LIGUE",U$5:U$72,"&lt;"&amp;U103)+1),Paramètres!$B$3:$C$56,2,FALSE)*Paramètres!$N$11))</f>
        <v>0</v>
      </c>
      <c r="W103" s="46"/>
      <c r="X103" s="2">
        <f>IF(W$2="Bike &amp; Run",IF(ISNA(VLOOKUP(W103,Paramètres!$B$3:$C$56,2,FALSE)),0,VLOOKUP(W103,Paramètres!$B$3:$C$56,2,FALSE)*Paramètres!$N$12),IF(OR(W103="",OR($D103="",$D103="NL",$D103="HORS LIGUE")),0,VLOOKUP(IF(OR(W103="",OR($D103="",$D103="NL",$D103="HORS LIGUE")),"",COUNTIFS($D$5:$D$72,"&lt;&gt;"&amp;"",$D$5:$D$72,"&lt;&gt;"&amp;"NL",$D$5:$D$72,"&lt;&gt;"&amp;"HORS LIGUE",W$5:W$72,"&lt;"&amp;W103)+1),Paramètres!$B$3:$C$56,2,FALSE)*Paramètres!$N$12))</f>
        <v>0</v>
      </c>
      <c r="Y103" s="46"/>
      <c r="Z103" s="2">
        <f>IF(Y$2="Bike &amp; Run",IF(ISNA(VLOOKUP(Y103,Paramètres!$B$3:$C$56,2,FALSE)),0,VLOOKUP(Y103,Paramètres!$B$3:$C$56,2,FALSE)*Paramètres!$N$13),IF(OR(Y103="",OR($D103="",$D103="NL",$D103="HORS LIGUE")),0,VLOOKUP(IF(OR(Y103="",OR($D103="",$D103="NL",$D103="HORS LIGUE")),"",COUNTIFS($D$5:$D$72,"&lt;&gt;"&amp;"",$D$5:$D$72,"&lt;&gt;"&amp;"NL",$D$5:$D$72,"&lt;&gt;"&amp;"HORS LIGUE",Y$5:Y$72,"&lt;"&amp;Y103)+1),Paramètres!$B$3:$C$56,2,FALSE)*Paramètres!$N$13))</f>
        <v>0</v>
      </c>
      <c r="AA103" s="46"/>
      <c r="AB103" s="2">
        <f>IF(AA$2="Bike &amp; Run",IF(ISNA(VLOOKUP(AA103,Paramètres!$B$3:$C$56,2,FALSE)),0,VLOOKUP(AA103,Paramètres!$B$3:$C$56,2,FALSE)*Paramètres!$N$14),IF(OR(AA103="",OR($D103="",$D103="NL",$D103="HORS LIGUE")),0,VLOOKUP(IF(OR(AA103="",OR($D103="",$D103="NL",$D103="HORS LIGUE")),"",COUNTIFS($D$5:$D$72,"&lt;&gt;"&amp;"",$D$5:$D$72,"&lt;&gt;"&amp;"NL",$D$5:$D$72,"&lt;&gt;"&amp;"HORS LIGUE",AA$5:AA$72,"&lt;"&amp;AA103)+1),Paramètres!$B$3:$C$56,2,FALSE)*Paramètres!$N$14))</f>
        <v>0</v>
      </c>
      <c r="AC103" s="46"/>
      <c r="AD103" s="2">
        <f>IF(AC$2="Bike &amp; Run",IF(ISNA(VLOOKUP(AC103,Paramètres!$B$3:$C$56,2,FALSE)),0,VLOOKUP(AC103,Paramètres!$B$3:$C$56,2,FALSE)*Paramètres!$N$15),IF(OR(AC103="",OR($D103="",$D103="NL",$D103="HORS LIGUE")),0,VLOOKUP(IF(OR(AC103="",OR($D103="",$D103="NL",$D103="HORS LIGUE")),"",COUNTIFS($D$5:$D$72,"&lt;&gt;"&amp;"",$D$5:$D$72,"&lt;&gt;"&amp;"NL",$D$5:$D$72,"&lt;&gt;"&amp;"HORS LIGUE",AC$5:AC$72,"&lt;"&amp;AC103)+1),Paramètres!$B$3:$C$56,2,FALSE)*Paramètres!$N$15))</f>
        <v>0</v>
      </c>
      <c r="AE103" s="46"/>
      <c r="AF103" s="2">
        <f>IF(AE$2="Bike &amp; Run",IF(ISNA(VLOOKUP(AE103,Paramètres!$B$3:$C$56,2,FALSE)),0,VLOOKUP(AE103,Paramètres!$B$3:$C$56,2,FALSE)*Paramètres!$N$16),IF(OR(AE103="",OR($D103="",$D103="NL",$D103="HORS LIGUE")),0,VLOOKUP(IF(OR(AE103="",OR($D103="",$D103="NL",$D103="HORS LIGUE")),"",COUNTIFS($D$5:$D$72,"&lt;&gt;"&amp;"",$D$5:$D$72,"&lt;&gt;"&amp;"NL",$D$5:$D$72,"&lt;&gt;"&amp;"HORS LIGUE",AE$5:AE$72,"&lt;"&amp;AE103)+1),Paramètres!$B$3:$C$56,2,FALSE)*Paramètres!$N$16))</f>
        <v>0</v>
      </c>
      <c r="AG103" s="46"/>
      <c r="AH103" s="2">
        <f>IF(AG$2="Bike &amp; Run",IF(ISNA(VLOOKUP(AG103,Paramètres!$B$3:$C$56,2,FALSE)),0,VLOOKUP(AG103,Paramètres!$B$3:$C$56,2,FALSE)*Paramètres!$N$17),IF(OR(AG103="",OR($D103="",$D103="NL",$D103="HORS LIGUE")),0,VLOOKUP(IF(OR(AG103="",OR($D103="",$D103="NL",$D103="HORS LIGUE")),"",COUNTIFS($D$5:$D$72,"&lt;&gt;"&amp;"",$D$5:$D$72,"&lt;&gt;"&amp;"NL",$D$5:$D$72,"&lt;&gt;"&amp;"HORS LIGUE",AG$5:AG$72,"&lt;"&amp;AG103)+1),Paramètres!$B$3:$C$56,2,FALSE)*Paramètres!$N$17))</f>
        <v>0</v>
      </c>
      <c r="AI103" s="40">
        <f t="shared" si="115"/>
        <v>0</v>
      </c>
      <c r="AJ103" s="3" t="str">
        <f t="shared" si="116"/>
        <v/>
      </c>
      <c r="AK103" s="5">
        <f t="shared" si="117"/>
        <v>0</v>
      </c>
      <c r="AL103" s="41" t="e">
        <f t="shared" si="118"/>
        <v>#REF!</v>
      </c>
      <c r="AM103" s="33" t="e">
        <f t="shared" si="119"/>
        <v>#REF!</v>
      </c>
    </row>
    <row r="104" spans="1:39" ht="16.5" x14ac:dyDescent="0.35">
      <c r="A104" s="14"/>
      <c r="B104" s="64" t="str">
        <f>IF(ISNA(VLOOKUP(A104,'Licenciés Jeunes 2023'!A:C,3,0)),"",VLOOKUP(A104,'Licenciés Jeunes 2023'!A:C,3,0))</f>
        <v/>
      </c>
      <c r="C104" s="32" t="str">
        <f>IF(ISNA(VLOOKUP(A104,'Licenciés Jeunes 2023'!A:C,2,0)),"",VLOOKUP(A104,'Licenciés Jeunes 2023'!A:C,2,0))</f>
        <v/>
      </c>
      <c r="D104" s="32" t="str">
        <f>IF(ISNA(VLOOKUP(A104,'Licenciés Jeunes 2023'!A:F,6,0)),"",VLOOKUP(A104,'Licenciés Jeunes 2023'!A:F,6,0))</f>
        <v/>
      </c>
      <c r="E104" s="6"/>
      <c r="F104" s="2">
        <f>IF(E$2="Bike &amp; Run",IF(ISNA(VLOOKUP(E104,Paramètres!$B$3:$C$56,2,FALSE)),0,VLOOKUP(E104,Paramètres!$B$3:$C$56,2,FALSE)*Paramètres!$N$3),IF(OR(E104="",OR($D104="",$D104="NL",$D104="HORS LIGUE")),0,VLOOKUP(IF(OR(E104="",OR($D104="",$D104="NL",$D104="HORS LIGUE")),"",COUNTIFS($D$5:$D$72,"&lt;&gt;"&amp;"",$D$5:$D$72,"&lt;&gt;"&amp;"NL",$D$5:$D$72,"&lt;&gt;"&amp;"HORS LIGUE",E$5:E$72,"&lt;"&amp;E104)+1),Paramètres!$B$3:$C$56,2,FALSE)*Paramètres!$N$3))</f>
        <v>0</v>
      </c>
      <c r="G104" s="4"/>
      <c r="H104" s="2">
        <f>IF(G$2="Bike &amp; Run",IF(ISNA(VLOOKUP(G104,Paramètres!$B$3:$C$56,2,FALSE)),0,VLOOKUP(G104,Paramètres!$B$3:$C$56,2,FALSE)*Paramètres!$N$4),IF(OR(G104="",OR($D104="",$D104="NL",$D104="HORS LIGUE")),0,VLOOKUP(IF(OR(G104="",OR($D104="",$D104="NL",$D104="HORS LIGUE")),"",COUNTIFS($D$5:$D$72,"&lt;&gt;"&amp;"",$D$5:$D$72,"&lt;&gt;"&amp;"NL",$D$5:$D$72,"&lt;&gt;"&amp;"HORS LIGUE",G$5:G$72,"&lt;"&amp;G104)+1),Paramètres!$B$3:$C$56,2,FALSE)*Paramètres!$N$4))</f>
        <v>0</v>
      </c>
      <c r="I104" s="36"/>
      <c r="J104" s="2">
        <f>IF(I$2="Bike &amp; Run",IF(ISNA(VLOOKUP(I104,Paramètres!$B$3:$C$56,2,FALSE)),0,VLOOKUP(I104,Paramètres!$B$3:$C$56,2,FALSE)*Paramètres!$N$5),IF(OR(I104="",OR($D104="",$D104="NL",$D104="HORS LIGUE")),0,VLOOKUP(IF(OR(I104="",OR($D104="",$D104="NL",$D104="HORS LIGUE")),"",COUNTIFS($D$5:$D$72,"&lt;&gt;"&amp;"",$D$5:$D$72,"&lt;&gt;"&amp;"NL",$D$5:$D$72,"&lt;&gt;"&amp;"HORS LIGUE",I$5:I$72,"&lt;"&amp;I104)+1),Paramètres!$B$3:$C$56,2,FALSE)*Paramètres!$N$5))</f>
        <v>0</v>
      </c>
      <c r="K104" s="4"/>
      <c r="L104" s="2">
        <f>IF(K$2="Bike &amp; Run",IF(ISNA(VLOOKUP(K104,Paramètres!$B$3:$C$56,2,FALSE)),0,VLOOKUP(K104,Paramètres!$B$3:$C$56,2,FALSE)*Paramètres!$N$6),IF(OR(K104="",OR($D104="",$D104="NL",$D104="HORS LIGUE")),0,VLOOKUP(IF(OR(K104="",OR($D104="",$D104="NL",$D104="HORS LIGUE")),"",COUNTIFS($D$5:$D$72,"&lt;&gt;"&amp;"",$D$5:$D$72,"&lt;&gt;"&amp;"NL",$D$5:$D$72,"&lt;&gt;"&amp;"HORS LIGUE",K$5:K$72,"&lt;"&amp;K104)+1),Paramètres!$B$3:$C$56,2,FALSE)*Paramètres!$N$6))</f>
        <v>0</v>
      </c>
      <c r="M104" s="4"/>
      <c r="N104" s="2">
        <f>IF(M$2="Bike &amp; Run",IF(ISNA(VLOOKUP(M104,Paramètres!$B$3:$C$56,2,FALSE)),0,VLOOKUP(M104,Paramètres!$B$3:$C$56,2,FALSE)*Paramètres!$N$7),IF(OR(M104="",OR($D104="",$D104="NL",$D104="HORS LIGUE")),0,VLOOKUP(IF(OR(M104="",OR($D104="",$D104="NL",$D104="HORS LIGUE")),"",COUNTIFS($D$5:$D$72,"&lt;&gt;"&amp;"",$D$5:$D$72,"&lt;&gt;"&amp;"NL",$D$5:$D$72,"&lt;&gt;"&amp;"HORS LIGUE",M$5:M$72,"&lt;"&amp;M104)+1),Paramètres!$B$3:$C$56,2,FALSE)*Paramètres!$N$7))</f>
        <v>0</v>
      </c>
      <c r="O104" s="46"/>
      <c r="P104" s="2">
        <f>IF(O$2="Bike &amp; Run",IF(ISNA(VLOOKUP(O104,Paramètres!$B$3:$C$56,2,FALSE)),0,VLOOKUP(O104,Paramètres!$B$3:$C$56,2,FALSE)*Paramètres!$N$8),IF(OR(O104="",OR($D104="",$D104="NL",$D104="HORS LIGUE")),0,VLOOKUP(IF(OR(O104="",OR($D104="",$D104="NL",$D104="HORS LIGUE")),"",COUNTIFS($D$5:$D$72,"&lt;&gt;"&amp;"",$D$5:$D$72,"&lt;&gt;"&amp;"NL",$D$5:$D$72,"&lt;&gt;"&amp;"HORS LIGUE",O$5:O$72,"&lt;"&amp;O104)+1),Paramètres!$B$3:$C$56,2,FALSE)*Paramètres!$N$8))</f>
        <v>0</v>
      </c>
      <c r="Q104" s="46"/>
      <c r="R104" s="2">
        <f>IF(Q$2="Bike &amp; Run",IF(ISNA(VLOOKUP(Q104,Paramètres!$B$3:$C$56,2,FALSE)),0,VLOOKUP(Q104,Paramètres!$B$3:$C$56,2,FALSE)*Paramètres!$N$9),IF(OR(Q104="",OR($D104="",$D104="NL",$D104="HORS LIGUE")),0,VLOOKUP(IF(OR(Q104="",OR($D104="",$D104="NL",$D104="HORS LIGUE")),"",COUNTIFS($D$5:$D$72,"&lt;&gt;"&amp;"",$D$5:$D$72,"&lt;&gt;"&amp;"NL",$D$5:$D$72,"&lt;&gt;"&amp;"HORS LIGUE",Q$5:Q$72,"&lt;"&amp;Q104)+1),Paramètres!$B$3:$C$56,2,FALSE)*Paramètres!$N$9))</f>
        <v>0</v>
      </c>
      <c r="S104" s="46"/>
      <c r="T104" s="2">
        <f>IF(S$2="Bike &amp; Run",IF(ISNA(VLOOKUP(S104,Paramètres!$B$3:$C$56,2,FALSE)),0,VLOOKUP(S104,Paramètres!$B$3:$C$56,2,FALSE)*Paramètres!$N$10),IF(OR(S104="",OR($D104="",$D104="NL",$D104="HORS LIGUE")),0,VLOOKUP(IF(OR(S104="",OR($D104="",$D104="NL",$D104="HORS LIGUE")),"",COUNTIFS($D$5:$D$72,"&lt;&gt;"&amp;"",$D$5:$D$72,"&lt;&gt;"&amp;"NL",$D$5:$D$72,"&lt;&gt;"&amp;"HORS LIGUE",S$5:S$72,"&lt;"&amp;S104)+1),Paramètres!$B$3:$C$56,2,FALSE)*Paramètres!$N$10))</f>
        <v>0</v>
      </c>
      <c r="U104" s="46"/>
      <c r="V104" s="2">
        <f>IF(U$2="Bike &amp; Run",IF(ISNA(VLOOKUP(U104,Paramètres!$B$3:$C$56,2,FALSE)),0,VLOOKUP(U104,Paramètres!$B$3:$C$56,2,FALSE)*Paramètres!$N$11),IF(OR(U104="",OR($D104="",$D104="NL",$D104="HORS LIGUE")),0,VLOOKUP(IF(OR(U104="",OR($D104="",$D104="NL",$D104="HORS LIGUE")),"",COUNTIFS($D$5:$D$72,"&lt;&gt;"&amp;"",$D$5:$D$72,"&lt;&gt;"&amp;"NL",$D$5:$D$72,"&lt;&gt;"&amp;"HORS LIGUE",U$5:U$72,"&lt;"&amp;U104)+1),Paramètres!$B$3:$C$56,2,FALSE)*Paramètres!$N$11))</f>
        <v>0</v>
      </c>
      <c r="W104" s="46"/>
      <c r="X104" s="2">
        <f>IF(W$2="Bike &amp; Run",IF(ISNA(VLOOKUP(W104,Paramètres!$B$3:$C$56,2,FALSE)),0,VLOOKUP(W104,Paramètres!$B$3:$C$56,2,FALSE)*Paramètres!$N$12),IF(OR(W104="",OR($D104="",$D104="NL",$D104="HORS LIGUE")),0,VLOOKUP(IF(OR(W104="",OR($D104="",$D104="NL",$D104="HORS LIGUE")),"",COUNTIFS($D$5:$D$72,"&lt;&gt;"&amp;"",$D$5:$D$72,"&lt;&gt;"&amp;"NL",$D$5:$D$72,"&lt;&gt;"&amp;"HORS LIGUE",W$5:W$72,"&lt;"&amp;W104)+1),Paramètres!$B$3:$C$56,2,FALSE)*Paramètres!$N$12))</f>
        <v>0</v>
      </c>
      <c r="Y104" s="46"/>
      <c r="Z104" s="2">
        <f>IF(Y$2="Bike &amp; Run",IF(ISNA(VLOOKUP(Y104,Paramètres!$B$3:$C$56,2,FALSE)),0,VLOOKUP(Y104,Paramètres!$B$3:$C$56,2,FALSE)*Paramètres!$N$13),IF(OR(Y104="",OR($D104="",$D104="NL",$D104="HORS LIGUE")),0,VLOOKUP(IF(OR(Y104="",OR($D104="",$D104="NL",$D104="HORS LIGUE")),"",COUNTIFS($D$5:$D$72,"&lt;&gt;"&amp;"",$D$5:$D$72,"&lt;&gt;"&amp;"NL",$D$5:$D$72,"&lt;&gt;"&amp;"HORS LIGUE",Y$5:Y$72,"&lt;"&amp;Y104)+1),Paramètres!$B$3:$C$56,2,FALSE)*Paramètres!$N$13))</f>
        <v>0</v>
      </c>
      <c r="AA104" s="46"/>
      <c r="AB104" s="2">
        <f>IF(AA$2="Bike &amp; Run",IF(ISNA(VLOOKUP(AA104,Paramètres!$B$3:$C$56,2,FALSE)),0,VLOOKUP(AA104,Paramètres!$B$3:$C$56,2,FALSE)*Paramètres!$N$14),IF(OR(AA104="",OR($D104="",$D104="NL",$D104="HORS LIGUE")),0,VLOOKUP(IF(OR(AA104="",OR($D104="",$D104="NL",$D104="HORS LIGUE")),"",COUNTIFS($D$5:$D$72,"&lt;&gt;"&amp;"",$D$5:$D$72,"&lt;&gt;"&amp;"NL",$D$5:$D$72,"&lt;&gt;"&amp;"HORS LIGUE",AA$5:AA$72,"&lt;"&amp;AA104)+1),Paramètres!$B$3:$C$56,2,FALSE)*Paramètres!$N$14))</f>
        <v>0</v>
      </c>
      <c r="AC104" s="46"/>
      <c r="AD104" s="2">
        <f>IF(AC$2="Bike &amp; Run",IF(ISNA(VLOOKUP(AC104,Paramètres!$B$3:$C$56,2,FALSE)),0,VLOOKUP(AC104,Paramètres!$B$3:$C$56,2,FALSE)*Paramètres!$N$15),IF(OR(AC104="",OR($D104="",$D104="NL",$D104="HORS LIGUE")),0,VLOOKUP(IF(OR(AC104="",OR($D104="",$D104="NL",$D104="HORS LIGUE")),"",COUNTIFS($D$5:$D$72,"&lt;&gt;"&amp;"",$D$5:$D$72,"&lt;&gt;"&amp;"NL",$D$5:$D$72,"&lt;&gt;"&amp;"HORS LIGUE",AC$5:AC$72,"&lt;"&amp;AC104)+1),Paramètres!$B$3:$C$56,2,FALSE)*Paramètres!$N$15))</f>
        <v>0</v>
      </c>
      <c r="AE104" s="46"/>
      <c r="AF104" s="2">
        <f>IF(AE$2="Bike &amp; Run",IF(ISNA(VLOOKUP(AE104,Paramètres!$B$3:$C$56,2,FALSE)),0,VLOOKUP(AE104,Paramètres!$B$3:$C$56,2,FALSE)*Paramètres!$N$16),IF(OR(AE104="",OR($D104="",$D104="NL",$D104="HORS LIGUE")),0,VLOOKUP(IF(OR(AE104="",OR($D104="",$D104="NL",$D104="HORS LIGUE")),"",COUNTIFS($D$5:$D$72,"&lt;&gt;"&amp;"",$D$5:$D$72,"&lt;&gt;"&amp;"NL",$D$5:$D$72,"&lt;&gt;"&amp;"HORS LIGUE",AE$5:AE$72,"&lt;"&amp;AE104)+1),Paramètres!$B$3:$C$56,2,FALSE)*Paramètres!$N$16))</f>
        <v>0</v>
      </c>
      <c r="AG104" s="46"/>
      <c r="AH104" s="2">
        <f>IF(AG$2="Bike &amp; Run",IF(ISNA(VLOOKUP(AG104,Paramètres!$B$3:$C$56,2,FALSE)),0,VLOOKUP(AG104,Paramètres!$B$3:$C$56,2,FALSE)*Paramètres!$N$17),IF(OR(AG104="",OR($D104="",$D104="NL",$D104="HORS LIGUE")),0,VLOOKUP(IF(OR(AG104="",OR($D104="",$D104="NL",$D104="HORS LIGUE")),"",COUNTIFS($D$5:$D$72,"&lt;&gt;"&amp;"",$D$5:$D$72,"&lt;&gt;"&amp;"NL",$D$5:$D$72,"&lt;&gt;"&amp;"HORS LIGUE",AG$5:AG$72,"&lt;"&amp;AG104)+1),Paramètres!$B$3:$C$56,2,FALSE)*Paramètres!$N$17))</f>
        <v>0</v>
      </c>
      <c r="AI104" s="40">
        <f t="shared" si="115"/>
        <v>0</v>
      </c>
      <c r="AJ104" s="3" t="str">
        <f t="shared" si="116"/>
        <v/>
      </c>
      <c r="AK104" s="5">
        <f t="shared" si="117"/>
        <v>0</v>
      </c>
      <c r="AL104" s="41" t="e">
        <f t="shared" si="118"/>
        <v>#REF!</v>
      </c>
      <c r="AM104" s="33" t="e">
        <f t="shared" si="119"/>
        <v>#REF!</v>
      </c>
    </row>
    <row r="105" spans="1:39" ht="16.5" x14ac:dyDescent="0.35">
      <c r="A105" s="14"/>
      <c r="B105" s="64" t="str">
        <f>IF(ISNA(VLOOKUP(A105,'Licenciés Jeunes 2023'!A:C,3,0)),"",VLOOKUP(A105,'Licenciés Jeunes 2023'!A:C,3,0))</f>
        <v/>
      </c>
      <c r="C105" s="32" t="str">
        <f>IF(ISNA(VLOOKUP(A105,'Licenciés Jeunes 2023'!A:C,2,0)),"",VLOOKUP(A105,'Licenciés Jeunes 2023'!A:C,2,0))</f>
        <v/>
      </c>
      <c r="D105" s="32" t="str">
        <f>IF(ISNA(VLOOKUP(A105,'Licenciés Jeunes 2023'!A:F,6,0)),"",VLOOKUP(A105,'Licenciés Jeunes 2023'!A:F,6,0))</f>
        <v/>
      </c>
      <c r="E105" s="6"/>
      <c r="F105" s="2">
        <f>IF(E$2="Bike &amp; Run",IF(ISNA(VLOOKUP(E105,Paramètres!$B$3:$C$56,2,FALSE)),0,VLOOKUP(E105,Paramètres!$B$3:$C$56,2,FALSE)*Paramètres!$N$3),IF(OR(E105="",OR($D105="",$D105="NL",$D105="HORS LIGUE")),0,VLOOKUP(IF(OR(E105="",OR($D105="",$D105="NL",$D105="HORS LIGUE")),"",COUNTIFS($D$5:$D$72,"&lt;&gt;"&amp;"",$D$5:$D$72,"&lt;&gt;"&amp;"NL",$D$5:$D$72,"&lt;&gt;"&amp;"HORS LIGUE",E$5:E$72,"&lt;"&amp;E105)+1),Paramètres!$B$3:$C$56,2,FALSE)*Paramètres!$N$3))</f>
        <v>0</v>
      </c>
      <c r="G105" s="4"/>
      <c r="H105" s="2">
        <f>IF(G$2="Bike &amp; Run",IF(ISNA(VLOOKUP(G105,Paramètres!$B$3:$C$56,2,FALSE)),0,VLOOKUP(G105,Paramètres!$B$3:$C$56,2,FALSE)*Paramètres!$N$4),IF(OR(G105="",OR($D105="",$D105="NL",$D105="HORS LIGUE")),0,VLOOKUP(IF(OR(G105="",OR($D105="",$D105="NL",$D105="HORS LIGUE")),"",COUNTIFS($D$5:$D$72,"&lt;&gt;"&amp;"",$D$5:$D$72,"&lt;&gt;"&amp;"NL",$D$5:$D$72,"&lt;&gt;"&amp;"HORS LIGUE",G$5:G$72,"&lt;"&amp;G105)+1),Paramètres!$B$3:$C$56,2,FALSE)*Paramètres!$N$4))</f>
        <v>0</v>
      </c>
      <c r="I105" s="36"/>
      <c r="J105" s="2">
        <f>IF(I$2="Bike &amp; Run",IF(ISNA(VLOOKUP(I105,Paramètres!$B$3:$C$56,2,FALSE)),0,VLOOKUP(I105,Paramètres!$B$3:$C$56,2,FALSE)*Paramètres!$N$5),IF(OR(I105="",OR($D105="",$D105="NL",$D105="HORS LIGUE")),0,VLOOKUP(IF(OR(I105="",OR($D105="",$D105="NL",$D105="HORS LIGUE")),"",COUNTIFS($D$5:$D$72,"&lt;&gt;"&amp;"",$D$5:$D$72,"&lt;&gt;"&amp;"NL",$D$5:$D$72,"&lt;&gt;"&amp;"HORS LIGUE",I$5:I$72,"&lt;"&amp;I105)+1),Paramètres!$B$3:$C$56,2,FALSE)*Paramètres!$N$5))</f>
        <v>0</v>
      </c>
      <c r="K105" s="4"/>
      <c r="L105" s="2">
        <f>IF(K$2="Bike &amp; Run",IF(ISNA(VLOOKUP(K105,Paramètres!$B$3:$C$56,2,FALSE)),0,VLOOKUP(K105,Paramètres!$B$3:$C$56,2,FALSE)*Paramètres!$N$6),IF(OR(K105="",OR($D105="",$D105="NL",$D105="HORS LIGUE")),0,VLOOKUP(IF(OR(K105="",OR($D105="",$D105="NL",$D105="HORS LIGUE")),"",COUNTIFS($D$5:$D$72,"&lt;&gt;"&amp;"",$D$5:$D$72,"&lt;&gt;"&amp;"NL",$D$5:$D$72,"&lt;&gt;"&amp;"HORS LIGUE",K$5:K$72,"&lt;"&amp;K105)+1),Paramètres!$B$3:$C$56,2,FALSE)*Paramètres!$N$6))</f>
        <v>0</v>
      </c>
      <c r="M105" s="4"/>
      <c r="N105" s="2">
        <f>IF(M$2="Bike &amp; Run",IF(ISNA(VLOOKUP(M105,Paramètres!$B$3:$C$56,2,FALSE)),0,VLOOKUP(M105,Paramètres!$B$3:$C$56,2,FALSE)*Paramètres!$N$7),IF(OR(M105="",OR($D105="",$D105="NL",$D105="HORS LIGUE")),0,VLOOKUP(IF(OR(M105="",OR($D105="",$D105="NL",$D105="HORS LIGUE")),"",COUNTIFS($D$5:$D$72,"&lt;&gt;"&amp;"",$D$5:$D$72,"&lt;&gt;"&amp;"NL",$D$5:$D$72,"&lt;&gt;"&amp;"HORS LIGUE",M$5:M$72,"&lt;"&amp;M105)+1),Paramètres!$B$3:$C$56,2,FALSE)*Paramètres!$N$7))</f>
        <v>0</v>
      </c>
      <c r="O105" s="46"/>
      <c r="P105" s="2">
        <f>IF(O$2="Bike &amp; Run",IF(ISNA(VLOOKUP(O105,Paramètres!$B$3:$C$56,2,FALSE)),0,VLOOKUP(O105,Paramètres!$B$3:$C$56,2,FALSE)*Paramètres!$N$8),IF(OR(O105="",OR($D105="",$D105="NL",$D105="HORS LIGUE")),0,VLOOKUP(IF(OR(O105="",OR($D105="",$D105="NL",$D105="HORS LIGUE")),"",COUNTIFS($D$5:$D$72,"&lt;&gt;"&amp;"",$D$5:$D$72,"&lt;&gt;"&amp;"NL",$D$5:$D$72,"&lt;&gt;"&amp;"HORS LIGUE",O$5:O$72,"&lt;"&amp;O105)+1),Paramètres!$B$3:$C$56,2,FALSE)*Paramètres!$N$8))</f>
        <v>0</v>
      </c>
      <c r="Q105" s="46"/>
      <c r="R105" s="2">
        <f>IF(Q$2="Bike &amp; Run",IF(ISNA(VLOOKUP(Q105,Paramètres!$B$3:$C$56,2,FALSE)),0,VLOOKUP(Q105,Paramètres!$B$3:$C$56,2,FALSE)*Paramètres!$N$9),IF(OR(Q105="",OR($D105="",$D105="NL",$D105="HORS LIGUE")),0,VLOOKUP(IF(OR(Q105="",OR($D105="",$D105="NL",$D105="HORS LIGUE")),"",COUNTIFS($D$5:$D$72,"&lt;&gt;"&amp;"",$D$5:$D$72,"&lt;&gt;"&amp;"NL",$D$5:$D$72,"&lt;&gt;"&amp;"HORS LIGUE",Q$5:Q$72,"&lt;"&amp;Q105)+1),Paramètres!$B$3:$C$56,2,FALSE)*Paramètres!$N$9))</f>
        <v>0</v>
      </c>
      <c r="S105" s="46"/>
      <c r="T105" s="2">
        <f>IF(S$2="Bike &amp; Run",IF(ISNA(VLOOKUP(S105,Paramètres!$B$3:$C$56,2,FALSE)),0,VLOOKUP(S105,Paramètres!$B$3:$C$56,2,FALSE)*Paramètres!$N$10),IF(OR(S105="",OR($D105="",$D105="NL",$D105="HORS LIGUE")),0,VLOOKUP(IF(OR(S105="",OR($D105="",$D105="NL",$D105="HORS LIGUE")),"",COUNTIFS($D$5:$D$72,"&lt;&gt;"&amp;"",$D$5:$D$72,"&lt;&gt;"&amp;"NL",$D$5:$D$72,"&lt;&gt;"&amp;"HORS LIGUE",S$5:S$72,"&lt;"&amp;S105)+1),Paramètres!$B$3:$C$56,2,FALSE)*Paramètres!$N$10))</f>
        <v>0</v>
      </c>
      <c r="U105" s="46"/>
      <c r="V105" s="2">
        <f>IF(U$2="Bike &amp; Run",IF(ISNA(VLOOKUP(U105,Paramètres!$B$3:$C$56,2,FALSE)),0,VLOOKUP(U105,Paramètres!$B$3:$C$56,2,FALSE)*Paramètres!$N$11),IF(OR(U105="",OR($D105="",$D105="NL",$D105="HORS LIGUE")),0,VLOOKUP(IF(OR(U105="",OR($D105="",$D105="NL",$D105="HORS LIGUE")),"",COUNTIFS($D$5:$D$72,"&lt;&gt;"&amp;"",$D$5:$D$72,"&lt;&gt;"&amp;"NL",$D$5:$D$72,"&lt;&gt;"&amp;"HORS LIGUE",U$5:U$72,"&lt;"&amp;U105)+1),Paramètres!$B$3:$C$56,2,FALSE)*Paramètres!$N$11))</f>
        <v>0</v>
      </c>
      <c r="W105" s="46"/>
      <c r="X105" s="2">
        <f>IF(W$2="Bike &amp; Run",IF(ISNA(VLOOKUP(W105,Paramètres!$B$3:$C$56,2,FALSE)),0,VLOOKUP(W105,Paramètres!$B$3:$C$56,2,FALSE)*Paramètres!$N$12),IF(OR(W105="",OR($D105="",$D105="NL",$D105="HORS LIGUE")),0,VLOOKUP(IF(OR(W105="",OR($D105="",$D105="NL",$D105="HORS LIGUE")),"",COUNTIFS($D$5:$D$72,"&lt;&gt;"&amp;"",$D$5:$D$72,"&lt;&gt;"&amp;"NL",$D$5:$D$72,"&lt;&gt;"&amp;"HORS LIGUE",W$5:W$72,"&lt;"&amp;W105)+1),Paramètres!$B$3:$C$56,2,FALSE)*Paramètres!$N$12))</f>
        <v>0</v>
      </c>
      <c r="Y105" s="46"/>
      <c r="Z105" s="2">
        <f>IF(Y$2="Bike &amp; Run",IF(ISNA(VLOOKUP(Y105,Paramètres!$B$3:$C$56,2,FALSE)),0,VLOOKUP(Y105,Paramètres!$B$3:$C$56,2,FALSE)*Paramètres!$N$13),IF(OR(Y105="",OR($D105="",$D105="NL",$D105="HORS LIGUE")),0,VLOOKUP(IF(OR(Y105="",OR($D105="",$D105="NL",$D105="HORS LIGUE")),"",COUNTIFS($D$5:$D$72,"&lt;&gt;"&amp;"",$D$5:$D$72,"&lt;&gt;"&amp;"NL",$D$5:$D$72,"&lt;&gt;"&amp;"HORS LIGUE",Y$5:Y$72,"&lt;"&amp;Y105)+1),Paramètres!$B$3:$C$56,2,FALSE)*Paramètres!$N$13))</f>
        <v>0</v>
      </c>
      <c r="AA105" s="46"/>
      <c r="AB105" s="2">
        <f>IF(AA$2="Bike &amp; Run",IF(ISNA(VLOOKUP(AA105,Paramètres!$B$3:$C$56,2,FALSE)),0,VLOOKUP(AA105,Paramètres!$B$3:$C$56,2,FALSE)*Paramètres!$N$14),IF(OR(AA105="",OR($D105="",$D105="NL",$D105="HORS LIGUE")),0,VLOOKUP(IF(OR(AA105="",OR($D105="",$D105="NL",$D105="HORS LIGUE")),"",COUNTIFS($D$5:$D$72,"&lt;&gt;"&amp;"",$D$5:$D$72,"&lt;&gt;"&amp;"NL",$D$5:$D$72,"&lt;&gt;"&amp;"HORS LIGUE",AA$5:AA$72,"&lt;"&amp;AA105)+1),Paramètres!$B$3:$C$56,2,FALSE)*Paramètres!$N$14))</f>
        <v>0</v>
      </c>
      <c r="AC105" s="46"/>
      <c r="AD105" s="2">
        <f>IF(AC$2="Bike &amp; Run",IF(ISNA(VLOOKUP(AC105,Paramètres!$B$3:$C$56,2,FALSE)),0,VLOOKUP(AC105,Paramètres!$B$3:$C$56,2,FALSE)*Paramètres!$N$15),IF(OR(AC105="",OR($D105="",$D105="NL",$D105="HORS LIGUE")),0,VLOOKUP(IF(OR(AC105="",OR($D105="",$D105="NL",$D105="HORS LIGUE")),"",COUNTIFS($D$5:$D$72,"&lt;&gt;"&amp;"",$D$5:$D$72,"&lt;&gt;"&amp;"NL",$D$5:$D$72,"&lt;&gt;"&amp;"HORS LIGUE",AC$5:AC$72,"&lt;"&amp;AC105)+1),Paramètres!$B$3:$C$56,2,FALSE)*Paramètres!$N$15))</f>
        <v>0</v>
      </c>
      <c r="AE105" s="46"/>
      <c r="AF105" s="2">
        <f>IF(AE$2="Bike &amp; Run",IF(ISNA(VLOOKUP(AE105,Paramètres!$B$3:$C$56,2,FALSE)),0,VLOOKUP(AE105,Paramètres!$B$3:$C$56,2,FALSE)*Paramètres!$N$16),IF(OR(AE105="",OR($D105="",$D105="NL",$D105="HORS LIGUE")),0,VLOOKUP(IF(OR(AE105="",OR($D105="",$D105="NL",$D105="HORS LIGUE")),"",COUNTIFS($D$5:$D$72,"&lt;&gt;"&amp;"",$D$5:$D$72,"&lt;&gt;"&amp;"NL",$D$5:$D$72,"&lt;&gt;"&amp;"HORS LIGUE",AE$5:AE$72,"&lt;"&amp;AE105)+1),Paramètres!$B$3:$C$56,2,FALSE)*Paramètres!$N$16))</f>
        <v>0</v>
      </c>
      <c r="AG105" s="46"/>
      <c r="AH105" s="2">
        <f>IF(AG$2="Bike &amp; Run",IF(ISNA(VLOOKUP(AG105,Paramètres!$B$3:$C$56,2,FALSE)),0,VLOOKUP(AG105,Paramètres!$B$3:$C$56,2,FALSE)*Paramètres!$N$17),IF(OR(AG105="",OR($D105="",$D105="NL",$D105="HORS LIGUE")),0,VLOOKUP(IF(OR(AG105="",OR($D105="",$D105="NL",$D105="HORS LIGUE")),"",COUNTIFS($D$5:$D$72,"&lt;&gt;"&amp;"",$D$5:$D$72,"&lt;&gt;"&amp;"NL",$D$5:$D$72,"&lt;&gt;"&amp;"HORS LIGUE",AG$5:AG$72,"&lt;"&amp;AG105)+1),Paramètres!$B$3:$C$56,2,FALSE)*Paramètres!$N$17))</f>
        <v>0</v>
      </c>
      <c r="AI105" s="40">
        <f t="shared" si="115"/>
        <v>0</v>
      </c>
      <c r="AJ105" s="3" t="str">
        <f t="shared" si="116"/>
        <v/>
      </c>
      <c r="AK105" s="5">
        <f t="shared" si="117"/>
        <v>0</v>
      </c>
      <c r="AL105" s="41" t="e">
        <f t="shared" si="118"/>
        <v>#REF!</v>
      </c>
      <c r="AM105" s="33" t="e">
        <f t="shared" si="119"/>
        <v>#REF!</v>
      </c>
    </row>
    <row r="106" spans="1:39" ht="16.5" x14ac:dyDescent="0.35">
      <c r="A106" s="14"/>
      <c r="B106" s="64" t="str">
        <f>IF(ISNA(VLOOKUP(A106,'Licenciés Jeunes 2023'!A:C,3,0)),"",VLOOKUP(A106,'Licenciés Jeunes 2023'!A:C,3,0))</f>
        <v/>
      </c>
      <c r="C106" s="32" t="str">
        <f>IF(ISNA(VLOOKUP(A106,'Licenciés Jeunes 2023'!A:C,2,0)),"",VLOOKUP(A106,'Licenciés Jeunes 2023'!A:C,2,0))</f>
        <v/>
      </c>
      <c r="D106" s="32" t="str">
        <f>IF(ISNA(VLOOKUP(A106,'Licenciés Jeunes 2023'!A:F,6,0)),"",VLOOKUP(A106,'Licenciés Jeunes 2023'!A:F,6,0))</f>
        <v/>
      </c>
      <c r="E106" s="6"/>
      <c r="F106" s="2">
        <f>IF(E$2="Bike &amp; Run",IF(ISNA(VLOOKUP(E106,Paramètres!$B$3:$C$56,2,FALSE)),0,VLOOKUP(E106,Paramètres!$B$3:$C$56,2,FALSE)*Paramètres!$N$3),IF(OR(E106="",OR($D106="",$D106="NL",$D106="HORS LIGUE")),0,VLOOKUP(IF(OR(E106="",OR($D106="",$D106="NL",$D106="HORS LIGUE")),"",COUNTIFS($D$5:$D$72,"&lt;&gt;"&amp;"",$D$5:$D$72,"&lt;&gt;"&amp;"NL",$D$5:$D$72,"&lt;&gt;"&amp;"HORS LIGUE",E$5:E$72,"&lt;"&amp;E106)+1),Paramètres!$B$3:$C$56,2,FALSE)*Paramètres!$N$3))</f>
        <v>0</v>
      </c>
      <c r="G106" s="4"/>
      <c r="H106" s="2">
        <f>IF(G$2="Bike &amp; Run",IF(ISNA(VLOOKUP(G106,Paramètres!$B$3:$C$56,2,FALSE)),0,VLOOKUP(G106,Paramètres!$B$3:$C$56,2,FALSE)*Paramètres!$N$4),IF(OR(G106="",OR($D106="",$D106="NL",$D106="HORS LIGUE")),0,VLOOKUP(IF(OR(G106="",OR($D106="",$D106="NL",$D106="HORS LIGUE")),"",COUNTIFS($D$5:$D$72,"&lt;&gt;"&amp;"",$D$5:$D$72,"&lt;&gt;"&amp;"NL",$D$5:$D$72,"&lt;&gt;"&amp;"HORS LIGUE",G$5:G$72,"&lt;"&amp;G106)+1),Paramètres!$B$3:$C$56,2,FALSE)*Paramètres!$N$4))</f>
        <v>0</v>
      </c>
      <c r="I106" s="36"/>
      <c r="J106" s="2">
        <f>IF(I$2="Bike &amp; Run",IF(ISNA(VLOOKUP(I106,Paramètres!$B$3:$C$56,2,FALSE)),0,VLOOKUP(I106,Paramètres!$B$3:$C$56,2,FALSE)*Paramètres!$N$5),IF(OR(I106="",OR($D106="",$D106="NL",$D106="HORS LIGUE")),0,VLOOKUP(IF(OR(I106="",OR($D106="",$D106="NL",$D106="HORS LIGUE")),"",COUNTIFS($D$5:$D$72,"&lt;&gt;"&amp;"",$D$5:$D$72,"&lt;&gt;"&amp;"NL",$D$5:$D$72,"&lt;&gt;"&amp;"HORS LIGUE",I$5:I$72,"&lt;"&amp;I106)+1),Paramètres!$B$3:$C$56,2,FALSE)*Paramètres!$N$5))</f>
        <v>0</v>
      </c>
      <c r="K106" s="4"/>
      <c r="L106" s="2">
        <f>IF(K$2="Bike &amp; Run",IF(ISNA(VLOOKUP(K106,Paramètres!$B$3:$C$56,2,FALSE)),0,VLOOKUP(K106,Paramètres!$B$3:$C$56,2,FALSE)*Paramètres!$N$6),IF(OR(K106="",OR($D106="",$D106="NL",$D106="HORS LIGUE")),0,VLOOKUP(IF(OR(K106="",OR($D106="",$D106="NL",$D106="HORS LIGUE")),"",COUNTIFS($D$5:$D$72,"&lt;&gt;"&amp;"",$D$5:$D$72,"&lt;&gt;"&amp;"NL",$D$5:$D$72,"&lt;&gt;"&amp;"HORS LIGUE",K$5:K$72,"&lt;"&amp;K106)+1),Paramètres!$B$3:$C$56,2,FALSE)*Paramètres!$N$6))</f>
        <v>0</v>
      </c>
      <c r="M106" s="4"/>
      <c r="N106" s="2">
        <f>IF(M$2="Bike &amp; Run",IF(ISNA(VLOOKUP(M106,Paramètres!$B$3:$C$56,2,FALSE)),0,VLOOKUP(M106,Paramètres!$B$3:$C$56,2,FALSE)*Paramètres!$N$7),IF(OR(M106="",OR($D106="",$D106="NL",$D106="HORS LIGUE")),0,VLOOKUP(IF(OR(M106="",OR($D106="",$D106="NL",$D106="HORS LIGUE")),"",COUNTIFS($D$5:$D$72,"&lt;&gt;"&amp;"",$D$5:$D$72,"&lt;&gt;"&amp;"NL",$D$5:$D$72,"&lt;&gt;"&amp;"HORS LIGUE",M$5:M$72,"&lt;"&amp;M106)+1),Paramètres!$B$3:$C$56,2,FALSE)*Paramètres!$N$7))</f>
        <v>0</v>
      </c>
      <c r="O106" s="46"/>
      <c r="P106" s="2">
        <f>IF(O$2="Bike &amp; Run",IF(ISNA(VLOOKUP(O106,Paramètres!$B$3:$C$56,2,FALSE)),0,VLOOKUP(O106,Paramètres!$B$3:$C$56,2,FALSE)*Paramètres!$N$8),IF(OR(O106="",OR($D106="",$D106="NL",$D106="HORS LIGUE")),0,VLOOKUP(IF(OR(O106="",OR($D106="",$D106="NL",$D106="HORS LIGUE")),"",COUNTIFS($D$5:$D$72,"&lt;&gt;"&amp;"",$D$5:$D$72,"&lt;&gt;"&amp;"NL",$D$5:$D$72,"&lt;&gt;"&amp;"HORS LIGUE",O$5:O$72,"&lt;"&amp;O106)+1),Paramètres!$B$3:$C$56,2,FALSE)*Paramètres!$N$8))</f>
        <v>0</v>
      </c>
      <c r="Q106" s="46"/>
      <c r="R106" s="2">
        <f>IF(Q$2="Bike &amp; Run",IF(ISNA(VLOOKUP(Q106,Paramètres!$B$3:$C$56,2,FALSE)),0,VLOOKUP(Q106,Paramètres!$B$3:$C$56,2,FALSE)*Paramètres!$N$9),IF(OR(Q106="",OR($D106="",$D106="NL",$D106="HORS LIGUE")),0,VLOOKUP(IF(OR(Q106="",OR($D106="",$D106="NL",$D106="HORS LIGUE")),"",COUNTIFS($D$5:$D$72,"&lt;&gt;"&amp;"",$D$5:$D$72,"&lt;&gt;"&amp;"NL",$D$5:$D$72,"&lt;&gt;"&amp;"HORS LIGUE",Q$5:Q$72,"&lt;"&amp;Q106)+1),Paramètres!$B$3:$C$56,2,FALSE)*Paramètres!$N$9))</f>
        <v>0</v>
      </c>
      <c r="S106" s="46"/>
      <c r="T106" s="2">
        <f>IF(S$2="Bike &amp; Run",IF(ISNA(VLOOKUP(S106,Paramètres!$B$3:$C$56,2,FALSE)),0,VLOOKUP(S106,Paramètres!$B$3:$C$56,2,FALSE)*Paramètres!$N$10),IF(OR(S106="",OR($D106="",$D106="NL",$D106="HORS LIGUE")),0,VLOOKUP(IF(OR(S106="",OR($D106="",$D106="NL",$D106="HORS LIGUE")),"",COUNTIFS($D$5:$D$72,"&lt;&gt;"&amp;"",$D$5:$D$72,"&lt;&gt;"&amp;"NL",$D$5:$D$72,"&lt;&gt;"&amp;"HORS LIGUE",S$5:S$72,"&lt;"&amp;S106)+1),Paramètres!$B$3:$C$56,2,FALSE)*Paramètres!$N$10))</f>
        <v>0</v>
      </c>
      <c r="U106" s="46"/>
      <c r="V106" s="2">
        <f>IF(U$2="Bike &amp; Run",IF(ISNA(VLOOKUP(U106,Paramètres!$B$3:$C$56,2,FALSE)),0,VLOOKUP(U106,Paramètres!$B$3:$C$56,2,FALSE)*Paramètres!$N$11),IF(OR(U106="",OR($D106="",$D106="NL",$D106="HORS LIGUE")),0,VLOOKUP(IF(OR(U106="",OR($D106="",$D106="NL",$D106="HORS LIGUE")),"",COUNTIFS($D$5:$D$72,"&lt;&gt;"&amp;"",$D$5:$D$72,"&lt;&gt;"&amp;"NL",$D$5:$D$72,"&lt;&gt;"&amp;"HORS LIGUE",U$5:U$72,"&lt;"&amp;U106)+1),Paramètres!$B$3:$C$56,2,FALSE)*Paramètres!$N$11))</f>
        <v>0</v>
      </c>
      <c r="W106" s="46"/>
      <c r="X106" s="2">
        <f>IF(W$2="Bike &amp; Run",IF(ISNA(VLOOKUP(W106,Paramètres!$B$3:$C$56,2,FALSE)),0,VLOOKUP(W106,Paramètres!$B$3:$C$56,2,FALSE)*Paramètres!$N$12),IF(OR(W106="",OR($D106="",$D106="NL",$D106="HORS LIGUE")),0,VLOOKUP(IF(OR(W106="",OR($D106="",$D106="NL",$D106="HORS LIGUE")),"",COUNTIFS($D$5:$D$72,"&lt;&gt;"&amp;"",$D$5:$D$72,"&lt;&gt;"&amp;"NL",$D$5:$D$72,"&lt;&gt;"&amp;"HORS LIGUE",W$5:W$72,"&lt;"&amp;W106)+1),Paramètres!$B$3:$C$56,2,FALSE)*Paramètres!$N$12))</f>
        <v>0</v>
      </c>
      <c r="Y106" s="46"/>
      <c r="Z106" s="2">
        <f>IF(Y$2="Bike &amp; Run",IF(ISNA(VLOOKUP(Y106,Paramètres!$B$3:$C$56,2,FALSE)),0,VLOOKUP(Y106,Paramètres!$B$3:$C$56,2,FALSE)*Paramètres!$N$13),IF(OR(Y106="",OR($D106="",$D106="NL",$D106="HORS LIGUE")),0,VLOOKUP(IF(OR(Y106="",OR($D106="",$D106="NL",$D106="HORS LIGUE")),"",COUNTIFS($D$5:$D$72,"&lt;&gt;"&amp;"",$D$5:$D$72,"&lt;&gt;"&amp;"NL",$D$5:$D$72,"&lt;&gt;"&amp;"HORS LIGUE",Y$5:Y$72,"&lt;"&amp;Y106)+1),Paramètres!$B$3:$C$56,2,FALSE)*Paramètres!$N$13))</f>
        <v>0</v>
      </c>
      <c r="AA106" s="46"/>
      <c r="AB106" s="2">
        <f>IF(AA$2="Bike &amp; Run",IF(ISNA(VLOOKUP(AA106,Paramètres!$B$3:$C$56,2,FALSE)),0,VLOOKUP(AA106,Paramètres!$B$3:$C$56,2,FALSE)*Paramètres!$N$14),IF(OR(AA106="",OR($D106="",$D106="NL",$D106="HORS LIGUE")),0,VLOOKUP(IF(OR(AA106="",OR($D106="",$D106="NL",$D106="HORS LIGUE")),"",COUNTIFS($D$5:$D$72,"&lt;&gt;"&amp;"",$D$5:$D$72,"&lt;&gt;"&amp;"NL",$D$5:$D$72,"&lt;&gt;"&amp;"HORS LIGUE",AA$5:AA$72,"&lt;"&amp;AA106)+1),Paramètres!$B$3:$C$56,2,FALSE)*Paramètres!$N$14))</f>
        <v>0</v>
      </c>
      <c r="AC106" s="46"/>
      <c r="AD106" s="2">
        <f>IF(AC$2="Bike &amp; Run",IF(ISNA(VLOOKUP(AC106,Paramètres!$B$3:$C$56,2,FALSE)),0,VLOOKUP(AC106,Paramètres!$B$3:$C$56,2,FALSE)*Paramètres!$N$15),IF(OR(AC106="",OR($D106="",$D106="NL",$D106="HORS LIGUE")),0,VLOOKUP(IF(OR(AC106="",OR($D106="",$D106="NL",$D106="HORS LIGUE")),"",COUNTIFS($D$5:$D$72,"&lt;&gt;"&amp;"",$D$5:$D$72,"&lt;&gt;"&amp;"NL",$D$5:$D$72,"&lt;&gt;"&amp;"HORS LIGUE",AC$5:AC$72,"&lt;"&amp;AC106)+1),Paramètres!$B$3:$C$56,2,FALSE)*Paramètres!$N$15))</f>
        <v>0</v>
      </c>
      <c r="AE106" s="46"/>
      <c r="AF106" s="2">
        <f>IF(AE$2="Bike &amp; Run",IF(ISNA(VLOOKUP(AE106,Paramètres!$B$3:$C$56,2,FALSE)),0,VLOOKUP(AE106,Paramètres!$B$3:$C$56,2,FALSE)*Paramètres!$N$16),IF(OR(AE106="",OR($D106="",$D106="NL",$D106="HORS LIGUE")),0,VLOOKUP(IF(OR(AE106="",OR($D106="",$D106="NL",$D106="HORS LIGUE")),"",COUNTIFS($D$5:$D$72,"&lt;&gt;"&amp;"",$D$5:$D$72,"&lt;&gt;"&amp;"NL",$D$5:$D$72,"&lt;&gt;"&amp;"HORS LIGUE",AE$5:AE$72,"&lt;"&amp;AE106)+1),Paramètres!$B$3:$C$56,2,FALSE)*Paramètres!$N$16))</f>
        <v>0</v>
      </c>
      <c r="AG106" s="46"/>
      <c r="AH106" s="2">
        <f>IF(AG$2="Bike &amp; Run",IF(ISNA(VLOOKUP(AG106,Paramètres!$B$3:$C$56,2,FALSE)),0,VLOOKUP(AG106,Paramètres!$B$3:$C$56,2,FALSE)*Paramètres!$N$17),IF(OR(AG106="",OR($D106="",$D106="NL",$D106="HORS LIGUE")),0,VLOOKUP(IF(OR(AG106="",OR($D106="",$D106="NL",$D106="HORS LIGUE")),"",COUNTIFS($D$5:$D$72,"&lt;&gt;"&amp;"",$D$5:$D$72,"&lt;&gt;"&amp;"NL",$D$5:$D$72,"&lt;&gt;"&amp;"HORS LIGUE",AG$5:AG$72,"&lt;"&amp;AG106)+1),Paramètres!$B$3:$C$56,2,FALSE)*Paramètres!$N$17))</f>
        <v>0</v>
      </c>
      <c r="AI106" s="40">
        <f t="shared" si="115"/>
        <v>0</v>
      </c>
      <c r="AJ106" s="3" t="str">
        <f t="shared" si="116"/>
        <v/>
      </c>
      <c r="AK106" s="5">
        <f t="shared" si="117"/>
        <v>0</v>
      </c>
      <c r="AL106" s="41" t="e">
        <f t="shared" si="118"/>
        <v>#REF!</v>
      </c>
      <c r="AM106" s="33" t="e">
        <f t="shared" si="119"/>
        <v>#REF!</v>
      </c>
    </row>
    <row r="107" spans="1:39" ht="16.5" x14ac:dyDescent="0.35">
      <c r="A107" s="14"/>
      <c r="B107" s="64" t="str">
        <f>IF(ISNA(VLOOKUP(A107,'Licenciés Jeunes 2023'!A:C,3,0)),"",VLOOKUP(A107,'Licenciés Jeunes 2023'!A:C,3,0))</f>
        <v/>
      </c>
      <c r="C107" s="32" t="str">
        <f>IF(ISNA(VLOOKUP(A107,'Licenciés Jeunes 2023'!A:C,2,0)),"",VLOOKUP(A107,'Licenciés Jeunes 2023'!A:C,2,0))</f>
        <v/>
      </c>
      <c r="D107" s="32" t="str">
        <f>IF(ISNA(VLOOKUP(A107,'Licenciés Jeunes 2023'!A:F,6,0)),"",VLOOKUP(A107,'Licenciés Jeunes 2023'!A:F,6,0))</f>
        <v/>
      </c>
      <c r="E107" s="6"/>
      <c r="F107" s="2">
        <f>IF(E$2="Bike &amp; Run",IF(ISNA(VLOOKUP(E107,Paramètres!$B$3:$C$56,2,FALSE)),0,VLOOKUP(E107,Paramètres!$B$3:$C$56,2,FALSE)*Paramètres!$N$3),IF(OR(E107="",OR($D107="",$D107="NL",$D107="HORS LIGUE")),0,VLOOKUP(IF(OR(E107="",OR($D107="",$D107="NL",$D107="HORS LIGUE")),"",COUNTIFS($D$5:$D$72,"&lt;&gt;"&amp;"",$D$5:$D$72,"&lt;&gt;"&amp;"NL",$D$5:$D$72,"&lt;&gt;"&amp;"HORS LIGUE",E$5:E$72,"&lt;"&amp;E107)+1),Paramètres!$B$3:$C$56,2,FALSE)*Paramètres!$N$3))</f>
        <v>0</v>
      </c>
      <c r="G107" s="4"/>
      <c r="H107" s="2">
        <f>IF(G$2="Bike &amp; Run",IF(ISNA(VLOOKUP(G107,Paramètres!$B$3:$C$56,2,FALSE)),0,VLOOKUP(G107,Paramètres!$B$3:$C$56,2,FALSE)*Paramètres!$N$4),IF(OR(G107="",OR($D107="",$D107="NL",$D107="HORS LIGUE")),0,VLOOKUP(IF(OR(G107="",OR($D107="",$D107="NL",$D107="HORS LIGUE")),"",COUNTIFS($D$5:$D$72,"&lt;&gt;"&amp;"",$D$5:$D$72,"&lt;&gt;"&amp;"NL",$D$5:$D$72,"&lt;&gt;"&amp;"HORS LIGUE",G$5:G$72,"&lt;"&amp;G107)+1),Paramètres!$B$3:$C$56,2,FALSE)*Paramètres!$N$4))</f>
        <v>0</v>
      </c>
      <c r="I107" s="36"/>
      <c r="J107" s="2">
        <f>IF(I$2="Bike &amp; Run",IF(ISNA(VLOOKUP(I107,Paramètres!$B$3:$C$56,2,FALSE)),0,VLOOKUP(I107,Paramètres!$B$3:$C$56,2,FALSE)*Paramètres!$N$5),IF(OR(I107="",OR($D107="",$D107="NL",$D107="HORS LIGUE")),0,VLOOKUP(IF(OR(I107="",OR($D107="",$D107="NL",$D107="HORS LIGUE")),"",COUNTIFS($D$5:$D$72,"&lt;&gt;"&amp;"",$D$5:$D$72,"&lt;&gt;"&amp;"NL",$D$5:$D$72,"&lt;&gt;"&amp;"HORS LIGUE",I$5:I$72,"&lt;"&amp;I107)+1),Paramètres!$B$3:$C$56,2,FALSE)*Paramètres!$N$5))</f>
        <v>0</v>
      </c>
      <c r="K107" s="4"/>
      <c r="L107" s="2">
        <f>IF(K$2="Bike &amp; Run",IF(ISNA(VLOOKUP(K107,Paramètres!$B$3:$C$56,2,FALSE)),0,VLOOKUP(K107,Paramètres!$B$3:$C$56,2,FALSE)*Paramètres!$N$6),IF(OR(K107="",OR($D107="",$D107="NL",$D107="HORS LIGUE")),0,VLOOKUP(IF(OR(K107="",OR($D107="",$D107="NL",$D107="HORS LIGUE")),"",COUNTIFS($D$5:$D$72,"&lt;&gt;"&amp;"",$D$5:$D$72,"&lt;&gt;"&amp;"NL",$D$5:$D$72,"&lt;&gt;"&amp;"HORS LIGUE",K$5:K$72,"&lt;"&amp;K107)+1),Paramètres!$B$3:$C$56,2,FALSE)*Paramètres!$N$6))</f>
        <v>0</v>
      </c>
      <c r="M107" s="4"/>
      <c r="N107" s="2">
        <f>IF(M$2="Bike &amp; Run",IF(ISNA(VLOOKUP(M107,Paramètres!$B$3:$C$56,2,FALSE)),0,VLOOKUP(M107,Paramètres!$B$3:$C$56,2,FALSE)*Paramètres!$N$7),IF(OR(M107="",OR($D107="",$D107="NL",$D107="HORS LIGUE")),0,VLOOKUP(IF(OR(M107="",OR($D107="",$D107="NL",$D107="HORS LIGUE")),"",COUNTIFS($D$5:$D$72,"&lt;&gt;"&amp;"",$D$5:$D$72,"&lt;&gt;"&amp;"NL",$D$5:$D$72,"&lt;&gt;"&amp;"HORS LIGUE",M$5:M$72,"&lt;"&amp;M107)+1),Paramètres!$B$3:$C$56,2,FALSE)*Paramètres!$N$7))</f>
        <v>0</v>
      </c>
      <c r="O107" s="46"/>
      <c r="P107" s="2">
        <f>IF(O$2="Bike &amp; Run",IF(ISNA(VLOOKUP(O107,Paramètres!$B$3:$C$56,2,FALSE)),0,VLOOKUP(O107,Paramètres!$B$3:$C$56,2,FALSE)*Paramètres!$N$8),IF(OR(O107="",OR($D107="",$D107="NL",$D107="HORS LIGUE")),0,VLOOKUP(IF(OR(O107="",OR($D107="",$D107="NL",$D107="HORS LIGUE")),"",COUNTIFS($D$5:$D$72,"&lt;&gt;"&amp;"",$D$5:$D$72,"&lt;&gt;"&amp;"NL",$D$5:$D$72,"&lt;&gt;"&amp;"HORS LIGUE",O$5:O$72,"&lt;"&amp;O107)+1),Paramètres!$B$3:$C$56,2,FALSE)*Paramètres!$N$8))</f>
        <v>0</v>
      </c>
      <c r="Q107" s="46"/>
      <c r="R107" s="2">
        <f>IF(Q$2="Bike &amp; Run",IF(ISNA(VLOOKUP(Q107,Paramètres!$B$3:$C$56,2,FALSE)),0,VLOOKUP(Q107,Paramètres!$B$3:$C$56,2,FALSE)*Paramètres!$N$9),IF(OR(Q107="",OR($D107="",$D107="NL",$D107="HORS LIGUE")),0,VLOOKUP(IF(OR(Q107="",OR($D107="",$D107="NL",$D107="HORS LIGUE")),"",COUNTIFS($D$5:$D$72,"&lt;&gt;"&amp;"",$D$5:$D$72,"&lt;&gt;"&amp;"NL",$D$5:$D$72,"&lt;&gt;"&amp;"HORS LIGUE",Q$5:Q$72,"&lt;"&amp;Q107)+1),Paramètres!$B$3:$C$56,2,FALSE)*Paramètres!$N$9))</f>
        <v>0</v>
      </c>
      <c r="S107" s="46"/>
      <c r="T107" s="2">
        <f>IF(S$2="Bike &amp; Run",IF(ISNA(VLOOKUP(S107,Paramètres!$B$3:$C$56,2,FALSE)),0,VLOOKUP(S107,Paramètres!$B$3:$C$56,2,FALSE)*Paramètres!$N$10),IF(OR(S107="",OR($D107="",$D107="NL",$D107="HORS LIGUE")),0,VLOOKUP(IF(OR(S107="",OR($D107="",$D107="NL",$D107="HORS LIGUE")),"",COUNTIFS($D$5:$D$72,"&lt;&gt;"&amp;"",$D$5:$D$72,"&lt;&gt;"&amp;"NL",$D$5:$D$72,"&lt;&gt;"&amp;"HORS LIGUE",S$5:S$72,"&lt;"&amp;S107)+1),Paramètres!$B$3:$C$56,2,FALSE)*Paramètres!$N$10))</f>
        <v>0</v>
      </c>
      <c r="U107" s="46"/>
      <c r="V107" s="2">
        <f>IF(U$2="Bike &amp; Run",IF(ISNA(VLOOKUP(U107,Paramètres!$B$3:$C$56,2,FALSE)),0,VLOOKUP(U107,Paramètres!$B$3:$C$56,2,FALSE)*Paramètres!$N$11),IF(OR(U107="",OR($D107="",$D107="NL",$D107="HORS LIGUE")),0,VLOOKUP(IF(OR(U107="",OR($D107="",$D107="NL",$D107="HORS LIGUE")),"",COUNTIFS($D$5:$D$72,"&lt;&gt;"&amp;"",$D$5:$D$72,"&lt;&gt;"&amp;"NL",$D$5:$D$72,"&lt;&gt;"&amp;"HORS LIGUE",U$5:U$72,"&lt;"&amp;U107)+1),Paramètres!$B$3:$C$56,2,FALSE)*Paramètres!$N$11))</f>
        <v>0</v>
      </c>
      <c r="W107" s="46"/>
      <c r="X107" s="2">
        <f>IF(W$2="Bike &amp; Run",IF(ISNA(VLOOKUP(W107,Paramètres!$B$3:$C$56,2,FALSE)),0,VLOOKUP(W107,Paramètres!$B$3:$C$56,2,FALSE)*Paramètres!$N$12),IF(OR(W107="",OR($D107="",$D107="NL",$D107="HORS LIGUE")),0,VLOOKUP(IF(OR(W107="",OR($D107="",$D107="NL",$D107="HORS LIGUE")),"",COUNTIFS($D$5:$D$72,"&lt;&gt;"&amp;"",$D$5:$D$72,"&lt;&gt;"&amp;"NL",$D$5:$D$72,"&lt;&gt;"&amp;"HORS LIGUE",W$5:W$72,"&lt;"&amp;W107)+1),Paramètres!$B$3:$C$56,2,FALSE)*Paramètres!$N$12))</f>
        <v>0</v>
      </c>
      <c r="Y107" s="46"/>
      <c r="Z107" s="2">
        <f>IF(Y$2="Bike &amp; Run",IF(ISNA(VLOOKUP(Y107,Paramètres!$B$3:$C$56,2,FALSE)),0,VLOOKUP(Y107,Paramètres!$B$3:$C$56,2,FALSE)*Paramètres!$N$13),IF(OR(Y107="",OR($D107="",$D107="NL",$D107="HORS LIGUE")),0,VLOOKUP(IF(OR(Y107="",OR($D107="",$D107="NL",$D107="HORS LIGUE")),"",COUNTIFS($D$5:$D$72,"&lt;&gt;"&amp;"",$D$5:$D$72,"&lt;&gt;"&amp;"NL",$D$5:$D$72,"&lt;&gt;"&amp;"HORS LIGUE",Y$5:Y$72,"&lt;"&amp;Y107)+1),Paramètres!$B$3:$C$56,2,FALSE)*Paramètres!$N$13))</f>
        <v>0</v>
      </c>
      <c r="AA107" s="46"/>
      <c r="AB107" s="2">
        <f>IF(AA$2="Bike &amp; Run",IF(ISNA(VLOOKUP(AA107,Paramètres!$B$3:$C$56,2,FALSE)),0,VLOOKUP(AA107,Paramètres!$B$3:$C$56,2,FALSE)*Paramètres!$N$14),IF(OR(AA107="",OR($D107="",$D107="NL",$D107="HORS LIGUE")),0,VLOOKUP(IF(OR(AA107="",OR($D107="",$D107="NL",$D107="HORS LIGUE")),"",COUNTIFS($D$5:$D$72,"&lt;&gt;"&amp;"",$D$5:$D$72,"&lt;&gt;"&amp;"NL",$D$5:$D$72,"&lt;&gt;"&amp;"HORS LIGUE",AA$5:AA$72,"&lt;"&amp;AA107)+1),Paramètres!$B$3:$C$56,2,FALSE)*Paramètres!$N$14))</f>
        <v>0</v>
      </c>
      <c r="AC107" s="46"/>
      <c r="AD107" s="2">
        <f>IF(AC$2="Bike &amp; Run",IF(ISNA(VLOOKUP(AC107,Paramètres!$B$3:$C$56,2,FALSE)),0,VLOOKUP(AC107,Paramètres!$B$3:$C$56,2,FALSE)*Paramètres!$N$15),IF(OR(AC107="",OR($D107="",$D107="NL",$D107="HORS LIGUE")),0,VLOOKUP(IF(OR(AC107="",OR($D107="",$D107="NL",$D107="HORS LIGUE")),"",COUNTIFS($D$5:$D$72,"&lt;&gt;"&amp;"",$D$5:$D$72,"&lt;&gt;"&amp;"NL",$D$5:$D$72,"&lt;&gt;"&amp;"HORS LIGUE",AC$5:AC$72,"&lt;"&amp;AC107)+1),Paramètres!$B$3:$C$56,2,FALSE)*Paramètres!$N$15))</f>
        <v>0</v>
      </c>
      <c r="AE107" s="46"/>
      <c r="AF107" s="2">
        <f>IF(AE$2="Bike &amp; Run",IF(ISNA(VLOOKUP(AE107,Paramètres!$B$3:$C$56,2,FALSE)),0,VLOOKUP(AE107,Paramètres!$B$3:$C$56,2,FALSE)*Paramètres!$N$16),IF(OR(AE107="",OR($D107="",$D107="NL",$D107="HORS LIGUE")),0,VLOOKUP(IF(OR(AE107="",OR($D107="",$D107="NL",$D107="HORS LIGUE")),"",COUNTIFS($D$5:$D$72,"&lt;&gt;"&amp;"",$D$5:$D$72,"&lt;&gt;"&amp;"NL",$D$5:$D$72,"&lt;&gt;"&amp;"HORS LIGUE",AE$5:AE$72,"&lt;"&amp;AE107)+1),Paramètres!$B$3:$C$56,2,FALSE)*Paramètres!$N$16))</f>
        <v>0</v>
      </c>
      <c r="AG107" s="46"/>
      <c r="AH107" s="2">
        <f>IF(AG$2="Bike &amp; Run",IF(ISNA(VLOOKUP(AG107,Paramètres!$B$3:$C$56,2,FALSE)),0,VLOOKUP(AG107,Paramètres!$B$3:$C$56,2,FALSE)*Paramètres!$N$17),IF(OR(AG107="",OR($D107="",$D107="NL",$D107="HORS LIGUE")),0,VLOOKUP(IF(OR(AG107="",OR($D107="",$D107="NL",$D107="HORS LIGUE")),"",COUNTIFS($D$5:$D$72,"&lt;&gt;"&amp;"",$D$5:$D$72,"&lt;&gt;"&amp;"NL",$D$5:$D$72,"&lt;&gt;"&amp;"HORS LIGUE",AG$5:AG$72,"&lt;"&amp;AG107)+1),Paramètres!$B$3:$C$56,2,FALSE)*Paramètres!$N$17))</f>
        <v>0</v>
      </c>
      <c r="AI107" s="40">
        <f t="shared" si="115"/>
        <v>0</v>
      </c>
      <c r="AJ107" s="3" t="str">
        <f t="shared" si="116"/>
        <v/>
      </c>
      <c r="AK107" s="5">
        <f t="shared" si="117"/>
        <v>0</v>
      </c>
      <c r="AL107" s="41" t="e">
        <f t="shared" si="118"/>
        <v>#REF!</v>
      </c>
      <c r="AM107" s="33" t="e">
        <f t="shared" si="119"/>
        <v>#REF!</v>
      </c>
    </row>
    <row r="108" spans="1:39" ht="16.5" x14ac:dyDescent="0.35">
      <c r="A108" s="14"/>
      <c r="B108" s="64" t="str">
        <f>IF(ISNA(VLOOKUP(A108,'Licenciés Jeunes 2023'!A:C,3,0)),"",VLOOKUP(A108,'Licenciés Jeunes 2023'!A:C,3,0))</f>
        <v/>
      </c>
      <c r="C108" s="32" t="str">
        <f>IF(ISNA(VLOOKUP(A108,'Licenciés Jeunes 2023'!A:C,2,0)),"",VLOOKUP(A108,'Licenciés Jeunes 2023'!A:C,2,0))</f>
        <v/>
      </c>
      <c r="D108" s="32" t="str">
        <f>IF(ISNA(VLOOKUP(A108,'Licenciés Jeunes 2023'!A:F,6,0)),"",VLOOKUP(A108,'Licenciés Jeunes 2023'!A:F,6,0))</f>
        <v/>
      </c>
      <c r="E108" s="6"/>
      <c r="F108" s="2">
        <f>IF(E$2="Bike &amp; Run",IF(ISNA(VLOOKUP(E108,Paramètres!$B$3:$C$56,2,FALSE)),0,VLOOKUP(E108,Paramètres!$B$3:$C$56,2,FALSE)*Paramètres!$N$3),IF(OR(E108="",OR($D108="",$D108="NL",$D108="HORS LIGUE")),0,VLOOKUP(IF(OR(E108="",OR($D108="",$D108="NL",$D108="HORS LIGUE")),"",COUNTIFS($D$5:$D$72,"&lt;&gt;"&amp;"",$D$5:$D$72,"&lt;&gt;"&amp;"NL",$D$5:$D$72,"&lt;&gt;"&amp;"HORS LIGUE",E$5:E$72,"&lt;"&amp;E108)+1),Paramètres!$B$3:$C$56,2,FALSE)*Paramètres!$N$3))</f>
        <v>0</v>
      </c>
      <c r="G108" s="4"/>
      <c r="H108" s="2">
        <f>IF(G$2="Bike &amp; Run",IF(ISNA(VLOOKUP(G108,Paramètres!$B$3:$C$56,2,FALSE)),0,VLOOKUP(G108,Paramètres!$B$3:$C$56,2,FALSE)*Paramètres!$N$4),IF(OR(G108="",OR($D108="",$D108="NL",$D108="HORS LIGUE")),0,VLOOKUP(IF(OR(G108="",OR($D108="",$D108="NL",$D108="HORS LIGUE")),"",COUNTIFS($D$5:$D$72,"&lt;&gt;"&amp;"",$D$5:$D$72,"&lt;&gt;"&amp;"NL",$D$5:$D$72,"&lt;&gt;"&amp;"HORS LIGUE",G$5:G$72,"&lt;"&amp;G108)+1),Paramètres!$B$3:$C$56,2,FALSE)*Paramètres!$N$4))</f>
        <v>0</v>
      </c>
      <c r="I108" s="36"/>
      <c r="J108" s="2">
        <f>IF(I$2="Bike &amp; Run",IF(ISNA(VLOOKUP(I108,Paramètres!$B$3:$C$56,2,FALSE)),0,VLOOKUP(I108,Paramètres!$B$3:$C$56,2,FALSE)*Paramètres!$N$5),IF(OR(I108="",OR($D108="",$D108="NL",$D108="HORS LIGUE")),0,VLOOKUP(IF(OR(I108="",OR($D108="",$D108="NL",$D108="HORS LIGUE")),"",COUNTIFS($D$5:$D$72,"&lt;&gt;"&amp;"",$D$5:$D$72,"&lt;&gt;"&amp;"NL",$D$5:$D$72,"&lt;&gt;"&amp;"HORS LIGUE",I$5:I$72,"&lt;"&amp;I108)+1),Paramètres!$B$3:$C$56,2,FALSE)*Paramètres!$N$5))</f>
        <v>0</v>
      </c>
      <c r="K108" s="4"/>
      <c r="L108" s="2">
        <f>IF(K$2="Bike &amp; Run",IF(ISNA(VLOOKUP(K108,Paramètres!$B$3:$C$56,2,FALSE)),0,VLOOKUP(K108,Paramètres!$B$3:$C$56,2,FALSE)*Paramètres!$N$6),IF(OR(K108="",OR($D108="",$D108="NL",$D108="HORS LIGUE")),0,VLOOKUP(IF(OR(K108="",OR($D108="",$D108="NL",$D108="HORS LIGUE")),"",COUNTIFS($D$5:$D$72,"&lt;&gt;"&amp;"",$D$5:$D$72,"&lt;&gt;"&amp;"NL",$D$5:$D$72,"&lt;&gt;"&amp;"HORS LIGUE",K$5:K$72,"&lt;"&amp;K108)+1),Paramètres!$B$3:$C$56,2,FALSE)*Paramètres!$N$6))</f>
        <v>0</v>
      </c>
      <c r="M108" s="4"/>
      <c r="N108" s="2">
        <f>IF(M$2="Bike &amp; Run",IF(ISNA(VLOOKUP(M108,Paramètres!$B$3:$C$56,2,FALSE)),0,VLOOKUP(M108,Paramètres!$B$3:$C$56,2,FALSE)*Paramètres!$N$7),IF(OR(M108="",OR($D108="",$D108="NL",$D108="HORS LIGUE")),0,VLOOKUP(IF(OR(M108="",OR($D108="",$D108="NL",$D108="HORS LIGUE")),"",COUNTIFS($D$5:$D$72,"&lt;&gt;"&amp;"",$D$5:$D$72,"&lt;&gt;"&amp;"NL",$D$5:$D$72,"&lt;&gt;"&amp;"HORS LIGUE",M$5:M$72,"&lt;"&amp;M108)+1),Paramètres!$B$3:$C$56,2,FALSE)*Paramètres!$N$7))</f>
        <v>0</v>
      </c>
      <c r="O108" s="46"/>
      <c r="P108" s="2">
        <f>IF(O$2="Bike &amp; Run",IF(ISNA(VLOOKUP(O108,Paramètres!$B$3:$C$56,2,FALSE)),0,VLOOKUP(O108,Paramètres!$B$3:$C$56,2,FALSE)*Paramètres!$N$8),IF(OR(O108="",OR($D108="",$D108="NL",$D108="HORS LIGUE")),0,VLOOKUP(IF(OR(O108="",OR($D108="",$D108="NL",$D108="HORS LIGUE")),"",COUNTIFS($D$5:$D$72,"&lt;&gt;"&amp;"",$D$5:$D$72,"&lt;&gt;"&amp;"NL",$D$5:$D$72,"&lt;&gt;"&amp;"HORS LIGUE",O$5:O$72,"&lt;"&amp;O108)+1),Paramètres!$B$3:$C$56,2,FALSE)*Paramètres!$N$8))</f>
        <v>0</v>
      </c>
      <c r="Q108" s="46"/>
      <c r="R108" s="2">
        <f>IF(Q$2="Bike &amp; Run",IF(ISNA(VLOOKUP(Q108,Paramètres!$B$3:$C$56,2,FALSE)),0,VLOOKUP(Q108,Paramètres!$B$3:$C$56,2,FALSE)*Paramètres!$N$9),IF(OR(Q108="",OR($D108="",$D108="NL",$D108="HORS LIGUE")),0,VLOOKUP(IF(OR(Q108="",OR($D108="",$D108="NL",$D108="HORS LIGUE")),"",COUNTIFS($D$5:$D$72,"&lt;&gt;"&amp;"",$D$5:$D$72,"&lt;&gt;"&amp;"NL",$D$5:$D$72,"&lt;&gt;"&amp;"HORS LIGUE",Q$5:Q$72,"&lt;"&amp;Q108)+1),Paramètres!$B$3:$C$56,2,FALSE)*Paramètres!$N$9))</f>
        <v>0</v>
      </c>
      <c r="S108" s="46"/>
      <c r="T108" s="2">
        <f>IF(S$2="Bike &amp; Run",IF(ISNA(VLOOKUP(S108,Paramètres!$B$3:$C$56,2,FALSE)),0,VLOOKUP(S108,Paramètres!$B$3:$C$56,2,FALSE)*Paramètres!$N$10),IF(OR(S108="",OR($D108="",$D108="NL",$D108="HORS LIGUE")),0,VLOOKUP(IF(OR(S108="",OR($D108="",$D108="NL",$D108="HORS LIGUE")),"",COUNTIFS($D$5:$D$72,"&lt;&gt;"&amp;"",$D$5:$D$72,"&lt;&gt;"&amp;"NL",$D$5:$D$72,"&lt;&gt;"&amp;"HORS LIGUE",S$5:S$72,"&lt;"&amp;S108)+1),Paramètres!$B$3:$C$56,2,FALSE)*Paramètres!$N$10))</f>
        <v>0</v>
      </c>
      <c r="U108" s="46"/>
      <c r="V108" s="2">
        <f>IF(U$2="Bike &amp; Run",IF(ISNA(VLOOKUP(U108,Paramètres!$B$3:$C$56,2,FALSE)),0,VLOOKUP(U108,Paramètres!$B$3:$C$56,2,FALSE)*Paramètres!$N$11),IF(OR(U108="",OR($D108="",$D108="NL",$D108="HORS LIGUE")),0,VLOOKUP(IF(OR(U108="",OR($D108="",$D108="NL",$D108="HORS LIGUE")),"",COUNTIFS($D$5:$D$72,"&lt;&gt;"&amp;"",$D$5:$D$72,"&lt;&gt;"&amp;"NL",$D$5:$D$72,"&lt;&gt;"&amp;"HORS LIGUE",U$5:U$72,"&lt;"&amp;U108)+1),Paramètres!$B$3:$C$56,2,FALSE)*Paramètres!$N$11))</f>
        <v>0</v>
      </c>
      <c r="W108" s="46"/>
      <c r="X108" s="2">
        <f>IF(W$2="Bike &amp; Run",IF(ISNA(VLOOKUP(W108,Paramètres!$B$3:$C$56,2,FALSE)),0,VLOOKUP(W108,Paramètres!$B$3:$C$56,2,FALSE)*Paramètres!$N$12),IF(OR(W108="",OR($D108="",$D108="NL",$D108="HORS LIGUE")),0,VLOOKUP(IF(OR(W108="",OR($D108="",$D108="NL",$D108="HORS LIGUE")),"",COUNTIFS($D$5:$D$72,"&lt;&gt;"&amp;"",$D$5:$D$72,"&lt;&gt;"&amp;"NL",$D$5:$D$72,"&lt;&gt;"&amp;"HORS LIGUE",W$5:W$72,"&lt;"&amp;W108)+1),Paramètres!$B$3:$C$56,2,FALSE)*Paramètres!$N$12))</f>
        <v>0</v>
      </c>
      <c r="Y108" s="46"/>
      <c r="Z108" s="2">
        <f>IF(Y$2="Bike &amp; Run",IF(ISNA(VLOOKUP(Y108,Paramètres!$B$3:$C$56,2,FALSE)),0,VLOOKUP(Y108,Paramètres!$B$3:$C$56,2,FALSE)*Paramètres!$N$13),IF(OR(Y108="",OR($D108="",$D108="NL",$D108="HORS LIGUE")),0,VLOOKUP(IF(OR(Y108="",OR($D108="",$D108="NL",$D108="HORS LIGUE")),"",COUNTIFS($D$5:$D$72,"&lt;&gt;"&amp;"",$D$5:$D$72,"&lt;&gt;"&amp;"NL",$D$5:$D$72,"&lt;&gt;"&amp;"HORS LIGUE",Y$5:Y$72,"&lt;"&amp;Y108)+1),Paramètres!$B$3:$C$56,2,FALSE)*Paramètres!$N$13))</f>
        <v>0</v>
      </c>
      <c r="AA108" s="46"/>
      <c r="AB108" s="2">
        <f>IF(AA$2="Bike &amp; Run",IF(ISNA(VLOOKUP(AA108,Paramètres!$B$3:$C$56,2,FALSE)),0,VLOOKUP(AA108,Paramètres!$B$3:$C$56,2,FALSE)*Paramètres!$N$14),IF(OR(AA108="",OR($D108="",$D108="NL",$D108="HORS LIGUE")),0,VLOOKUP(IF(OR(AA108="",OR($D108="",$D108="NL",$D108="HORS LIGUE")),"",COUNTIFS($D$5:$D$72,"&lt;&gt;"&amp;"",$D$5:$D$72,"&lt;&gt;"&amp;"NL",$D$5:$D$72,"&lt;&gt;"&amp;"HORS LIGUE",AA$5:AA$72,"&lt;"&amp;AA108)+1),Paramètres!$B$3:$C$56,2,FALSE)*Paramètres!$N$14))</f>
        <v>0</v>
      </c>
      <c r="AC108" s="46"/>
      <c r="AD108" s="2">
        <f>IF(AC$2="Bike &amp; Run",IF(ISNA(VLOOKUP(AC108,Paramètres!$B$3:$C$56,2,FALSE)),0,VLOOKUP(AC108,Paramètres!$B$3:$C$56,2,FALSE)*Paramètres!$N$15),IF(OR(AC108="",OR($D108="",$D108="NL",$D108="HORS LIGUE")),0,VLOOKUP(IF(OR(AC108="",OR($D108="",$D108="NL",$D108="HORS LIGUE")),"",COUNTIFS($D$5:$D$72,"&lt;&gt;"&amp;"",$D$5:$D$72,"&lt;&gt;"&amp;"NL",$D$5:$D$72,"&lt;&gt;"&amp;"HORS LIGUE",AC$5:AC$72,"&lt;"&amp;AC108)+1),Paramètres!$B$3:$C$56,2,FALSE)*Paramètres!$N$15))</f>
        <v>0</v>
      </c>
      <c r="AE108" s="46"/>
      <c r="AF108" s="2">
        <f>IF(AE$2="Bike &amp; Run",IF(ISNA(VLOOKUP(AE108,Paramètres!$B$3:$C$56,2,FALSE)),0,VLOOKUP(AE108,Paramètres!$B$3:$C$56,2,FALSE)*Paramètres!$N$16),IF(OR(AE108="",OR($D108="",$D108="NL",$D108="HORS LIGUE")),0,VLOOKUP(IF(OR(AE108="",OR($D108="",$D108="NL",$D108="HORS LIGUE")),"",COUNTIFS($D$5:$D$72,"&lt;&gt;"&amp;"",$D$5:$D$72,"&lt;&gt;"&amp;"NL",$D$5:$D$72,"&lt;&gt;"&amp;"HORS LIGUE",AE$5:AE$72,"&lt;"&amp;AE108)+1),Paramètres!$B$3:$C$56,2,FALSE)*Paramètres!$N$16))</f>
        <v>0</v>
      </c>
      <c r="AG108" s="46"/>
      <c r="AH108" s="2">
        <f>IF(AG$2="Bike &amp; Run",IF(ISNA(VLOOKUP(AG108,Paramètres!$B$3:$C$56,2,FALSE)),0,VLOOKUP(AG108,Paramètres!$B$3:$C$56,2,FALSE)*Paramètres!$N$17),IF(OR(AG108="",OR($D108="",$D108="NL",$D108="HORS LIGUE")),0,VLOOKUP(IF(OR(AG108="",OR($D108="",$D108="NL",$D108="HORS LIGUE")),"",COUNTIFS($D$5:$D$72,"&lt;&gt;"&amp;"",$D$5:$D$72,"&lt;&gt;"&amp;"NL",$D$5:$D$72,"&lt;&gt;"&amp;"HORS LIGUE",AG$5:AG$72,"&lt;"&amp;AG108)+1),Paramètres!$B$3:$C$56,2,FALSE)*Paramètres!$N$17))</f>
        <v>0</v>
      </c>
      <c r="AI108" s="40">
        <f t="shared" si="115"/>
        <v>0</v>
      </c>
      <c r="AJ108" s="3" t="str">
        <f t="shared" si="116"/>
        <v/>
      </c>
      <c r="AK108" s="5">
        <f t="shared" si="117"/>
        <v>0</v>
      </c>
      <c r="AL108" s="41" t="e">
        <f t="shared" si="118"/>
        <v>#REF!</v>
      </c>
      <c r="AM108" s="33" t="e">
        <f t="shared" si="119"/>
        <v>#REF!</v>
      </c>
    </row>
    <row r="109" spans="1:39" ht="16.5" x14ac:dyDescent="0.35">
      <c r="A109" s="14"/>
      <c r="B109" s="64" t="str">
        <f>IF(ISNA(VLOOKUP(A109,'Licenciés Jeunes 2023'!A:C,3,0)),"",VLOOKUP(A109,'Licenciés Jeunes 2023'!A:C,3,0))</f>
        <v/>
      </c>
      <c r="C109" s="32" t="str">
        <f>IF(ISNA(VLOOKUP(A109,'Licenciés Jeunes 2023'!A:C,2,0)),"",VLOOKUP(A109,'Licenciés Jeunes 2023'!A:C,2,0))</f>
        <v/>
      </c>
      <c r="D109" s="32" t="str">
        <f>IF(ISNA(VLOOKUP(A109,'Licenciés Jeunes 2023'!A:F,6,0)),"",VLOOKUP(A109,'Licenciés Jeunes 2023'!A:F,6,0))</f>
        <v/>
      </c>
      <c r="E109" s="6"/>
      <c r="F109" s="2">
        <f>IF(E$2="Bike &amp; Run",IF(ISNA(VLOOKUP(E109,Paramètres!$B$3:$C$56,2,FALSE)),0,VLOOKUP(E109,Paramètres!$B$3:$C$56,2,FALSE)*Paramètres!$N$3),IF(OR(E109="",OR($D109="",$D109="NL",$D109="HORS LIGUE")),0,VLOOKUP(IF(OR(E109="",OR($D109="",$D109="NL",$D109="HORS LIGUE")),"",COUNTIFS($D$5:$D$72,"&lt;&gt;"&amp;"",$D$5:$D$72,"&lt;&gt;"&amp;"NL",$D$5:$D$72,"&lt;&gt;"&amp;"HORS LIGUE",E$5:E$72,"&lt;"&amp;E109)+1),Paramètres!$B$3:$C$56,2,FALSE)*Paramètres!$N$3))</f>
        <v>0</v>
      </c>
      <c r="G109" s="4"/>
      <c r="H109" s="2">
        <f>IF(G$2="Bike &amp; Run",IF(ISNA(VLOOKUP(G109,Paramètres!$B$3:$C$56,2,FALSE)),0,VLOOKUP(G109,Paramètres!$B$3:$C$56,2,FALSE)*Paramètres!$N$4),IF(OR(G109="",OR($D109="",$D109="NL",$D109="HORS LIGUE")),0,VLOOKUP(IF(OR(G109="",OR($D109="",$D109="NL",$D109="HORS LIGUE")),"",COUNTIFS($D$5:$D$72,"&lt;&gt;"&amp;"",$D$5:$D$72,"&lt;&gt;"&amp;"NL",$D$5:$D$72,"&lt;&gt;"&amp;"HORS LIGUE",G$5:G$72,"&lt;"&amp;G109)+1),Paramètres!$B$3:$C$56,2,FALSE)*Paramètres!$N$4))</f>
        <v>0</v>
      </c>
      <c r="I109" s="36"/>
      <c r="J109" s="2">
        <f>IF(I$2="Bike &amp; Run",IF(ISNA(VLOOKUP(I109,Paramètres!$B$3:$C$56,2,FALSE)),0,VLOOKUP(I109,Paramètres!$B$3:$C$56,2,FALSE)*Paramètres!$N$5),IF(OR(I109="",OR($D109="",$D109="NL",$D109="HORS LIGUE")),0,VLOOKUP(IF(OR(I109="",OR($D109="",$D109="NL",$D109="HORS LIGUE")),"",COUNTIFS($D$5:$D$72,"&lt;&gt;"&amp;"",$D$5:$D$72,"&lt;&gt;"&amp;"NL",$D$5:$D$72,"&lt;&gt;"&amp;"HORS LIGUE",I$5:I$72,"&lt;"&amp;I109)+1),Paramètres!$B$3:$C$56,2,FALSE)*Paramètres!$N$5))</f>
        <v>0</v>
      </c>
      <c r="K109" s="4"/>
      <c r="L109" s="2">
        <f>IF(K$2="Bike &amp; Run",IF(ISNA(VLOOKUP(K109,Paramètres!$B$3:$C$56,2,FALSE)),0,VLOOKUP(K109,Paramètres!$B$3:$C$56,2,FALSE)*Paramètres!$N$6),IF(OR(K109="",OR($D109="",$D109="NL",$D109="HORS LIGUE")),0,VLOOKUP(IF(OR(K109="",OR($D109="",$D109="NL",$D109="HORS LIGUE")),"",COUNTIFS($D$5:$D$72,"&lt;&gt;"&amp;"",$D$5:$D$72,"&lt;&gt;"&amp;"NL",$D$5:$D$72,"&lt;&gt;"&amp;"HORS LIGUE",K$5:K$72,"&lt;"&amp;K109)+1),Paramètres!$B$3:$C$56,2,FALSE)*Paramètres!$N$6))</f>
        <v>0</v>
      </c>
      <c r="M109" s="4"/>
      <c r="N109" s="2">
        <f>IF(M$2="Bike &amp; Run",IF(ISNA(VLOOKUP(M109,Paramètres!$B$3:$C$56,2,FALSE)),0,VLOOKUP(M109,Paramètres!$B$3:$C$56,2,FALSE)*Paramètres!$N$7),IF(OR(M109="",OR($D109="",$D109="NL",$D109="HORS LIGUE")),0,VLOOKUP(IF(OR(M109="",OR($D109="",$D109="NL",$D109="HORS LIGUE")),"",COUNTIFS($D$5:$D$72,"&lt;&gt;"&amp;"",$D$5:$D$72,"&lt;&gt;"&amp;"NL",$D$5:$D$72,"&lt;&gt;"&amp;"HORS LIGUE",M$5:M$72,"&lt;"&amp;M109)+1),Paramètres!$B$3:$C$56,2,FALSE)*Paramètres!$N$7))</f>
        <v>0</v>
      </c>
      <c r="O109" s="46"/>
      <c r="P109" s="2">
        <f>IF(O$2="Bike &amp; Run",IF(ISNA(VLOOKUP(O109,Paramètres!$B$3:$C$56,2,FALSE)),0,VLOOKUP(O109,Paramètres!$B$3:$C$56,2,FALSE)*Paramètres!$N$8),IF(OR(O109="",OR($D109="",$D109="NL",$D109="HORS LIGUE")),0,VLOOKUP(IF(OR(O109="",OR($D109="",$D109="NL",$D109="HORS LIGUE")),"",COUNTIFS($D$5:$D$72,"&lt;&gt;"&amp;"",$D$5:$D$72,"&lt;&gt;"&amp;"NL",$D$5:$D$72,"&lt;&gt;"&amp;"HORS LIGUE",O$5:O$72,"&lt;"&amp;O109)+1),Paramètres!$B$3:$C$56,2,FALSE)*Paramètres!$N$8))</f>
        <v>0</v>
      </c>
      <c r="Q109" s="46"/>
      <c r="R109" s="2">
        <f>IF(Q$2="Bike &amp; Run",IF(ISNA(VLOOKUP(Q109,Paramètres!$B$3:$C$56,2,FALSE)),0,VLOOKUP(Q109,Paramètres!$B$3:$C$56,2,FALSE)*Paramètres!$N$9),IF(OR(Q109="",OR($D109="",$D109="NL",$D109="HORS LIGUE")),0,VLOOKUP(IF(OR(Q109="",OR($D109="",$D109="NL",$D109="HORS LIGUE")),"",COUNTIFS($D$5:$D$72,"&lt;&gt;"&amp;"",$D$5:$D$72,"&lt;&gt;"&amp;"NL",$D$5:$D$72,"&lt;&gt;"&amp;"HORS LIGUE",Q$5:Q$72,"&lt;"&amp;Q109)+1),Paramètres!$B$3:$C$56,2,FALSE)*Paramètres!$N$9))</f>
        <v>0</v>
      </c>
      <c r="S109" s="46"/>
      <c r="T109" s="2">
        <f>IF(S$2="Bike &amp; Run",IF(ISNA(VLOOKUP(S109,Paramètres!$B$3:$C$56,2,FALSE)),0,VLOOKUP(S109,Paramètres!$B$3:$C$56,2,FALSE)*Paramètres!$N$10),IF(OR(S109="",OR($D109="",$D109="NL",$D109="HORS LIGUE")),0,VLOOKUP(IF(OR(S109="",OR($D109="",$D109="NL",$D109="HORS LIGUE")),"",COUNTIFS($D$5:$D$72,"&lt;&gt;"&amp;"",$D$5:$D$72,"&lt;&gt;"&amp;"NL",$D$5:$D$72,"&lt;&gt;"&amp;"HORS LIGUE",S$5:S$72,"&lt;"&amp;S109)+1),Paramètres!$B$3:$C$56,2,FALSE)*Paramètres!$N$10))</f>
        <v>0</v>
      </c>
      <c r="U109" s="46"/>
      <c r="V109" s="2">
        <f>IF(U$2="Bike &amp; Run",IF(ISNA(VLOOKUP(U109,Paramètres!$B$3:$C$56,2,FALSE)),0,VLOOKUP(U109,Paramètres!$B$3:$C$56,2,FALSE)*Paramètres!$N$11),IF(OR(U109="",OR($D109="",$D109="NL",$D109="HORS LIGUE")),0,VLOOKUP(IF(OR(U109="",OR($D109="",$D109="NL",$D109="HORS LIGUE")),"",COUNTIFS($D$5:$D$72,"&lt;&gt;"&amp;"",$D$5:$D$72,"&lt;&gt;"&amp;"NL",$D$5:$D$72,"&lt;&gt;"&amp;"HORS LIGUE",U$5:U$72,"&lt;"&amp;U109)+1),Paramètres!$B$3:$C$56,2,FALSE)*Paramètres!$N$11))</f>
        <v>0</v>
      </c>
      <c r="W109" s="46"/>
      <c r="X109" s="2">
        <f>IF(W$2="Bike &amp; Run",IF(ISNA(VLOOKUP(W109,Paramètres!$B$3:$C$56,2,FALSE)),0,VLOOKUP(W109,Paramètres!$B$3:$C$56,2,FALSE)*Paramètres!$N$12),IF(OR(W109="",OR($D109="",$D109="NL",$D109="HORS LIGUE")),0,VLOOKUP(IF(OR(W109="",OR($D109="",$D109="NL",$D109="HORS LIGUE")),"",COUNTIFS($D$5:$D$72,"&lt;&gt;"&amp;"",$D$5:$D$72,"&lt;&gt;"&amp;"NL",$D$5:$D$72,"&lt;&gt;"&amp;"HORS LIGUE",W$5:W$72,"&lt;"&amp;W109)+1),Paramètres!$B$3:$C$56,2,FALSE)*Paramètres!$N$12))</f>
        <v>0</v>
      </c>
      <c r="Y109" s="46"/>
      <c r="Z109" s="2">
        <f>IF(Y$2="Bike &amp; Run",IF(ISNA(VLOOKUP(Y109,Paramètres!$B$3:$C$56,2,FALSE)),0,VLOOKUP(Y109,Paramètres!$B$3:$C$56,2,FALSE)*Paramètres!$N$13),IF(OR(Y109="",OR($D109="",$D109="NL",$D109="HORS LIGUE")),0,VLOOKUP(IF(OR(Y109="",OR($D109="",$D109="NL",$D109="HORS LIGUE")),"",COUNTIFS($D$5:$D$72,"&lt;&gt;"&amp;"",$D$5:$D$72,"&lt;&gt;"&amp;"NL",$D$5:$D$72,"&lt;&gt;"&amp;"HORS LIGUE",Y$5:Y$72,"&lt;"&amp;Y109)+1),Paramètres!$B$3:$C$56,2,FALSE)*Paramètres!$N$13))</f>
        <v>0</v>
      </c>
      <c r="AA109" s="46"/>
      <c r="AB109" s="2">
        <f>IF(AA$2="Bike &amp; Run",IF(ISNA(VLOOKUP(AA109,Paramètres!$B$3:$C$56,2,FALSE)),0,VLOOKUP(AA109,Paramètres!$B$3:$C$56,2,FALSE)*Paramètres!$N$14),IF(OR(AA109="",OR($D109="",$D109="NL",$D109="HORS LIGUE")),0,VLOOKUP(IF(OR(AA109="",OR($D109="",$D109="NL",$D109="HORS LIGUE")),"",COUNTIFS($D$5:$D$72,"&lt;&gt;"&amp;"",$D$5:$D$72,"&lt;&gt;"&amp;"NL",$D$5:$D$72,"&lt;&gt;"&amp;"HORS LIGUE",AA$5:AA$72,"&lt;"&amp;AA109)+1),Paramètres!$B$3:$C$56,2,FALSE)*Paramètres!$N$14))</f>
        <v>0</v>
      </c>
      <c r="AC109" s="46"/>
      <c r="AD109" s="2">
        <f>IF(AC$2="Bike &amp; Run",IF(ISNA(VLOOKUP(AC109,Paramètres!$B$3:$C$56,2,FALSE)),0,VLOOKUP(AC109,Paramètres!$B$3:$C$56,2,FALSE)*Paramètres!$N$15),IF(OR(AC109="",OR($D109="",$D109="NL",$D109="HORS LIGUE")),0,VLOOKUP(IF(OR(AC109="",OR($D109="",$D109="NL",$D109="HORS LIGUE")),"",COUNTIFS($D$5:$D$72,"&lt;&gt;"&amp;"",$D$5:$D$72,"&lt;&gt;"&amp;"NL",$D$5:$D$72,"&lt;&gt;"&amp;"HORS LIGUE",AC$5:AC$72,"&lt;"&amp;AC109)+1),Paramètres!$B$3:$C$56,2,FALSE)*Paramètres!$N$15))</f>
        <v>0</v>
      </c>
      <c r="AE109" s="46"/>
      <c r="AF109" s="2">
        <f>IF(AE$2="Bike &amp; Run",IF(ISNA(VLOOKUP(AE109,Paramètres!$B$3:$C$56,2,FALSE)),0,VLOOKUP(AE109,Paramètres!$B$3:$C$56,2,FALSE)*Paramètres!$N$16),IF(OR(AE109="",OR($D109="",$D109="NL",$D109="HORS LIGUE")),0,VLOOKUP(IF(OR(AE109="",OR($D109="",$D109="NL",$D109="HORS LIGUE")),"",COUNTIFS($D$5:$D$72,"&lt;&gt;"&amp;"",$D$5:$D$72,"&lt;&gt;"&amp;"NL",$D$5:$D$72,"&lt;&gt;"&amp;"HORS LIGUE",AE$5:AE$72,"&lt;"&amp;AE109)+1),Paramètres!$B$3:$C$56,2,FALSE)*Paramètres!$N$16))</f>
        <v>0</v>
      </c>
      <c r="AG109" s="46"/>
      <c r="AH109" s="2">
        <f>IF(AG$2="Bike &amp; Run",IF(ISNA(VLOOKUP(AG109,Paramètres!$B$3:$C$56,2,FALSE)),0,VLOOKUP(AG109,Paramètres!$B$3:$C$56,2,FALSE)*Paramètres!$N$17),IF(OR(AG109="",OR($D109="",$D109="NL",$D109="HORS LIGUE")),0,VLOOKUP(IF(OR(AG109="",OR($D109="",$D109="NL",$D109="HORS LIGUE")),"",COUNTIFS($D$5:$D$72,"&lt;&gt;"&amp;"",$D$5:$D$72,"&lt;&gt;"&amp;"NL",$D$5:$D$72,"&lt;&gt;"&amp;"HORS LIGUE",AG$5:AG$72,"&lt;"&amp;AG109)+1),Paramètres!$B$3:$C$56,2,FALSE)*Paramètres!$N$17))</f>
        <v>0</v>
      </c>
      <c r="AI109" s="40">
        <f t="shared" si="115"/>
        <v>0</v>
      </c>
      <c r="AJ109" s="3" t="str">
        <f t="shared" si="116"/>
        <v/>
      </c>
      <c r="AK109" s="5">
        <f t="shared" si="117"/>
        <v>0</v>
      </c>
      <c r="AL109" s="41" t="e">
        <f t="shared" si="118"/>
        <v>#REF!</v>
      </c>
      <c r="AM109" s="33" t="e">
        <f t="shared" si="119"/>
        <v>#REF!</v>
      </c>
    </row>
    <row r="110" spans="1:39" ht="16.5" x14ac:dyDescent="0.35">
      <c r="A110" s="14"/>
      <c r="B110" s="64" t="str">
        <f>IF(ISNA(VLOOKUP(A110,'Licenciés Jeunes 2023'!A:C,3,0)),"",VLOOKUP(A110,'Licenciés Jeunes 2023'!A:C,3,0))</f>
        <v/>
      </c>
      <c r="C110" s="32" t="str">
        <f>IF(ISNA(VLOOKUP(A110,'Licenciés Jeunes 2023'!A:C,2,0)),"",VLOOKUP(A110,'Licenciés Jeunes 2023'!A:C,2,0))</f>
        <v/>
      </c>
      <c r="D110" s="32" t="str">
        <f>IF(ISNA(VLOOKUP(A110,'Licenciés Jeunes 2023'!A:F,6,0)),"",VLOOKUP(A110,'Licenciés Jeunes 2023'!A:F,6,0))</f>
        <v/>
      </c>
      <c r="E110" s="6"/>
      <c r="F110" s="2">
        <f>IF(E$2="Bike &amp; Run",IF(ISNA(VLOOKUP(E110,Paramètres!$B$3:$C$56,2,FALSE)),0,VLOOKUP(E110,Paramètres!$B$3:$C$56,2,FALSE)*Paramètres!$N$3),IF(OR(E110="",OR($D110="",$D110="NL",$D110="HORS LIGUE")),0,VLOOKUP(IF(OR(E110="",OR($D110="",$D110="NL",$D110="HORS LIGUE")),"",COUNTIFS($D$5:$D$72,"&lt;&gt;"&amp;"",$D$5:$D$72,"&lt;&gt;"&amp;"NL",$D$5:$D$72,"&lt;&gt;"&amp;"HORS LIGUE",E$5:E$72,"&lt;"&amp;E110)+1),Paramètres!$B$3:$C$56,2,FALSE)*Paramètres!$N$3))</f>
        <v>0</v>
      </c>
      <c r="G110" s="4"/>
      <c r="H110" s="2">
        <f>IF(G$2="Bike &amp; Run",IF(ISNA(VLOOKUP(G110,Paramètres!$B$3:$C$56,2,FALSE)),0,VLOOKUP(G110,Paramètres!$B$3:$C$56,2,FALSE)*Paramètres!$N$4),IF(OR(G110="",OR($D110="",$D110="NL",$D110="HORS LIGUE")),0,VLOOKUP(IF(OR(G110="",OR($D110="",$D110="NL",$D110="HORS LIGUE")),"",COUNTIFS($D$5:$D$72,"&lt;&gt;"&amp;"",$D$5:$D$72,"&lt;&gt;"&amp;"NL",$D$5:$D$72,"&lt;&gt;"&amp;"HORS LIGUE",G$5:G$72,"&lt;"&amp;G110)+1),Paramètres!$B$3:$C$56,2,FALSE)*Paramètres!$N$4))</f>
        <v>0</v>
      </c>
      <c r="I110" s="36"/>
      <c r="J110" s="2">
        <f>IF(I$2="Bike &amp; Run",IF(ISNA(VLOOKUP(I110,Paramètres!$B$3:$C$56,2,FALSE)),0,VLOOKUP(I110,Paramètres!$B$3:$C$56,2,FALSE)*Paramètres!$N$5),IF(OR(I110="",OR($D110="",$D110="NL",$D110="HORS LIGUE")),0,VLOOKUP(IF(OR(I110="",OR($D110="",$D110="NL",$D110="HORS LIGUE")),"",COUNTIFS($D$5:$D$72,"&lt;&gt;"&amp;"",$D$5:$D$72,"&lt;&gt;"&amp;"NL",$D$5:$D$72,"&lt;&gt;"&amp;"HORS LIGUE",I$5:I$72,"&lt;"&amp;I110)+1),Paramètres!$B$3:$C$56,2,FALSE)*Paramètres!$N$5))</f>
        <v>0</v>
      </c>
      <c r="K110" s="4"/>
      <c r="L110" s="2">
        <f>IF(K$2="Bike &amp; Run",IF(ISNA(VLOOKUP(K110,Paramètres!$B$3:$C$56,2,FALSE)),0,VLOOKUP(K110,Paramètres!$B$3:$C$56,2,FALSE)*Paramètres!$N$6),IF(OR(K110="",OR($D110="",$D110="NL",$D110="HORS LIGUE")),0,VLOOKUP(IF(OR(K110="",OR($D110="",$D110="NL",$D110="HORS LIGUE")),"",COUNTIFS($D$5:$D$72,"&lt;&gt;"&amp;"",$D$5:$D$72,"&lt;&gt;"&amp;"NL",$D$5:$D$72,"&lt;&gt;"&amp;"HORS LIGUE",K$5:K$72,"&lt;"&amp;K110)+1),Paramètres!$B$3:$C$56,2,FALSE)*Paramètres!$N$6))</f>
        <v>0</v>
      </c>
      <c r="M110" s="4"/>
      <c r="N110" s="2">
        <f>IF(M$2="Bike &amp; Run",IF(ISNA(VLOOKUP(M110,Paramètres!$B$3:$C$56,2,FALSE)),0,VLOOKUP(M110,Paramètres!$B$3:$C$56,2,FALSE)*Paramètres!$N$7),IF(OR(M110="",OR($D110="",$D110="NL",$D110="HORS LIGUE")),0,VLOOKUP(IF(OR(M110="",OR($D110="",$D110="NL",$D110="HORS LIGUE")),"",COUNTIFS($D$5:$D$72,"&lt;&gt;"&amp;"",$D$5:$D$72,"&lt;&gt;"&amp;"NL",$D$5:$D$72,"&lt;&gt;"&amp;"HORS LIGUE",M$5:M$72,"&lt;"&amp;M110)+1),Paramètres!$B$3:$C$56,2,FALSE)*Paramètres!$N$7))</f>
        <v>0</v>
      </c>
      <c r="O110" s="46"/>
      <c r="P110" s="2">
        <f>IF(O$2="Bike &amp; Run",IF(ISNA(VLOOKUP(O110,Paramètres!$B$3:$C$56,2,FALSE)),0,VLOOKUP(O110,Paramètres!$B$3:$C$56,2,FALSE)*Paramètres!$N$8),IF(OR(O110="",OR($D110="",$D110="NL",$D110="HORS LIGUE")),0,VLOOKUP(IF(OR(O110="",OR($D110="",$D110="NL",$D110="HORS LIGUE")),"",COUNTIFS($D$5:$D$72,"&lt;&gt;"&amp;"",$D$5:$D$72,"&lt;&gt;"&amp;"NL",$D$5:$D$72,"&lt;&gt;"&amp;"HORS LIGUE",O$5:O$72,"&lt;"&amp;O110)+1),Paramètres!$B$3:$C$56,2,FALSE)*Paramètres!$N$8))</f>
        <v>0</v>
      </c>
      <c r="Q110" s="46"/>
      <c r="R110" s="2">
        <f>IF(Q$2="Bike &amp; Run",IF(ISNA(VLOOKUP(Q110,Paramètres!$B$3:$C$56,2,FALSE)),0,VLOOKUP(Q110,Paramètres!$B$3:$C$56,2,FALSE)*Paramètres!$N$9),IF(OR(Q110="",OR($D110="",$D110="NL",$D110="HORS LIGUE")),0,VLOOKUP(IF(OR(Q110="",OR($D110="",$D110="NL",$D110="HORS LIGUE")),"",COUNTIFS($D$5:$D$72,"&lt;&gt;"&amp;"",$D$5:$D$72,"&lt;&gt;"&amp;"NL",$D$5:$D$72,"&lt;&gt;"&amp;"HORS LIGUE",Q$5:Q$72,"&lt;"&amp;Q110)+1),Paramètres!$B$3:$C$56,2,FALSE)*Paramètres!$N$9))</f>
        <v>0</v>
      </c>
      <c r="S110" s="46"/>
      <c r="T110" s="2">
        <f>IF(S$2="Bike &amp; Run",IF(ISNA(VLOOKUP(S110,Paramètres!$B$3:$C$56,2,FALSE)),0,VLOOKUP(S110,Paramètres!$B$3:$C$56,2,FALSE)*Paramètres!$N$10),IF(OR(S110="",OR($D110="",$D110="NL",$D110="HORS LIGUE")),0,VLOOKUP(IF(OR(S110="",OR($D110="",$D110="NL",$D110="HORS LIGUE")),"",COUNTIFS($D$5:$D$72,"&lt;&gt;"&amp;"",$D$5:$D$72,"&lt;&gt;"&amp;"NL",$D$5:$D$72,"&lt;&gt;"&amp;"HORS LIGUE",S$5:S$72,"&lt;"&amp;S110)+1),Paramètres!$B$3:$C$56,2,FALSE)*Paramètres!$N$10))</f>
        <v>0</v>
      </c>
      <c r="U110" s="46"/>
      <c r="V110" s="2">
        <f>IF(U$2="Bike &amp; Run",IF(ISNA(VLOOKUP(U110,Paramètres!$B$3:$C$56,2,FALSE)),0,VLOOKUP(U110,Paramètres!$B$3:$C$56,2,FALSE)*Paramètres!$N$11),IF(OR(U110="",OR($D110="",$D110="NL",$D110="HORS LIGUE")),0,VLOOKUP(IF(OR(U110="",OR($D110="",$D110="NL",$D110="HORS LIGUE")),"",COUNTIFS($D$5:$D$72,"&lt;&gt;"&amp;"",$D$5:$D$72,"&lt;&gt;"&amp;"NL",$D$5:$D$72,"&lt;&gt;"&amp;"HORS LIGUE",U$5:U$72,"&lt;"&amp;U110)+1),Paramètres!$B$3:$C$56,2,FALSE)*Paramètres!$N$11))</f>
        <v>0</v>
      </c>
      <c r="W110" s="46"/>
      <c r="X110" s="2">
        <f>IF(W$2="Bike &amp; Run",IF(ISNA(VLOOKUP(W110,Paramètres!$B$3:$C$56,2,FALSE)),0,VLOOKUP(W110,Paramètres!$B$3:$C$56,2,FALSE)*Paramètres!$N$12),IF(OR(W110="",OR($D110="",$D110="NL",$D110="HORS LIGUE")),0,VLOOKUP(IF(OR(W110="",OR($D110="",$D110="NL",$D110="HORS LIGUE")),"",COUNTIFS($D$5:$D$72,"&lt;&gt;"&amp;"",$D$5:$D$72,"&lt;&gt;"&amp;"NL",$D$5:$D$72,"&lt;&gt;"&amp;"HORS LIGUE",W$5:W$72,"&lt;"&amp;W110)+1),Paramètres!$B$3:$C$56,2,FALSE)*Paramètres!$N$12))</f>
        <v>0</v>
      </c>
      <c r="Y110" s="46"/>
      <c r="Z110" s="2">
        <f>IF(Y$2="Bike &amp; Run",IF(ISNA(VLOOKUP(Y110,Paramètres!$B$3:$C$56,2,FALSE)),0,VLOOKUP(Y110,Paramètres!$B$3:$C$56,2,FALSE)*Paramètres!$N$13),IF(OR(Y110="",OR($D110="",$D110="NL",$D110="HORS LIGUE")),0,VLOOKUP(IF(OR(Y110="",OR($D110="",$D110="NL",$D110="HORS LIGUE")),"",COUNTIFS($D$5:$D$72,"&lt;&gt;"&amp;"",$D$5:$D$72,"&lt;&gt;"&amp;"NL",$D$5:$D$72,"&lt;&gt;"&amp;"HORS LIGUE",Y$5:Y$72,"&lt;"&amp;Y110)+1),Paramètres!$B$3:$C$56,2,FALSE)*Paramètres!$N$13))</f>
        <v>0</v>
      </c>
      <c r="AA110" s="46"/>
      <c r="AB110" s="2">
        <f>IF(AA$2="Bike &amp; Run",IF(ISNA(VLOOKUP(AA110,Paramètres!$B$3:$C$56,2,FALSE)),0,VLOOKUP(AA110,Paramètres!$B$3:$C$56,2,FALSE)*Paramètres!$N$14),IF(OR(AA110="",OR($D110="",$D110="NL",$D110="HORS LIGUE")),0,VLOOKUP(IF(OR(AA110="",OR($D110="",$D110="NL",$D110="HORS LIGUE")),"",COUNTIFS($D$5:$D$72,"&lt;&gt;"&amp;"",$D$5:$D$72,"&lt;&gt;"&amp;"NL",$D$5:$D$72,"&lt;&gt;"&amp;"HORS LIGUE",AA$5:AA$72,"&lt;"&amp;AA110)+1),Paramètres!$B$3:$C$56,2,FALSE)*Paramètres!$N$14))</f>
        <v>0</v>
      </c>
      <c r="AC110" s="46"/>
      <c r="AD110" s="2">
        <f>IF(AC$2="Bike &amp; Run",IF(ISNA(VLOOKUP(AC110,Paramètres!$B$3:$C$56,2,FALSE)),0,VLOOKUP(AC110,Paramètres!$B$3:$C$56,2,FALSE)*Paramètres!$N$15),IF(OR(AC110="",OR($D110="",$D110="NL",$D110="HORS LIGUE")),0,VLOOKUP(IF(OR(AC110="",OR($D110="",$D110="NL",$D110="HORS LIGUE")),"",COUNTIFS($D$5:$D$72,"&lt;&gt;"&amp;"",$D$5:$D$72,"&lt;&gt;"&amp;"NL",$D$5:$D$72,"&lt;&gt;"&amp;"HORS LIGUE",AC$5:AC$72,"&lt;"&amp;AC110)+1),Paramètres!$B$3:$C$56,2,FALSE)*Paramètres!$N$15))</f>
        <v>0</v>
      </c>
      <c r="AE110" s="46"/>
      <c r="AF110" s="2">
        <f>IF(AE$2="Bike &amp; Run",IF(ISNA(VLOOKUP(AE110,Paramètres!$B$3:$C$56,2,FALSE)),0,VLOOKUP(AE110,Paramètres!$B$3:$C$56,2,FALSE)*Paramètres!$N$16),IF(OR(AE110="",OR($D110="",$D110="NL",$D110="HORS LIGUE")),0,VLOOKUP(IF(OR(AE110="",OR($D110="",$D110="NL",$D110="HORS LIGUE")),"",COUNTIFS($D$5:$D$72,"&lt;&gt;"&amp;"",$D$5:$D$72,"&lt;&gt;"&amp;"NL",$D$5:$D$72,"&lt;&gt;"&amp;"HORS LIGUE",AE$5:AE$72,"&lt;"&amp;AE110)+1),Paramètres!$B$3:$C$56,2,FALSE)*Paramètres!$N$16))</f>
        <v>0</v>
      </c>
      <c r="AG110" s="46"/>
      <c r="AH110" s="2">
        <f>IF(AG$2="Bike &amp; Run",IF(ISNA(VLOOKUP(AG110,Paramètres!$B$3:$C$56,2,FALSE)),0,VLOOKUP(AG110,Paramètres!$B$3:$C$56,2,FALSE)*Paramètres!$N$17),IF(OR(AG110="",OR($D110="",$D110="NL",$D110="HORS LIGUE")),0,VLOOKUP(IF(OR(AG110="",OR($D110="",$D110="NL",$D110="HORS LIGUE")),"",COUNTIFS($D$5:$D$72,"&lt;&gt;"&amp;"",$D$5:$D$72,"&lt;&gt;"&amp;"NL",$D$5:$D$72,"&lt;&gt;"&amp;"HORS LIGUE",AG$5:AG$72,"&lt;"&amp;AG110)+1),Paramètres!$B$3:$C$56,2,FALSE)*Paramètres!$N$17))</f>
        <v>0</v>
      </c>
      <c r="AI110" s="40">
        <f t="shared" si="115"/>
        <v>0</v>
      </c>
      <c r="AJ110" s="3" t="str">
        <f t="shared" si="116"/>
        <v/>
      </c>
      <c r="AK110" s="5">
        <f t="shared" si="117"/>
        <v>0</v>
      </c>
      <c r="AL110" s="41" t="e">
        <f t="shared" si="118"/>
        <v>#REF!</v>
      </c>
      <c r="AM110" s="33" t="e">
        <f t="shared" si="119"/>
        <v>#REF!</v>
      </c>
    </row>
    <row r="111" spans="1:39" ht="16.5" x14ac:dyDescent="0.35">
      <c r="A111" s="14"/>
      <c r="B111" s="64" t="str">
        <f>IF(ISNA(VLOOKUP(A111,'Licenciés Jeunes 2023'!A:C,3,0)),"",VLOOKUP(A111,'Licenciés Jeunes 2023'!A:C,3,0))</f>
        <v/>
      </c>
      <c r="C111" s="32" t="str">
        <f>IF(ISNA(VLOOKUP(A111,'Licenciés Jeunes 2023'!A:C,2,0)),"",VLOOKUP(A111,'Licenciés Jeunes 2023'!A:C,2,0))</f>
        <v/>
      </c>
      <c r="D111" s="32" t="str">
        <f>IF(ISNA(VLOOKUP(A111,'Licenciés Jeunes 2023'!A:F,6,0)),"",VLOOKUP(A111,'Licenciés Jeunes 2023'!A:F,6,0))</f>
        <v/>
      </c>
      <c r="E111" s="6"/>
      <c r="F111" s="2">
        <f>IF(E$2="Bike &amp; Run",IF(ISNA(VLOOKUP(E111,Paramètres!$B$3:$C$56,2,FALSE)),0,VLOOKUP(E111,Paramètres!$B$3:$C$56,2,FALSE)*Paramètres!$N$3),IF(OR(E111="",OR($D111="",$D111="NL",$D111="HORS LIGUE")),0,VLOOKUP(IF(OR(E111="",OR($D111="",$D111="NL",$D111="HORS LIGUE")),"",COUNTIFS($D$5:$D$72,"&lt;&gt;"&amp;"",$D$5:$D$72,"&lt;&gt;"&amp;"NL",$D$5:$D$72,"&lt;&gt;"&amp;"HORS LIGUE",E$5:E$72,"&lt;"&amp;E111)+1),Paramètres!$B$3:$C$56,2,FALSE)*Paramètres!$N$3))</f>
        <v>0</v>
      </c>
      <c r="G111" s="4"/>
      <c r="H111" s="2">
        <f>IF(G$2="Bike &amp; Run",IF(ISNA(VLOOKUP(G111,Paramètres!$B$3:$C$56,2,FALSE)),0,VLOOKUP(G111,Paramètres!$B$3:$C$56,2,FALSE)*Paramètres!$N$4),IF(OR(G111="",OR($D111="",$D111="NL",$D111="HORS LIGUE")),0,VLOOKUP(IF(OR(G111="",OR($D111="",$D111="NL",$D111="HORS LIGUE")),"",COUNTIFS($D$5:$D$72,"&lt;&gt;"&amp;"",$D$5:$D$72,"&lt;&gt;"&amp;"NL",$D$5:$D$72,"&lt;&gt;"&amp;"HORS LIGUE",G$5:G$72,"&lt;"&amp;G111)+1),Paramètres!$B$3:$C$56,2,FALSE)*Paramètres!$N$4))</f>
        <v>0</v>
      </c>
      <c r="I111" s="36"/>
      <c r="J111" s="2">
        <f>IF(I$2="Bike &amp; Run",IF(ISNA(VLOOKUP(I111,Paramètres!$B$3:$C$56,2,FALSE)),0,VLOOKUP(I111,Paramètres!$B$3:$C$56,2,FALSE)*Paramètres!$N$5),IF(OR(I111="",OR($D111="",$D111="NL",$D111="HORS LIGUE")),0,VLOOKUP(IF(OR(I111="",OR($D111="",$D111="NL",$D111="HORS LIGUE")),"",COUNTIFS($D$5:$D$72,"&lt;&gt;"&amp;"",$D$5:$D$72,"&lt;&gt;"&amp;"NL",$D$5:$D$72,"&lt;&gt;"&amp;"HORS LIGUE",I$5:I$72,"&lt;"&amp;I111)+1),Paramètres!$B$3:$C$56,2,FALSE)*Paramètres!$N$5))</f>
        <v>0</v>
      </c>
      <c r="K111" s="4"/>
      <c r="L111" s="2">
        <f>IF(K$2="Bike &amp; Run",IF(ISNA(VLOOKUP(K111,Paramètres!$B$3:$C$56,2,FALSE)),0,VLOOKUP(K111,Paramètres!$B$3:$C$56,2,FALSE)*Paramètres!$N$6),IF(OR(K111="",OR($D111="",$D111="NL",$D111="HORS LIGUE")),0,VLOOKUP(IF(OR(K111="",OR($D111="",$D111="NL",$D111="HORS LIGUE")),"",COUNTIFS($D$5:$D$72,"&lt;&gt;"&amp;"",$D$5:$D$72,"&lt;&gt;"&amp;"NL",$D$5:$D$72,"&lt;&gt;"&amp;"HORS LIGUE",K$5:K$72,"&lt;"&amp;K111)+1),Paramètres!$B$3:$C$56,2,FALSE)*Paramètres!$N$6))</f>
        <v>0</v>
      </c>
      <c r="M111" s="4"/>
      <c r="N111" s="2">
        <f>IF(M$2="Bike &amp; Run",IF(ISNA(VLOOKUP(M111,Paramètres!$B$3:$C$56,2,FALSE)),0,VLOOKUP(M111,Paramètres!$B$3:$C$56,2,FALSE)*Paramètres!$N$7),IF(OR(M111="",OR($D111="",$D111="NL",$D111="HORS LIGUE")),0,VLOOKUP(IF(OR(M111="",OR($D111="",$D111="NL",$D111="HORS LIGUE")),"",COUNTIFS($D$5:$D$72,"&lt;&gt;"&amp;"",$D$5:$D$72,"&lt;&gt;"&amp;"NL",$D$5:$D$72,"&lt;&gt;"&amp;"HORS LIGUE",M$5:M$72,"&lt;"&amp;M111)+1),Paramètres!$B$3:$C$56,2,FALSE)*Paramètres!$N$7))</f>
        <v>0</v>
      </c>
      <c r="O111" s="46"/>
      <c r="P111" s="2">
        <f>IF(O$2="Bike &amp; Run",IF(ISNA(VLOOKUP(O111,Paramètres!$B$3:$C$56,2,FALSE)),0,VLOOKUP(O111,Paramètres!$B$3:$C$56,2,FALSE)*Paramètres!$N$8),IF(OR(O111="",OR($D111="",$D111="NL",$D111="HORS LIGUE")),0,VLOOKUP(IF(OR(O111="",OR($D111="",$D111="NL",$D111="HORS LIGUE")),"",COUNTIFS($D$5:$D$72,"&lt;&gt;"&amp;"",$D$5:$D$72,"&lt;&gt;"&amp;"NL",$D$5:$D$72,"&lt;&gt;"&amp;"HORS LIGUE",O$5:O$72,"&lt;"&amp;O111)+1),Paramètres!$B$3:$C$56,2,FALSE)*Paramètres!$N$8))</f>
        <v>0</v>
      </c>
      <c r="Q111" s="46"/>
      <c r="R111" s="2">
        <f>IF(Q$2="Bike &amp; Run",IF(ISNA(VLOOKUP(Q111,Paramètres!$B$3:$C$56,2,FALSE)),0,VLOOKUP(Q111,Paramètres!$B$3:$C$56,2,FALSE)*Paramètres!$N$9),IF(OR(Q111="",OR($D111="",$D111="NL",$D111="HORS LIGUE")),0,VLOOKUP(IF(OR(Q111="",OR($D111="",$D111="NL",$D111="HORS LIGUE")),"",COUNTIFS($D$5:$D$72,"&lt;&gt;"&amp;"",$D$5:$D$72,"&lt;&gt;"&amp;"NL",$D$5:$D$72,"&lt;&gt;"&amp;"HORS LIGUE",Q$5:Q$72,"&lt;"&amp;Q111)+1),Paramètres!$B$3:$C$56,2,FALSE)*Paramètres!$N$9))</f>
        <v>0</v>
      </c>
      <c r="S111" s="46"/>
      <c r="T111" s="2">
        <f>IF(S$2="Bike &amp; Run",IF(ISNA(VLOOKUP(S111,Paramètres!$B$3:$C$56,2,FALSE)),0,VLOOKUP(S111,Paramètres!$B$3:$C$56,2,FALSE)*Paramètres!$N$10),IF(OR(S111="",OR($D111="",$D111="NL",$D111="HORS LIGUE")),0,VLOOKUP(IF(OR(S111="",OR($D111="",$D111="NL",$D111="HORS LIGUE")),"",COUNTIFS($D$5:$D$72,"&lt;&gt;"&amp;"",$D$5:$D$72,"&lt;&gt;"&amp;"NL",$D$5:$D$72,"&lt;&gt;"&amp;"HORS LIGUE",S$5:S$72,"&lt;"&amp;S111)+1),Paramètres!$B$3:$C$56,2,FALSE)*Paramètres!$N$10))</f>
        <v>0</v>
      </c>
      <c r="U111" s="46"/>
      <c r="V111" s="2">
        <f>IF(U$2="Bike &amp; Run",IF(ISNA(VLOOKUP(U111,Paramètres!$B$3:$C$56,2,FALSE)),0,VLOOKUP(U111,Paramètres!$B$3:$C$56,2,FALSE)*Paramètres!$N$11),IF(OR(U111="",OR($D111="",$D111="NL",$D111="HORS LIGUE")),0,VLOOKUP(IF(OR(U111="",OR($D111="",$D111="NL",$D111="HORS LIGUE")),"",COUNTIFS($D$5:$D$72,"&lt;&gt;"&amp;"",$D$5:$D$72,"&lt;&gt;"&amp;"NL",$D$5:$D$72,"&lt;&gt;"&amp;"HORS LIGUE",U$5:U$72,"&lt;"&amp;U111)+1),Paramètres!$B$3:$C$56,2,FALSE)*Paramètres!$N$11))</f>
        <v>0</v>
      </c>
      <c r="W111" s="46"/>
      <c r="X111" s="2">
        <f>IF(W$2="Bike &amp; Run",IF(ISNA(VLOOKUP(W111,Paramètres!$B$3:$C$56,2,FALSE)),0,VLOOKUP(W111,Paramètres!$B$3:$C$56,2,FALSE)*Paramètres!$N$12),IF(OR(W111="",OR($D111="",$D111="NL",$D111="HORS LIGUE")),0,VLOOKUP(IF(OR(W111="",OR($D111="",$D111="NL",$D111="HORS LIGUE")),"",COUNTIFS($D$5:$D$72,"&lt;&gt;"&amp;"",$D$5:$D$72,"&lt;&gt;"&amp;"NL",$D$5:$D$72,"&lt;&gt;"&amp;"HORS LIGUE",W$5:W$72,"&lt;"&amp;W111)+1),Paramètres!$B$3:$C$56,2,FALSE)*Paramètres!$N$12))</f>
        <v>0</v>
      </c>
      <c r="Y111" s="46"/>
      <c r="Z111" s="2">
        <f>IF(Y$2="Bike &amp; Run",IF(ISNA(VLOOKUP(Y111,Paramètres!$B$3:$C$56,2,FALSE)),0,VLOOKUP(Y111,Paramètres!$B$3:$C$56,2,FALSE)*Paramètres!$N$13),IF(OR(Y111="",OR($D111="",$D111="NL",$D111="HORS LIGUE")),0,VLOOKUP(IF(OR(Y111="",OR($D111="",$D111="NL",$D111="HORS LIGUE")),"",COUNTIFS($D$5:$D$72,"&lt;&gt;"&amp;"",$D$5:$D$72,"&lt;&gt;"&amp;"NL",$D$5:$D$72,"&lt;&gt;"&amp;"HORS LIGUE",Y$5:Y$72,"&lt;"&amp;Y111)+1),Paramètres!$B$3:$C$56,2,FALSE)*Paramètres!$N$13))</f>
        <v>0</v>
      </c>
      <c r="AA111" s="46"/>
      <c r="AB111" s="2">
        <f>IF(AA$2="Bike &amp; Run",IF(ISNA(VLOOKUP(AA111,Paramètres!$B$3:$C$56,2,FALSE)),0,VLOOKUP(AA111,Paramètres!$B$3:$C$56,2,FALSE)*Paramètres!$N$14),IF(OR(AA111="",OR($D111="",$D111="NL",$D111="HORS LIGUE")),0,VLOOKUP(IF(OR(AA111="",OR($D111="",$D111="NL",$D111="HORS LIGUE")),"",COUNTIFS($D$5:$D$72,"&lt;&gt;"&amp;"",$D$5:$D$72,"&lt;&gt;"&amp;"NL",$D$5:$D$72,"&lt;&gt;"&amp;"HORS LIGUE",AA$5:AA$72,"&lt;"&amp;AA111)+1),Paramètres!$B$3:$C$56,2,FALSE)*Paramètres!$N$14))</f>
        <v>0</v>
      </c>
      <c r="AC111" s="46"/>
      <c r="AD111" s="2">
        <f>IF(AC$2="Bike &amp; Run",IF(ISNA(VLOOKUP(AC111,Paramètres!$B$3:$C$56,2,FALSE)),0,VLOOKUP(AC111,Paramètres!$B$3:$C$56,2,FALSE)*Paramètres!$N$15),IF(OR(AC111="",OR($D111="",$D111="NL",$D111="HORS LIGUE")),0,VLOOKUP(IF(OR(AC111="",OR($D111="",$D111="NL",$D111="HORS LIGUE")),"",COUNTIFS($D$5:$D$72,"&lt;&gt;"&amp;"",$D$5:$D$72,"&lt;&gt;"&amp;"NL",$D$5:$D$72,"&lt;&gt;"&amp;"HORS LIGUE",AC$5:AC$72,"&lt;"&amp;AC111)+1),Paramètres!$B$3:$C$56,2,FALSE)*Paramètres!$N$15))</f>
        <v>0</v>
      </c>
      <c r="AE111" s="46"/>
      <c r="AF111" s="2">
        <f>IF(AE$2="Bike &amp; Run",IF(ISNA(VLOOKUP(AE111,Paramètres!$B$3:$C$56,2,FALSE)),0,VLOOKUP(AE111,Paramètres!$B$3:$C$56,2,FALSE)*Paramètres!$N$16),IF(OR(AE111="",OR($D111="",$D111="NL",$D111="HORS LIGUE")),0,VLOOKUP(IF(OR(AE111="",OR($D111="",$D111="NL",$D111="HORS LIGUE")),"",COUNTIFS($D$5:$D$72,"&lt;&gt;"&amp;"",$D$5:$D$72,"&lt;&gt;"&amp;"NL",$D$5:$D$72,"&lt;&gt;"&amp;"HORS LIGUE",AE$5:AE$72,"&lt;"&amp;AE111)+1),Paramètres!$B$3:$C$56,2,FALSE)*Paramètres!$N$16))</f>
        <v>0</v>
      </c>
      <c r="AG111" s="46"/>
      <c r="AH111" s="2">
        <f>IF(AG$2="Bike &amp; Run",IF(ISNA(VLOOKUP(AG111,Paramètres!$B$3:$C$56,2,FALSE)),0,VLOOKUP(AG111,Paramètres!$B$3:$C$56,2,FALSE)*Paramètres!$N$17),IF(OR(AG111="",OR($D111="",$D111="NL",$D111="HORS LIGUE")),0,VLOOKUP(IF(OR(AG111="",OR($D111="",$D111="NL",$D111="HORS LIGUE")),"",COUNTIFS($D$5:$D$72,"&lt;&gt;"&amp;"",$D$5:$D$72,"&lt;&gt;"&amp;"NL",$D$5:$D$72,"&lt;&gt;"&amp;"HORS LIGUE",AG$5:AG$72,"&lt;"&amp;AG111)+1),Paramètres!$B$3:$C$56,2,FALSE)*Paramètres!$N$17))</f>
        <v>0</v>
      </c>
      <c r="AI111" s="40">
        <f t="shared" si="115"/>
        <v>0</v>
      </c>
      <c r="AJ111" s="3" t="str">
        <f t="shared" si="116"/>
        <v/>
      </c>
      <c r="AK111" s="5">
        <f t="shared" si="117"/>
        <v>0</v>
      </c>
      <c r="AL111" s="41" t="e">
        <f t="shared" si="118"/>
        <v>#REF!</v>
      </c>
      <c r="AM111" s="33" t="e">
        <f t="shared" si="119"/>
        <v>#REF!</v>
      </c>
    </row>
    <row r="112" spans="1:39" ht="16.5" x14ac:dyDescent="0.35">
      <c r="A112" s="14"/>
      <c r="B112" s="64" t="str">
        <f>IF(ISNA(VLOOKUP(A112,'Licenciés Jeunes 2023'!A:C,3,0)),"",VLOOKUP(A112,'Licenciés Jeunes 2023'!A:C,3,0))</f>
        <v/>
      </c>
      <c r="C112" s="32" t="str">
        <f>IF(ISNA(VLOOKUP(A112,'Licenciés Jeunes 2023'!A:C,2,0)),"",VLOOKUP(A112,'Licenciés Jeunes 2023'!A:C,2,0))</f>
        <v/>
      </c>
      <c r="D112" s="32" t="str">
        <f>IF(ISNA(VLOOKUP(A112,'Licenciés Jeunes 2023'!A:F,6,0)),"",VLOOKUP(A112,'Licenciés Jeunes 2023'!A:F,6,0))</f>
        <v/>
      </c>
      <c r="E112" s="6"/>
      <c r="F112" s="2">
        <f>IF(E$2="Bike &amp; Run",IF(ISNA(VLOOKUP(E112,Paramètres!$B$3:$C$56,2,FALSE)),0,VLOOKUP(E112,Paramètres!$B$3:$C$56,2,FALSE)*Paramètres!$N$3),IF(OR(E112="",OR($D112="",$D112="NL",$D112="HORS LIGUE")),0,VLOOKUP(IF(OR(E112="",OR($D112="",$D112="NL",$D112="HORS LIGUE")),"",COUNTIFS($D$5:$D$72,"&lt;&gt;"&amp;"",$D$5:$D$72,"&lt;&gt;"&amp;"NL",$D$5:$D$72,"&lt;&gt;"&amp;"HORS LIGUE",E$5:E$72,"&lt;"&amp;E112)+1),Paramètres!$B$3:$C$56,2,FALSE)*Paramètres!$N$3))</f>
        <v>0</v>
      </c>
      <c r="G112" s="4"/>
      <c r="H112" s="2">
        <f>IF(G$2="Bike &amp; Run",IF(ISNA(VLOOKUP(G112,Paramètres!$B$3:$C$56,2,FALSE)),0,VLOOKUP(G112,Paramètres!$B$3:$C$56,2,FALSE)*Paramètres!$N$4),IF(OR(G112="",OR($D112="",$D112="NL",$D112="HORS LIGUE")),0,VLOOKUP(IF(OR(G112="",OR($D112="",$D112="NL",$D112="HORS LIGUE")),"",COUNTIFS($D$5:$D$72,"&lt;&gt;"&amp;"",$D$5:$D$72,"&lt;&gt;"&amp;"NL",$D$5:$D$72,"&lt;&gt;"&amp;"HORS LIGUE",G$5:G$72,"&lt;"&amp;G112)+1),Paramètres!$B$3:$C$56,2,FALSE)*Paramètres!$N$4))</f>
        <v>0</v>
      </c>
      <c r="I112" s="36"/>
      <c r="J112" s="2">
        <f>IF(I$2="Bike &amp; Run",IF(ISNA(VLOOKUP(I112,Paramètres!$B$3:$C$56,2,FALSE)),0,VLOOKUP(I112,Paramètres!$B$3:$C$56,2,FALSE)*Paramètres!$N$5),IF(OR(I112="",OR($D112="",$D112="NL",$D112="HORS LIGUE")),0,VLOOKUP(IF(OR(I112="",OR($D112="",$D112="NL",$D112="HORS LIGUE")),"",COUNTIFS($D$5:$D$72,"&lt;&gt;"&amp;"",$D$5:$D$72,"&lt;&gt;"&amp;"NL",$D$5:$D$72,"&lt;&gt;"&amp;"HORS LIGUE",I$5:I$72,"&lt;"&amp;I112)+1),Paramètres!$B$3:$C$56,2,FALSE)*Paramètres!$N$5))</f>
        <v>0</v>
      </c>
      <c r="K112" s="4"/>
      <c r="L112" s="2">
        <f>IF(K$2="Bike &amp; Run",IF(ISNA(VLOOKUP(K112,Paramètres!$B$3:$C$56,2,FALSE)),0,VLOOKUP(K112,Paramètres!$B$3:$C$56,2,FALSE)*Paramètres!$N$6),IF(OR(K112="",OR($D112="",$D112="NL",$D112="HORS LIGUE")),0,VLOOKUP(IF(OR(K112="",OR($D112="",$D112="NL",$D112="HORS LIGUE")),"",COUNTIFS($D$5:$D$72,"&lt;&gt;"&amp;"",$D$5:$D$72,"&lt;&gt;"&amp;"NL",$D$5:$D$72,"&lt;&gt;"&amp;"HORS LIGUE",K$5:K$72,"&lt;"&amp;K112)+1),Paramètres!$B$3:$C$56,2,FALSE)*Paramètres!$N$6))</f>
        <v>0</v>
      </c>
      <c r="M112" s="4"/>
      <c r="N112" s="2">
        <f>IF(M$2="Bike &amp; Run",IF(ISNA(VLOOKUP(M112,Paramètres!$B$3:$C$56,2,FALSE)),0,VLOOKUP(M112,Paramètres!$B$3:$C$56,2,FALSE)*Paramètres!$N$7),IF(OR(M112="",OR($D112="",$D112="NL",$D112="HORS LIGUE")),0,VLOOKUP(IF(OR(M112="",OR($D112="",$D112="NL",$D112="HORS LIGUE")),"",COUNTIFS($D$5:$D$72,"&lt;&gt;"&amp;"",$D$5:$D$72,"&lt;&gt;"&amp;"NL",$D$5:$D$72,"&lt;&gt;"&amp;"HORS LIGUE",M$5:M$72,"&lt;"&amp;M112)+1),Paramètres!$B$3:$C$56,2,FALSE)*Paramètres!$N$7))</f>
        <v>0</v>
      </c>
      <c r="O112" s="46"/>
      <c r="P112" s="2">
        <f>IF(O$2="Bike &amp; Run",IF(ISNA(VLOOKUP(O112,Paramètres!$B$3:$C$56,2,FALSE)),0,VLOOKUP(O112,Paramètres!$B$3:$C$56,2,FALSE)*Paramètres!$N$8),IF(OR(O112="",OR($D112="",$D112="NL",$D112="HORS LIGUE")),0,VLOOKUP(IF(OR(O112="",OR($D112="",$D112="NL",$D112="HORS LIGUE")),"",COUNTIFS($D$5:$D$72,"&lt;&gt;"&amp;"",$D$5:$D$72,"&lt;&gt;"&amp;"NL",$D$5:$D$72,"&lt;&gt;"&amp;"HORS LIGUE",O$5:O$72,"&lt;"&amp;O112)+1),Paramètres!$B$3:$C$56,2,FALSE)*Paramètres!$N$8))</f>
        <v>0</v>
      </c>
      <c r="Q112" s="46"/>
      <c r="R112" s="2">
        <f>IF(Q$2="Bike &amp; Run",IF(ISNA(VLOOKUP(Q112,Paramètres!$B$3:$C$56,2,FALSE)),0,VLOOKUP(Q112,Paramètres!$B$3:$C$56,2,FALSE)*Paramètres!$N$9),IF(OR(Q112="",OR($D112="",$D112="NL",$D112="HORS LIGUE")),0,VLOOKUP(IF(OR(Q112="",OR($D112="",$D112="NL",$D112="HORS LIGUE")),"",COUNTIFS($D$5:$D$72,"&lt;&gt;"&amp;"",$D$5:$D$72,"&lt;&gt;"&amp;"NL",$D$5:$D$72,"&lt;&gt;"&amp;"HORS LIGUE",Q$5:Q$72,"&lt;"&amp;Q112)+1),Paramètres!$B$3:$C$56,2,FALSE)*Paramètres!$N$9))</f>
        <v>0</v>
      </c>
      <c r="S112" s="46"/>
      <c r="T112" s="2">
        <f>IF(S$2="Bike &amp; Run",IF(ISNA(VLOOKUP(S112,Paramètres!$B$3:$C$56,2,FALSE)),0,VLOOKUP(S112,Paramètres!$B$3:$C$56,2,FALSE)*Paramètres!$N$10),IF(OR(S112="",OR($D112="",$D112="NL",$D112="HORS LIGUE")),0,VLOOKUP(IF(OR(S112="",OR($D112="",$D112="NL",$D112="HORS LIGUE")),"",COUNTIFS($D$5:$D$72,"&lt;&gt;"&amp;"",$D$5:$D$72,"&lt;&gt;"&amp;"NL",$D$5:$D$72,"&lt;&gt;"&amp;"HORS LIGUE",S$5:S$72,"&lt;"&amp;S112)+1),Paramètres!$B$3:$C$56,2,FALSE)*Paramètres!$N$10))</f>
        <v>0</v>
      </c>
      <c r="U112" s="46"/>
      <c r="V112" s="2">
        <f>IF(U$2="Bike &amp; Run",IF(ISNA(VLOOKUP(U112,Paramètres!$B$3:$C$56,2,FALSE)),0,VLOOKUP(U112,Paramètres!$B$3:$C$56,2,FALSE)*Paramètres!$N$11),IF(OR(U112="",OR($D112="",$D112="NL",$D112="HORS LIGUE")),0,VLOOKUP(IF(OR(U112="",OR($D112="",$D112="NL",$D112="HORS LIGUE")),"",COUNTIFS($D$5:$D$72,"&lt;&gt;"&amp;"",$D$5:$D$72,"&lt;&gt;"&amp;"NL",$D$5:$D$72,"&lt;&gt;"&amp;"HORS LIGUE",U$5:U$72,"&lt;"&amp;U112)+1),Paramètres!$B$3:$C$56,2,FALSE)*Paramètres!$N$11))</f>
        <v>0</v>
      </c>
      <c r="W112" s="46"/>
      <c r="X112" s="2">
        <f>IF(W$2="Bike &amp; Run",IF(ISNA(VLOOKUP(W112,Paramètres!$B$3:$C$56,2,FALSE)),0,VLOOKUP(W112,Paramètres!$B$3:$C$56,2,FALSE)*Paramètres!$N$12),IF(OR(W112="",OR($D112="",$D112="NL",$D112="HORS LIGUE")),0,VLOOKUP(IF(OR(W112="",OR($D112="",$D112="NL",$D112="HORS LIGUE")),"",COUNTIFS($D$5:$D$72,"&lt;&gt;"&amp;"",$D$5:$D$72,"&lt;&gt;"&amp;"NL",$D$5:$D$72,"&lt;&gt;"&amp;"HORS LIGUE",W$5:W$72,"&lt;"&amp;W112)+1),Paramètres!$B$3:$C$56,2,FALSE)*Paramètres!$N$12))</f>
        <v>0</v>
      </c>
      <c r="Y112" s="46"/>
      <c r="Z112" s="2">
        <f>IF(Y$2="Bike &amp; Run",IF(ISNA(VLOOKUP(Y112,Paramètres!$B$3:$C$56,2,FALSE)),0,VLOOKUP(Y112,Paramètres!$B$3:$C$56,2,FALSE)*Paramètres!$N$13),IF(OR(Y112="",OR($D112="",$D112="NL",$D112="HORS LIGUE")),0,VLOOKUP(IF(OR(Y112="",OR($D112="",$D112="NL",$D112="HORS LIGUE")),"",COUNTIFS($D$5:$D$72,"&lt;&gt;"&amp;"",$D$5:$D$72,"&lt;&gt;"&amp;"NL",$D$5:$D$72,"&lt;&gt;"&amp;"HORS LIGUE",Y$5:Y$72,"&lt;"&amp;Y112)+1),Paramètres!$B$3:$C$56,2,FALSE)*Paramètres!$N$13))</f>
        <v>0</v>
      </c>
      <c r="AA112" s="46"/>
      <c r="AB112" s="2">
        <f>IF(AA$2="Bike &amp; Run",IF(ISNA(VLOOKUP(AA112,Paramètres!$B$3:$C$56,2,FALSE)),0,VLOOKUP(AA112,Paramètres!$B$3:$C$56,2,FALSE)*Paramètres!$N$14),IF(OR(AA112="",OR($D112="",$D112="NL",$D112="HORS LIGUE")),0,VLOOKUP(IF(OR(AA112="",OR($D112="",$D112="NL",$D112="HORS LIGUE")),"",COUNTIFS($D$5:$D$72,"&lt;&gt;"&amp;"",$D$5:$D$72,"&lt;&gt;"&amp;"NL",$D$5:$D$72,"&lt;&gt;"&amp;"HORS LIGUE",AA$5:AA$72,"&lt;"&amp;AA112)+1),Paramètres!$B$3:$C$56,2,FALSE)*Paramètres!$N$14))</f>
        <v>0</v>
      </c>
      <c r="AC112" s="46"/>
      <c r="AD112" s="2">
        <f>IF(AC$2="Bike &amp; Run",IF(ISNA(VLOOKUP(AC112,Paramètres!$B$3:$C$56,2,FALSE)),0,VLOOKUP(AC112,Paramètres!$B$3:$C$56,2,FALSE)*Paramètres!$N$15),IF(OR(AC112="",OR($D112="",$D112="NL",$D112="HORS LIGUE")),0,VLOOKUP(IF(OR(AC112="",OR($D112="",$D112="NL",$D112="HORS LIGUE")),"",COUNTIFS($D$5:$D$72,"&lt;&gt;"&amp;"",$D$5:$D$72,"&lt;&gt;"&amp;"NL",$D$5:$D$72,"&lt;&gt;"&amp;"HORS LIGUE",AC$5:AC$72,"&lt;"&amp;AC112)+1),Paramètres!$B$3:$C$56,2,FALSE)*Paramètres!$N$15))</f>
        <v>0</v>
      </c>
      <c r="AE112" s="46"/>
      <c r="AF112" s="2">
        <f>IF(AE$2="Bike &amp; Run",IF(ISNA(VLOOKUP(AE112,Paramètres!$B$3:$C$56,2,FALSE)),0,VLOOKUP(AE112,Paramètres!$B$3:$C$56,2,FALSE)*Paramètres!$N$16),IF(OR(AE112="",OR($D112="",$D112="NL",$D112="HORS LIGUE")),0,VLOOKUP(IF(OR(AE112="",OR($D112="",$D112="NL",$D112="HORS LIGUE")),"",COUNTIFS($D$5:$D$72,"&lt;&gt;"&amp;"",$D$5:$D$72,"&lt;&gt;"&amp;"NL",$D$5:$D$72,"&lt;&gt;"&amp;"HORS LIGUE",AE$5:AE$72,"&lt;"&amp;AE112)+1),Paramètres!$B$3:$C$56,2,FALSE)*Paramètres!$N$16))</f>
        <v>0</v>
      </c>
      <c r="AG112" s="46"/>
      <c r="AH112" s="2">
        <f>IF(AG$2="Bike &amp; Run",IF(ISNA(VLOOKUP(AG112,Paramètres!$B$3:$C$56,2,FALSE)),0,VLOOKUP(AG112,Paramètres!$B$3:$C$56,2,FALSE)*Paramètres!$N$17),IF(OR(AG112="",OR($D112="",$D112="NL",$D112="HORS LIGUE")),0,VLOOKUP(IF(OR(AG112="",OR($D112="",$D112="NL",$D112="HORS LIGUE")),"",COUNTIFS($D$5:$D$72,"&lt;&gt;"&amp;"",$D$5:$D$72,"&lt;&gt;"&amp;"NL",$D$5:$D$72,"&lt;&gt;"&amp;"HORS LIGUE",AG$5:AG$72,"&lt;"&amp;AG112)+1),Paramètres!$B$3:$C$56,2,FALSE)*Paramètres!$N$17))</f>
        <v>0</v>
      </c>
      <c r="AI112" s="40">
        <f t="shared" si="115"/>
        <v>0</v>
      </c>
      <c r="AJ112" s="3" t="str">
        <f t="shared" si="116"/>
        <v/>
      </c>
      <c r="AK112" s="5">
        <f t="shared" si="117"/>
        <v>0</v>
      </c>
      <c r="AL112" s="41" t="e">
        <f t="shared" si="118"/>
        <v>#REF!</v>
      </c>
      <c r="AM112" s="33" t="e">
        <f t="shared" si="119"/>
        <v>#REF!</v>
      </c>
    </row>
    <row r="113" spans="1:39" ht="16.5" x14ac:dyDescent="0.35">
      <c r="A113" s="14"/>
      <c r="B113" s="64" t="str">
        <f>IF(ISNA(VLOOKUP(A113,'Licenciés Jeunes 2023'!A:C,3,0)),"",VLOOKUP(A113,'Licenciés Jeunes 2023'!A:C,3,0))</f>
        <v/>
      </c>
      <c r="C113" s="32" t="str">
        <f>IF(ISNA(VLOOKUP(A113,'Licenciés Jeunes 2023'!A:C,2,0)),"",VLOOKUP(A113,'Licenciés Jeunes 2023'!A:C,2,0))</f>
        <v/>
      </c>
      <c r="D113" s="32" t="str">
        <f>IF(ISNA(VLOOKUP(A113,'Licenciés Jeunes 2023'!A:F,6,0)),"",VLOOKUP(A113,'Licenciés Jeunes 2023'!A:F,6,0))</f>
        <v/>
      </c>
      <c r="E113" s="6"/>
      <c r="F113" s="2">
        <f>IF(E$2="Bike &amp; Run",IF(ISNA(VLOOKUP(E113,Paramètres!$B$3:$C$56,2,FALSE)),0,VLOOKUP(E113,Paramètres!$B$3:$C$56,2,FALSE)*Paramètres!$N$3),IF(OR(E113="",OR($D113="",$D113="NL",$D113="HORS LIGUE")),0,VLOOKUP(IF(OR(E113="",OR($D113="",$D113="NL",$D113="HORS LIGUE")),"",COUNTIFS($D$5:$D$72,"&lt;&gt;"&amp;"",$D$5:$D$72,"&lt;&gt;"&amp;"NL",$D$5:$D$72,"&lt;&gt;"&amp;"HORS LIGUE",E$5:E$72,"&lt;"&amp;E113)+1),Paramètres!$B$3:$C$56,2,FALSE)*Paramètres!$N$3))</f>
        <v>0</v>
      </c>
      <c r="G113" s="4"/>
      <c r="H113" s="2">
        <f>IF(G$2="Bike &amp; Run",IF(ISNA(VLOOKUP(G113,Paramètres!$B$3:$C$56,2,FALSE)),0,VLOOKUP(G113,Paramètres!$B$3:$C$56,2,FALSE)*Paramètres!$N$4),IF(OR(G113="",OR($D113="",$D113="NL",$D113="HORS LIGUE")),0,VLOOKUP(IF(OR(G113="",OR($D113="",$D113="NL",$D113="HORS LIGUE")),"",COUNTIFS($D$5:$D$72,"&lt;&gt;"&amp;"",$D$5:$D$72,"&lt;&gt;"&amp;"NL",$D$5:$D$72,"&lt;&gt;"&amp;"HORS LIGUE",G$5:G$72,"&lt;"&amp;G113)+1),Paramètres!$B$3:$C$56,2,FALSE)*Paramètres!$N$4))</f>
        <v>0</v>
      </c>
      <c r="I113" s="36"/>
      <c r="J113" s="2">
        <f>IF(I$2="Bike &amp; Run",IF(ISNA(VLOOKUP(I113,Paramètres!$B$3:$C$56,2,FALSE)),0,VLOOKUP(I113,Paramètres!$B$3:$C$56,2,FALSE)*Paramètres!$N$5),IF(OR(I113="",OR($D113="",$D113="NL",$D113="HORS LIGUE")),0,VLOOKUP(IF(OR(I113="",OR($D113="",$D113="NL",$D113="HORS LIGUE")),"",COUNTIFS($D$5:$D$72,"&lt;&gt;"&amp;"",$D$5:$D$72,"&lt;&gt;"&amp;"NL",$D$5:$D$72,"&lt;&gt;"&amp;"HORS LIGUE",I$5:I$72,"&lt;"&amp;I113)+1),Paramètres!$B$3:$C$56,2,FALSE)*Paramètres!$N$5))</f>
        <v>0</v>
      </c>
      <c r="K113" s="4"/>
      <c r="L113" s="2">
        <f>IF(K$2="Bike &amp; Run",IF(ISNA(VLOOKUP(K113,Paramètres!$B$3:$C$56,2,FALSE)),0,VLOOKUP(K113,Paramètres!$B$3:$C$56,2,FALSE)*Paramètres!$N$6),IF(OR(K113="",OR($D113="",$D113="NL",$D113="HORS LIGUE")),0,VLOOKUP(IF(OR(K113="",OR($D113="",$D113="NL",$D113="HORS LIGUE")),"",COUNTIFS($D$5:$D$72,"&lt;&gt;"&amp;"",$D$5:$D$72,"&lt;&gt;"&amp;"NL",$D$5:$D$72,"&lt;&gt;"&amp;"HORS LIGUE",K$5:K$72,"&lt;"&amp;K113)+1),Paramètres!$B$3:$C$56,2,FALSE)*Paramètres!$N$6))</f>
        <v>0</v>
      </c>
      <c r="M113" s="4"/>
      <c r="N113" s="2">
        <f>IF(M$2="Bike &amp; Run",IF(ISNA(VLOOKUP(M113,Paramètres!$B$3:$C$56,2,FALSE)),0,VLOOKUP(M113,Paramètres!$B$3:$C$56,2,FALSE)*Paramètres!$N$7),IF(OR(M113="",OR($D113="",$D113="NL",$D113="HORS LIGUE")),0,VLOOKUP(IF(OR(M113="",OR($D113="",$D113="NL",$D113="HORS LIGUE")),"",COUNTIFS($D$5:$D$72,"&lt;&gt;"&amp;"",$D$5:$D$72,"&lt;&gt;"&amp;"NL",$D$5:$D$72,"&lt;&gt;"&amp;"HORS LIGUE",M$5:M$72,"&lt;"&amp;M113)+1),Paramètres!$B$3:$C$56,2,FALSE)*Paramètres!$N$7))</f>
        <v>0</v>
      </c>
      <c r="O113" s="46"/>
      <c r="P113" s="2">
        <f>IF(O$2="Bike &amp; Run",IF(ISNA(VLOOKUP(O113,Paramètres!$B$3:$C$56,2,FALSE)),0,VLOOKUP(O113,Paramètres!$B$3:$C$56,2,FALSE)*Paramètres!$N$8),IF(OR(O113="",OR($D113="",$D113="NL",$D113="HORS LIGUE")),0,VLOOKUP(IF(OR(O113="",OR($D113="",$D113="NL",$D113="HORS LIGUE")),"",COUNTIFS($D$5:$D$72,"&lt;&gt;"&amp;"",$D$5:$D$72,"&lt;&gt;"&amp;"NL",$D$5:$D$72,"&lt;&gt;"&amp;"HORS LIGUE",O$5:O$72,"&lt;"&amp;O113)+1),Paramètres!$B$3:$C$56,2,FALSE)*Paramètres!$N$8))</f>
        <v>0</v>
      </c>
      <c r="Q113" s="46"/>
      <c r="R113" s="2">
        <f>IF(Q$2="Bike &amp; Run",IF(ISNA(VLOOKUP(Q113,Paramètres!$B$3:$C$56,2,FALSE)),0,VLOOKUP(Q113,Paramètres!$B$3:$C$56,2,FALSE)*Paramètres!$N$9),IF(OR(Q113="",OR($D113="",$D113="NL",$D113="HORS LIGUE")),0,VLOOKUP(IF(OR(Q113="",OR($D113="",$D113="NL",$D113="HORS LIGUE")),"",COUNTIFS($D$5:$D$72,"&lt;&gt;"&amp;"",$D$5:$D$72,"&lt;&gt;"&amp;"NL",$D$5:$D$72,"&lt;&gt;"&amp;"HORS LIGUE",Q$5:Q$72,"&lt;"&amp;Q113)+1),Paramètres!$B$3:$C$56,2,FALSE)*Paramètres!$N$9))</f>
        <v>0</v>
      </c>
      <c r="S113" s="46"/>
      <c r="T113" s="2">
        <f>IF(S$2="Bike &amp; Run",IF(ISNA(VLOOKUP(S113,Paramètres!$B$3:$C$56,2,FALSE)),0,VLOOKUP(S113,Paramètres!$B$3:$C$56,2,FALSE)*Paramètres!$N$10),IF(OR(S113="",OR($D113="",$D113="NL",$D113="HORS LIGUE")),0,VLOOKUP(IF(OR(S113="",OR($D113="",$D113="NL",$D113="HORS LIGUE")),"",COUNTIFS($D$5:$D$72,"&lt;&gt;"&amp;"",$D$5:$D$72,"&lt;&gt;"&amp;"NL",$D$5:$D$72,"&lt;&gt;"&amp;"HORS LIGUE",S$5:S$72,"&lt;"&amp;S113)+1),Paramètres!$B$3:$C$56,2,FALSE)*Paramètres!$N$10))</f>
        <v>0</v>
      </c>
      <c r="U113" s="46"/>
      <c r="V113" s="2">
        <f>IF(U$2="Bike &amp; Run",IF(ISNA(VLOOKUP(U113,Paramètres!$B$3:$C$56,2,FALSE)),0,VLOOKUP(U113,Paramètres!$B$3:$C$56,2,FALSE)*Paramètres!$N$11),IF(OR(U113="",OR($D113="",$D113="NL",$D113="HORS LIGUE")),0,VLOOKUP(IF(OR(U113="",OR($D113="",$D113="NL",$D113="HORS LIGUE")),"",COUNTIFS($D$5:$D$72,"&lt;&gt;"&amp;"",$D$5:$D$72,"&lt;&gt;"&amp;"NL",$D$5:$D$72,"&lt;&gt;"&amp;"HORS LIGUE",U$5:U$72,"&lt;"&amp;U113)+1),Paramètres!$B$3:$C$56,2,FALSE)*Paramètres!$N$11))</f>
        <v>0</v>
      </c>
      <c r="W113" s="46"/>
      <c r="X113" s="2">
        <f>IF(W$2="Bike &amp; Run",IF(ISNA(VLOOKUP(W113,Paramètres!$B$3:$C$56,2,FALSE)),0,VLOOKUP(W113,Paramètres!$B$3:$C$56,2,FALSE)*Paramètres!$N$12),IF(OR(W113="",OR($D113="",$D113="NL",$D113="HORS LIGUE")),0,VLOOKUP(IF(OR(W113="",OR($D113="",$D113="NL",$D113="HORS LIGUE")),"",COUNTIFS($D$5:$D$72,"&lt;&gt;"&amp;"",$D$5:$D$72,"&lt;&gt;"&amp;"NL",$D$5:$D$72,"&lt;&gt;"&amp;"HORS LIGUE",W$5:W$72,"&lt;"&amp;W113)+1),Paramètres!$B$3:$C$56,2,FALSE)*Paramètres!$N$12))</f>
        <v>0</v>
      </c>
      <c r="Y113" s="46"/>
      <c r="Z113" s="2">
        <f>IF(Y$2="Bike &amp; Run",IF(ISNA(VLOOKUP(Y113,Paramètres!$B$3:$C$56,2,FALSE)),0,VLOOKUP(Y113,Paramètres!$B$3:$C$56,2,FALSE)*Paramètres!$N$13),IF(OR(Y113="",OR($D113="",$D113="NL",$D113="HORS LIGUE")),0,VLOOKUP(IF(OR(Y113="",OR($D113="",$D113="NL",$D113="HORS LIGUE")),"",COUNTIFS($D$5:$D$72,"&lt;&gt;"&amp;"",$D$5:$D$72,"&lt;&gt;"&amp;"NL",$D$5:$D$72,"&lt;&gt;"&amp;"HORS LIGUE",Y$5:Y$72,"&lt;"&amp;Y113)+1),Paramètres!$B$3:$C$56,2,FALSE)*Paramètres!$N$13))</f>
        <v>0</v>
      </c>
      <c r="AA113" s="46"/>
      <c r="AB113" s="2">
        <f>IF(AA$2="Bike &amp; Run",IF(ISNA(VLOOKUP(AA113,Paramètres!$B$3:$C$56,2,FALSE)),0,VLOOKUP(AA113,Paramètres!$B$3:$C$56,2,FALSE)*Paramètres!$N$14),IF(OR(AA113="",OR($D113="",$D113="NL",$D113="HORS LIGUE")),0,VLOOKUP(IF(OR(AA113="",OR($D113="",$D113="NL",$D113="HORS LIGUE")),"",COUNTIFS($D$5:$D$72,"&lt;&gt;"&amp;"",$D$5:$D$72,"&lt;&gt;"&amp;"NL",$D$5:$D$72,"&lt;&gt;"&amp;"HORS LIGUE",AA$5:AA$72,"&lt;"&amp;AA113)+1),Paramètres!$B$3:$C$56,2,FALSE)*Paramètres!$N$14))</f>
        <v>0</v>
      </c>
      <c r="AC113" s="46"/>
      <c r="AD113" s="2">
        <f>IF(AC$2="Bike &amp; Run",IF(ISNA(VLOOKUP(AC113,Paramètres!$B$3:$C$56,2,FALSE)),0,VLOOKUP(AC113,Paramètres!$B$3:$C$56,2,FALSE)*Paramètres!$N$15),IF(OR(AC113="",OR($D113="",$D113="NL",$D113="HORS LIGUE")),0,VLOOKUP(IF(OR(AC113="",OR($D113="",$D113="NL",$D113="HORS LIGUE")),"",COUNTIFS($D$5:$D$72,"&lt;&gt;"&amp;"",$D$5:$D$72,"&lt;&gt;"&amp;"NL",$D$5:$D$72,"&lt;&gt;"&amp;"HORS LIGUE",AC$5:AC$72,"&lt;"&amp;AC113)+1),Paramètres!$B$3:$C$56,2,FALSE)*Paramètres!$N$15))</f>
        <v>0</v>
      </c>
      <c r="AE113" s="46"/>
      <c r="AF113" s="2">
        <f>IF(AE$2="Bike &amp; Run",IF(ISNA(VLOOKUP(AE113,Paramètres!$B$3:$C$56,2,FALSE)),0,VLOOKUP(AE113,Paramètres!$B$3:$C$56,2,FALSE)*Paramètres!$N$16),IF(OR(AE113="",OR($D113="",$D113="NL",$D113="HORS LIGUE")),0,VLOOKUP(IF(OR(AE113="",OR($D113="",$D113="NL",$D113="HORS LIGUE")),"",COUNTIFS($D$5:$D$72,"&lt;&gt;"&amp;"",$D$5:$D$72,"&lt;&gt;"&amp;"NL",$D$5:$D$72,"&lt;&gt;"&amp;"HORS LIGUE",AE$5:AE$72,"&lt;"&amp;AE113)+1),Paramètres!$B$3:$C$56,2,FALSE)*Paramètres!$N$16))</f>
        <v>0</v>
      </c>
      <c r="AG113" s="46"/>
      <c r="AH113" s="2">
        <f>IF(AG$2="Bike &amp; Run",IF(ISNA(VLOOKUP(AG113,Paramètres!$B$3:$C$56,2,FALSE)),0,VLOOKUP(AG113,Paramètres!$B$3:$C$56,2,FALSE)*Paramètres!$N$17),IF(OR(AG113="",OR($D113="",$D113="NL",$D113="HORS LIGUE")),0,VLOOKUP(IF(OR(AG113="",OR($D113="",$D113="NL",$D113="HORS LIGUE")),"",COUNTIFS($D$5:$D$72,"&lt;&gt;"&amp;"",$D$5:$D$72,"&lt;&gt;"&amp;"NL",$D$5:$D$72,"&lt;&gt;"&amp;"HORS LIGUE",AG$5:AG$72,"&lt;"&amp;AG113)+1),Paramètres!$B$3:$C$56,2,FALSE)*Paramètres!$N$17))</f>
        <v>0</v>
      </c>
      <c r="AI113" s="40">
        <f t="shared" si="115"/>
        <v>0</v>
      </c>
      <c r="AJ113" s="3" t="str">
        <f t="shared" si="116"/>
        <v/>
      </c>
      <c r="AK113" s="5">
        <f t="shared" si="117"/>
        <v>0</v>
      </c>
      <c r="AL113" s="41" t="e">
        <f t="shared" si="118"/>
        <v>#REF!</v>
      </c>
      <c r="AM113" s="33" t="e">
        <f t="shared" si="119"/>
        <v>#REF!</v>
      </c>
    </row>
    <row r="114" spans="1:39" ht="16.5" x14ac:dyDescent="0.35">
      <c r="A114" s="14"/>
      <c r="B114" s="64" t="str">
        <f>IF(ISNA(VLOOKUP(A114,'Licenciés Jeunes 2023'!A:C,3,0)),"",VLOOKUP(A114,'Licenciés Jeunes 2023'!A:C,3,0))</f>
        <v/>
      </c>
      <c r="C114" s="32" t="str">
        <f>IF(ISNA(VLOOKUP(A114,'Licenciés Jeunes 2023'!A:C,2,0)),"",VLOOKUP(A114,'Licenciés Jeunes 2023'!A:C,2,0))</f>
        <v/>
      </c>
      <c r="D114" s="32" t="str">
        <f>IF(ISNA(VLOOKUP(A114,'Licenciés Jeunes 2023'!A:F,6,0)),"",VLOOKUP(A114,'Licenciés Jeunes 2023'!A:F,6,0))</f>
        <v/>
      </c>
      <c r="E114" s="6"/>
      <c r="F114" s="2">
        <f>IF(E$2="Bike &amp; Run",IF(ISNA(VLOOKUP(E114,Paramètres!$B$3:$C$56,2,FALSE)),0,VLOOKUP(E114,Paramètres!$B$3:$C$56,2,FALSE)*Paramètres!$N$3),IF(OR(E114="",OR($D114="",$D114="NL",$D114="HORS LIGUE")),0,VLOOKUP(IF(OR(E114="",OR($D114="",$D114="NL",$D114="HORS LIGUE")),"",COUNTIFS($D$5:$D$72,"&lt;&gt;"&amp;"",$D$5:$D$72,"&lt;&gt;"&amp;"NL",$D$5:$D$72,"&lt;&gt;"&amp;"HORS LIGUE",E$5:E$72,"&lt;"&amp;E114)+1),Paramètres!$B$3:$C$56,2,FALSE)*Paramètres!$N$3))</f>
        <v>0</v>
      </c>
      <c r="G114" s="4"/>
      <c r="H114" s="2">
        <f>IF(G$2="Bike &amp; Run",IF(ISNA(VLOOKUP(G114,Paramètres!$B$3:$C$56,2,FALSE)),0,VLOOKUP(G114,Paramètres!$B$3:$C$56,2,FALSE)*Paramètres!$N$4),IF(OR(G114="",OR($D114="",$D114="NL",$D114="HORS LIGUE")),0,VLOOKUP(IF(OR(G114="",OR($D114="",$D114="NL",$D114="HORS LIGUE")),"",COUNTIFS($D$5:$D$72,"&lt;&gt;"&amp;"",$D$5:$D$72,"&lt;&gt;"&amp;"NL",$D$5:$D$72,"&lt;&gt;"&amp;"HORS LIGUE",G$5:G$72,"&lt;"&amp;G114)+1),Paramètres!$B$3:$C$56,2,FALSE)*Paramètres!$N$4))</f>
        <v>0</v>
      </c>
      <c r="I114" s="36"/>
      <c r="J114" s="2">
        <f>IF(I$2="Bike &amp; Run",IF(ISNA(VLOOKUP(I114,Paramètres!$B$3:$C$56,2,FALSE)),0,VLOOKUP(I114,Paramètres!$B$3:$C$56,2,FALSE)*Paramètres!$N$5),IF(OR(I114="",OR($D114="",$D114="NL",$D114="HORS LIGUE")),0,VLOOKUP(IF(OR(I114="",OR($D114="",$D114="NL",$D114="HORS LIGUE")),"",COUNTIFS($D$5:$D$72,"&lt;&gt;"&amp;"",$D$5:$D$72,"&lt;&gt;"&amp;"NL",$D$5:$D$72,"&lt;&gt;"&amp;"HORS LIGUE",I$5:I$72,"&lt;"&amp;I114)+1),Paramètres!$B$3:$C$56,2,FALSE)*Paramètres!$N$5))</f>
        <v>0</v>
      </c>
      <c r="K114" s="4"/>
      <c r="L114" s="2">
        <f>IF(K$2="Bike &amp; Run",IF(ISNA(VLOOKUP(K114,Paramètres!$B$3:$C$56,2,FALSE)),0,VLOOKUP(K114,Paramètres!$B$3:$C$56,2,FALSE)*Paramètres!$N$6),IF(OR(K114="",OR($D114="",$D114="NL",$D114="HORS LIGUE")),0,VLOOKUP(IF(OR(K114="",OR($D114="",$D114="NL",$D114="HORS LIGUE")),"",COUNTIFS($D$5:$D$72,"&lt;&gt;"&amp;"",$D$5:$D$72,"&lt;&gt;"&amp;"NL",$D$5:$D$72,"&lt;&gt;"&amp;"HORS LIGUE",K$5:K$72,"&lt;"&amp;K114)+1),Paramètres!$B$3:$C$56,2,FALSE)*Paramètres!$N$6))</f>
        <v>0</v>
      </c>
      <c r="M114" s="4"/>
      <c r="N114" s="2">
        <f>IF(M$2="Bike &amp; Run",IF(ISNA(VLOOKUP(M114,Paramètres!$B$3:$C$56,2,FALSE)),0,VLOOKUP(M114,Paramètres!$B$3:$C$56,2,FALSE)*Paramètres!$N$7),IF(OR(M114="",OR($D114="",$D114="NL",$D114="HORS LIGUE")),0,VLOOKUP(IF(OR(M114="",OR($D114="",$D114="NL",$D114="HORS LIGUE")),"",COUNTIFS($D$5:$D$72,"&lt;&gt;"&amp;"",$D$5:$D$72,"&lt;&gt;"&amp;"NL",$D$5:$D$72,"&lt;&gt;"&amp;"HORS LIGUE",M$5:M$72,"&lt;"&amp;M114)+1),Paramètres!$B$3:$C$56,2,FALSE)*Paramètres!$N$7))</f>
        <v>0</v>
      </c>
      <c r="O114" s="46"/>
      <c r="P114" s="2">
        <f>IF(O$2="Bike &amp; Run",IF(ISNA(VLOOKUP(O114,Paramètres!$B$3:$C$56,2,FALSE)),0,VLOOKUP(O114,Paramètres!$B$3:$C$56,2,FALSE)*Paramètres!$N$8),IF(OR(O114="",OR($D114="",$D114="NL",$D114="HORS LIGUE")),0,VLOOKUP(IF(OR(O114="",OR($D114="",$D114="NL",$D114="HORS LIGUE")),"",COUNTIFS($D$5:$D$72,"&lt;&gt;"&amp;"",$D$5:$D$72,"&lt;&gt;"&amp;"NL",$D$5:$D$72,"&lt;&gt;"&amp;"HORS LIGUE",O$5:O$72,"&lt;"&amp;O114)+1),Paramètres!$B$3:$C$56,2,FALSE)*Paramètres!$N$8))</f>
        <v>0</v>
      </c>
      <c r="Q114" s="46"/>
      <c r="R114" s="2">
        <f>IF(Q$2="Bike &amp; Run",IF(ISNA(VLOOKUP(Q114,Paramètres!$B$3:$C$56,2,FALSE)),0,VLOOKUP(Q114,Paramètres!$B$3:$C$56,2,FALSE)*Paramètres!$N$9),IF(OR(Q114="",OR($D114="",$D114="NL",$D114="HORS LIGUE")),0,VLOOKUP(IF(OR(Q114="",OR($D114="",$D114="NL",$D114="HORS LIGUE")),"",COUNTIFS($D$5:$D$72,"&lt;&gt;"&amp;"",$D$5:$D$72,"&lt;&gt;"&amp;"NL",$D$5:$D$72,"&lt;&gt;"&amp;"HORS LIGUE",Q$5:Q$72,"&lt;"&amp;Q114)+1),Paramètres!$B$3:$C$56,2,FALSE)*Paramètres!$N$9))</f>
        <v>0</v>
      </c>
      <c r="S114" s="46"/>
      <c r="T114" s="2">
        <f>IF(S$2="Bike &amp; Run",IF(ISNA(VLOOKUP(S114,Paramètres!$B$3:$C$56,2,FALSE)),0,VLOOKUP(S114,Paramètres!$B$3:$C$56,2,FALSE)*Paramètres!$N$10),IF(OR(S114="",OR($D114="",$D114="NL",$D114="HORS LIGUE")),0,VLOOKUP(IF(OR(S114="",OR($D114="",$D114="NL",$D114="HORS LIGUE")),"",COUNTIFS($D$5:$D$72,"&lt;&gt;"&amp;"",$D$5:$D$72,"&lt;&gt;"&amp;"NL",$D$5:$D$72,"&lt;&gt;"&amp;"HORS LIGUE",S$5:S$72,"&lt;"&amp;S114)+1),Paramètres!$B$3:$C$56,2,FALSE)*Paramètres!$N$10))</f>
        <v>0</v>
      </c>
      <c r="U114" s="46"/>
      <c r="V114" s="2">
        <f>IF(U$2="Bike &amp; Run",IF(ISNA(VLOOKUP(U114,Paramètres!$B$3:$C$56,2,FALSE)),0,VLOOKUP(U114,Paramètres!$B$3:$C$56,2,FALSE)*Paramètres!$N$11),IF(OR(U114="",OR($D114="",$D114="NL",$D114="HORS LIGUE")),0,VLOOKUP(IF(OR(U114="",OR($D114="",$D114="NL",$D114="HORS LIGUE")),"",COUNTIFS($D$5:$D$72,"&lt;&gt;"&amp;"",$D$5:$D$72,"&lt;&gt;"&amp;"NL",$D$5:$D$72,"&lt;&gt;"&amp;"HORS LIGUE",U$5:U$72,"&lt;"&amp;U114)+1),Paramètres!$B$3:$C$56,2,FALSE)*Paramètres!$N$11))</f>
        <v>0</v>
      </c>
      <c r="W114" s="46"/>
      <c r="X114" s="2">
        <f>IF(W$2="Bike &amp; Run",IF(ISNA(VLOOKUP(W114,Paramètres!$B$3:$C$56,2,FALSE)),0,VLOOKUP(W114,Paramètres!$B$3:$C$56,2,FALSE)*Paramètres!$N$12),IF(OR(W114="",OR($D114="",$D114="NL",$D114="HORS LIGUE")),0,VLOOKUP(IF(OR(W114="",OR($D114="",$D114="NL",$D114="HORS LIGUE")),"",COUNTIFS($D$5:$D$72,"&lt;&gt;"&amp;"",$D$5:$D$72,"&lt;&gt;"&amp;"NL",$D$5:$D$72,"&lt;&gt;"&amp;"HORS LIGUE",W$5:W$72,"&lt;"&amp;W114)+1),Paramètres!$B$3:$C$56,2,FALSE)*Paramètres!$N$12))</f>
        <v>0</v>
      </c>
      <c r="Y114" s="46"/>
      <c r="Z114" s="2">
        <f>IF(Y$2="Bike &amp; Run",IF(ISNA(VLOOKUP(Y114,Paramètres!$B$3:$C$56,2,FALSE)),0,VLOOKUP(Y114,Paramètres!$B$3:$C$56,2,FALSE)*Paramètres!$N$13),IF(OR(Y114="",OR($D114="",$D114="NL",$D114="HORS LIGUE")),0,VLOOKUP(IF(OR(Y114="",OR($D114="",$D114="NL",$D114="HORS LIGUE")),"",COUNTIFS($D$5:$D$72,"&lt;&gt;"&amp;"",$D$5:$D$72,"&lt;&gt;"&amp;"NL",$D$5:$D$72,"&lt;&gt;"&amp;"HORS LIGUE",Y$5:Y$72,"&lt;"&amp;Y114)+1),Paramètres!$B$3:$C$56,2,FALSE)*Paramètres!$N$13))</f>
        <v>0</v>
      </c>
      <c r="AA114" s="46"/>
      <c r="AB114" s="2">
        <f>IF(AA$2="Bike &amp; Run",IF(ISNA(VLOOKUP(AA114,Paramètres!$B$3:$C$56,2,FALSE)),0,VLOOKUP(AA114,Paramètres!$B$3:$C$56,2,FALSE)*Paramètres!$N$14),IF(OR(AA114="",OR($D114="",$D114="NL",$D114="HORS LIGUE")),0,VLOOKUP(IF(OR(AA114="",OR($D114="",$D114="NL",$D114="HORS LIGUE")),"",COUNTIFS($D$5:$D$72,"&lt;&gt;"&amp;"",$D$5:$D$72,"&lt;&gt;"&amp;"NL",$D$5:$D$72,"&lt;&gt;"&amp;"HORS LIGUE",AA$5:AA$72,"&lt;"&amp;AA114)+1),Paramètres!$B$3:$C$56,2,FALSE)*Paramètres!$N$14))</f>
        <v>0</v>
      </c>
      <c r="AC114" s="46"/>
      <c r="AD114" s="2">
        <f>IF(AC$2="Bike &amp; Run",IF(ISNA(VLOOKUP(AC114,Paramètres!$B$3:$C$56,2,FALSE)),0,VLOOKUP(AC114,Paramètres!$B$3:$C$56,2,FALSE)*Paramètres!$N$15),IF(OR(AC114="",OR($D114="",$D114="NL",$D114="HORS LIGUE")),0,VLOOKUP(IF(OR(AC114="",OR($D114="",$D114="NL",$D114="HORS LIGUE")),"",COUNTIFS($D$5:$D$72,"&lt;&gt;"&amp;"",$D$5:$D$72,"&lt;&gt;"&amp;"NL",$D$5:$D$72,"&lt;&gt;"&amp;"HORS LIGUE",AC$5:AC$72,"&lt;"&amp;AC114)+1),Paramètres!$B$3:$C$56,2,FALSE)*Paramètres!$N$15))</f>
        <v>0</v>
      </c>
      <c r="AE114" s="46"/>
      <c r="AF114" s="2">
        <f>IF(AE$2="Bike &amp; Run",IF(ISNA(VLOOKUP(AE114,Paramètres!$B$3:$C$56,2,FALSE)),0,VLOOKUP(AE114,Paramètres!$B$3:$C$56,2,FALSE)*Paramètres!$N$16),IF(OR(AE114="",OR($D114="",$D114="NL",$D114="HORS LIGUE")),0,VLOOKUP(IF(OR(AE114="",OR($D114="",$D114="NL",$D114="HORS LIGUE")),"",COUNTIFS($D$5:$D$72,"&lt;&gt;"&amp;"",$D$5:$D$72,"&lt;&gt;"&amp;"NL",$D$5:$D$72,"&lt;&gt;"&amp;"HORS LIGUE",AE$5:AE$72,"&lt;"&amp;AE114)+1),Paramètres!$B$3:$C$56,2,FALSE)*Paramètres!$N$16))</f>
        <v>0</v>
      </c>
      <c r="AG114" s="46"/>
      <c r="AH114" s="2">
        <f>IF(AG$2="Bike &amp; Run",IF(ISNA(VLOOKUP(AG114,Paramètres!$B$3:$C$56,2,FALSE)),0,VLOOKUP(AG114,Paramètres!$B$3:$C$56,2,FALSE)*Paramètres!$N$17),IF(OR(AG114="",OR($D114="",$D114="NL",$D114="HORS LIGUE")),0,VLOOKUP(IF(OR(AG114="",OR($D114="",$D114="NL",$D114="HORS LIGUE")),"",COUNTIFS($D$5:$D$72,"&lt;&gt;"&amp;"",$D$5:$D$72,"&lt;&gt;"&amp;"NL",$D$5:$D$72,"&lt;&gt;"&amp;"HORS LIGUE",AG$5:AG$72,"&lt;"&amp;AG114)+1),Paramètres!$B$3:$C$56,2,FALSE)*Paramètres!$N$17))</f>
        <v>0</v>
      </c>
      <c r="AI114" s="40">
        <f t="shared" si="115"/>
        <v>0</v>
      </c>
      <c r="AJ114" s="3" t="str">
        <f t="shared" si="116"/>
        <v/>
      </c>
      <c r="AK114" s="5">
        <f t="shared" si="117"/>
        <v>0</v>
      </c>
      <c r="AL114" s="41" t="e">
        <f t="shared" si="118"/>
        <v>#REF!</v>
      </c>
      <c r="AM114" s="33" t="e">
        <f t="shared" si="119"/>
        <v>#REF!</v>
      </c>
    </row>
    <row r="115" spans="1:39" ht="16.5" x14ac:dyDescent="0.35">
      <c r="A115" s="14"/>
      <c r="B115" s="64" t="str">
        <f>IF(ISNA(VLOOKUP(A115,'Licenciés Jeunes 2023'!A:C,3,0)),"",VLOOKUP(A115,'Licenciés Jeunes 2023'!A:C,3,0))</f>
        <v/>
      </c>
      <c r="C115" s="32" t="str">
        <f>IF(ISNA(VLOOKUP(A115,'Licenciés Jeunes 2023'!A:C,2,0)),"",VLOOKUP(A115,'Licenciés Jeunes 2023'!A:C,2,0))</f>
        <v/>
      </c>
      <c r="D115" s="32" t="str">
        <f>IF(ISNA(VLOOKUP(A115,'Licenciés Jeunes 2023'!A:F,6,0)),"",VLOOKUP(A115,'Licenciés Jeunes 2023'!A:F,6,0))</f>
        <v/>
      </c>
      <c r="E115" s="6"/>
      <c r="F115" s="2">
        <f>IF(E$2="Bike &amp; Run",IF(ISNA(VLOOKUP(E115,Paramètres!$B$3:$C$56,2,FALSE)),0,VLOOKUP(E115,Paramètres!$B$3:$C$56,2,FALSE)*Paramètres!$N$3),IF(OR(E115="",OR($D115="",$D115="NL",$D115="HORS LIGUE")),0,VLOOKUP(IF(OR(E115="",OR($D115="",$D115="NL",$D115="HORS LIGUE")),"",COUNTIFS($D$5:$D$72,"&lt;&gt;"&amp;"",$D$5:$D$72,"&lt;&gt;"&amp;"NL",$D$5:$D$72,"&lt;&gt;"&amp;"HORS LIGUE",E$5:E$72,"&lt;"&amp;E115)+1),Paramètres!$B$3:$C$56,2,FALSE)*Paramètres!$N$3))</f>
        <v>0</v>
      </c>
      <c r="G115" s="4"/>
      <c r="H115" s="2">
        <f>IF(G$2="Bike &amp; Run",IF(ISNA(VLOOKUP(G115,Paramètres!$B$3:$C$56,2,FALSE)),0,VLOOKUP(G115,Paramètres!$B$3:$C$56,2,FALSE)*Paramètres!$N$4),IF(OR(G115="",OR($D115="",$D115="NL",$D115="HORS LIGUE")),0,VLOOKUP(IF(OR(G115="",OR($D115="",$D115="NL",$D115="HORS LIGUE")),"",COUNTIFS($D$5:$D$72,"&lt;&gt;"&amp;"",$D$5:$D$72,"&lt;&gt;"&amp;"NL",$D$5:$D$72,"&lt;&gt;"&amp;"HORS LIGUE",G$5:G$72,"&lt;"&amp;G115)+1),Paramètres!$B$3:$C$56,2,FALSE)*Paramètres!$N$4))</f>
        <v>0</v>
      </c>
      <c r="I115" s="36"/>
      <c r="J115" s="2">
        <f>IF(I$2="Bike &amp; Run",IF(ISNA(VLOOKUP(I115,Paramètres!$B$3:$C$56,2,FALSE)),0,VLOOKUP(I115,Paramètres!$B$3:$C$56,2,FALSE)*Paramètres!$N$5),IF(OR(I115="",OR($D115="",$D115="NL",$D115="HORS LIGUE")),0,VLOOKUP(IF(OR(I115="",OR($D115="",$D115="NL",$D115="HORS LIGUE")),"",COUNTIFS($D$5:$D$72,"&lt;&gt;"&amp;"",$D$5:$D$72,"&lt;&gt;"&amp;"NL",$D$5:$D$72,"&lt;&gt;"&amp;"HORS LIGUE",I$5:I$72,"&lt;"&amp;I115)+1),Paramètres!$B$3:$C$56,2,FALSE)*Paramètres!$N$5))</f>
        <v>0</v>
      </c>
      <c r="K115" s="4"/>
      <c r="L115" s="2">
        <f>IF(K$2="Bike &amp; Run",IF(ISNA(VLOOKUP(K115,Paramètres!$B$3:$C$56,2,FALSE)),0,VLOOKUP(K115,Paramètres!$B$3:$C$56,2,FALSE)*Paramètres!$N$6),IF(OR(K115="",OR($D115="",$D115="NL",$D115="HORS LIGUE")),0,VLOOKUP(IF(OR(K115="",OR($D115="",$D115="NL",$D115="HORS LIGUE")),"",COUNTIFS($D$5:$D$72,"&lt;&gt;"&amp;"",$D$5:$D$72,"&lt;&gt;"&amp;"NL",$D$5:$D$72,"&lt;&gt;"&amp;"HORS LIGUE",K$5:K$72,"&lt;"&amp;K115)+1),Paramètres!$B$3:$C$56,2,FALSE)*Paramètres!$N$6))</f>
        <v>0</v>
      </c>
      <c r="M115" s="4"/>
      <c r="N115" s="2">
        <f>IF(M$2="Bike &amp; Run",IF(ISNA(VLOOKUP(M115,Paramètres!$B$3:$C$56,2,FALSE)),0,VLOOKUP(M115,Paramètres!$B$3:$C$56,2,FALSE)*Paramètres!$N$7),IF(OR(M115="",OR($D115="",$D115="NL",$D115="HORS LIGUE")),0,VLOOKUP(IF(OR(M115="",OR($D115="",$D115="NL",$D115="HORS LIGUE")),"",COUNTIFS($D$5:$D$72,"&lt;&gt;"&amp;"",$D$5:$D$72,"&lt;&gt;"&amp;"NL",$D$5:$D$72,"&lt;&gt;"&amp;"HORS LIGUE",M$5:M$72,"&lt;"&amp;M115)+1),Paramètres!$B$3:$C$56,2,FALSE)*Paramètres!$N$7))</f>
        <v>0</v>
      </c>
      <c r="O115" s="46"/>
      <c r="P115" s="2">
        <f>IF(O$2="Bike &amp; Run",IF(ISNA(VLOOKUP(O115,Paramètres!$B$3:$C$56,2,FALSE)),0,VLOOKUP(O115,Paramètres!$B$3:$C$56,2,FALSE)*Paramètres!$N$8),IF(OR(O115="",OR($D115="",$D115="NL",$D115="HORS LIGUE")),0,VLOOKUP(IF(OR(O115="",OR($D115="",$D115="NL",$D115="HORS LIGUE")),"",COUNTIFS($D$5:$D$72,"&lt;&gt;"&amp;"",$D$5:$D$72,"&lt;&gt;"&amp;"NL",$D$5:$D$72,"&lt;&gt;"&amp;"HORS LIGUE",O$5:O$72,"&lt;"&amp;O115)+1),Paramètres!$B$3:$C$56,2,FALSE)*Paramètres!$N$8))</f>
        <v>0</v>
      </c>
      <c r="Q115" s="46"/>
      <c r="R115" s="2">
        <f>IF(Q$2="Bike &amp; Run",IF(ISNA(VLOOKUP(Q115,Paramètres!$B$3:$C$56,2,FALSE)),0,VLOOKUP(Q115,Paramètres!$B$3:$C$56,2,FALSE)*Paramètres!$N$9),IF(OR(Q115="",OR($D115="",$D115="NL",$D115="HORS LIGUE")),0,VLOOKUP(IF(OR(Q115="",OR($D115="",$D115="NL",$D115="HORS LIGUE")),"",COUNTIFS($D$5:$D$72,"&lt;&gt;"&amp;"",$D$5:$D$72,"&lt;&gt;"&amp;"NL",$D$5:$D$72,"&lt;&gt;"&amp;"HORS LIGUE",Q$5:Q$72,"&lt;"&amp;Q115)+1),Paramètres!$B$3:$C$56,2,FALSE)*Paramètres!$N$9))</f>
        <v>0</v>
      </c>
      <c r="S115" s="46"/>
      <c r="T115" s="2">
        <f>IF(S$2="Bike &amp; Run",IF(ISNA(VLOOKUP(S115,Paramètres!$B$3:$C$56,2,FALSE)),0,VLOOKUP(S115,Paramètres!$B$3:$C$56,2,FALSE)*Paramètres!$N$10),IF(OR(S115="",OR($D115="",$D115="NL",$D115="HORS LIGUE")),0,VLOOKUP(IF(OR(S115="",OR($D115="",$D115="NL",$D115="HORS LIGUE")),"",COUNTIFS($D$5:$D$72,"&lt;&gt;"&amp;"",$D$5:$D$72,"&lt;&gt;"&amp;"NL",$D$5:$D$72,"&lt;&gt;"&amp;"HORS LIGUE",S$5:S$72,"&lt;"&amp;S115)+1),Paramètres!$B$3:$C$56,2,FALSE)*Paramètres!$N$10))</f>
        <v>0</v>
      </c>
      <c r="U115" s="46"/>
      <c r="V115" s="2">
        <f>IF(U$2="Bike &amp; Run",IF(ISNA(VLOOKUP(U115,Paramètres!$B$3:$C$56,2,FALSE)),0,VLOOKUP(U115,Paramètres!$B$3:$C$56,2,FALSE)*Paramètres!$N$11),IF(OR(U115="",OR($D115="",$D115="NL",$D115="HORS LIGUE")),0,VLOOKUP(IF(OR(U115="",OR($D115="",$D115="NL",$D115="HORS LIGUE")),"",COUNTIFS($D$5:$D$72,"&lt;&gt;"&amp;"",$D$5:$D$72,"&lt;&gt;"&amp;"NL",$D$5:$D$72,"&lt;&gt;"&amp;"HORS LIGUE",U$5:U$72,"&lt;"&amp;U115)+1),Paramètres!$B$3:$C$56,2,FALSE)*Paramètres!$N$11))</f>
        <v>0</v>
      </c>
      <c r="W115" s="46"/>
      <c r="X115" s="2">
        <f>IF(W$2="Bike &amp; Run",IF(ISNA(VLOOKUP(W115,Paramètres!$B$3:$C$56,2,FALSE)),0,VLOOKUP(W115,Paramètres!$B$3:$C$56,2,FALSE)*Paramètres!$N$12),IF(OR(W115="",OR($D115="",$D115="NL",$D115="HORS LIGUE")),0,VLOOKUP(IF(OR(W115="",OR($D115="",$D115="NL",$D115="HORS LIGUE")),"",COUNTIFS($D$5:$D$72,"&lt;&gt;"&amp;"",$D$5:$D$72,"&lt;&gt;"&amp;"NL",$D$5:$D$72,"&lt;&gt;"&amp;"HORS LIGUE",W$5:W$72,"&lt;"&amp;W115)+1),Paramètres!$B$3:$C$56,2,FALSE)*Paramètres!$N$12))</f>
        <v>0</v>
      </c>
      <c r="Y115" s="46"/>
      <c r="Z115" s="2">
        <f>IF(Y$2="Bike &amp; Run",IF(ISNA(VLOOKUP(Y115,Paramètres!$B$3:$C$56,2,FALSE)),0,VLOOKUP(Y115,Paramètres!$B$3:$C$56,2,FALSE)*Paramètres!$N$13),IF(OR(Y115="",OR($D115="",$D115="NL",$D115="HORS LIGUE")),0,VLOOKUP(IF(OR(Y115="",OR($D115="",$D115="NL",$D115="HORS LIGUE")),"",COUNTIFS($D$5:$D$72,"&lt;&gt;"&amp;"",$D$5:$D$72,"&lt;&gt;"&amp;"NL",$D$5:$D$72,"&lt;&gt;"&amp;"HORS LIGUE",Y$5:Y$72,"&lt;"&amp;Y115)+1),Paramètres!$B$3:$C$56,2,FALSE)*Paramètres!$N$13))</f>
        <v>0</v>
      </c>
      <c r="AA115" s="46"/>
      <c r="AB115" s="2">
        <f>IF(AA$2="Bike &amp; Run",IF(ISNA(VLOOKUP(AA115,Paramètres!$B$3:$C$56,2,FALSE)),0,VLOOKUP(AA115,Paramètres!$B$3:$C$56,2,FALSE)*Paramètres!$N$14),IF(OR(AA115="",OR($D115="",$D115="NL",$D115="HORS LIGUE")),0,VLOOKUP(IF(OR(AA115="",OR($D115="",$D115="NL",$D115="HORS LIGUE")),"",COUNTIFS($D$5:$D$72,"&lt;&gt;"&amp;"",$D$5:$D$72,"&lt;&gt;"&amp;"NL",$D$5:$D$72,"&lt;&gt;"&amp;"HORS LIGUE",AA$5:AA$72,"&lt;"&amp;AA115)+1),Paramètres!$B$3:$C$56,2,FALSE)*Paramètres!$N$14))</f>
        <v>0</v>
      </c>
      <c r="AC115" s="46"/>
      <c r="AD115" s="2">
        <f>IF(AC$2="Bike &amp; Run",IF(ISNA(VLOOKUP(AC115,Paramètres!$B$3:$C$56,2,FALSE)),0,VLOOKUP(AC115,Paramètres!$B$3:$C$56,2,FALSE)*Paramètres!$N$15),IF(OR(AC115="",OR($D115="",$D115="NL",$D115="HORS LIGUE")),0,VLOOKUP(IF(OR(AC115="",OR($D115="",$D115="NL",$D115="HORS LIGUE")),"",COUNTIFS($D$5:$D$72,"&lt;&gt;"&amp;"",$D$5:$D$72,"&lt;&gt;"&amp;"NL",$D$5:$D$72,"&lt;&gt;"&amp;"HORS LIGUE",AC$5:AC$72,"&lt;"&amp;AC115)+1),Paramètres!$B$3:$C$56,2,FALSE)*Paramètres!$N$15))</f>
        <v>0</v>
      </c>
      <c r="AE115" s="46"/>
      <c r="AF115" s="2">
        <f>IF(AE$2="Bike &amp; Run",IF(ISNA(VLOOKUP(AE115,Paramètres!$B$3:$C$56,2,FALSE)),0,VLOOKUP(AE115,Paramètres!$B$3:$C$56,2,FALSE)*Paramètres!$N$16),IF(OR(AE115="",OR($D115="",$D115="NL",$D115="HORS LIGUE")),0,VLOOKUP(IF(OR(AE115="",OR($D115="",$D115="NL",$D115="HORS LIGUE")),"",COUNTIFS($D$5:$D$72,"&lt;&gt;"&amp;"",$D$5:$D$72,"&lt;&gt;"&amp;"NL",$D$5:$D$72,"&lt;&gt;"&amp;"HORS LIGUE",AE$5:AE$72,"&lt;"&amp;AE115)+1),Paramètres!$B$3:$C$56,2,FALSE)*Paramètres!$N$16))</f>
        <v>0</v>
      </c>
      <c r="AG115" s="46"/>
      <c r="AH115" s="2">
        <f>IF(AG$2="Bike &amp; Run",IF(ISNA(VLOOKUP(AG115,Paramètres!$B$3:$C$56,2,FALSE)),0,VLOOKUP(AG115,Paramètres!$B$3:$C$56,2,FALSE)*Paramètres!$N$17),IF(OR(AG115="",OR($D115="",$D115="NL",$D115="HORS LIGUE")),0,VLOOKUP(IF(OR(AG115="",OR($D115="",$D115="NL",$D115="HORS LIGUE")),"",COUNTIFS($D$5:$D$72,"&lt;&gt;"&amp;"",$D$5:$D$72,"&lt;&gt;"&amp;"NL",$D$5:$D$72,"&lt;&gt;"&amp;"HORS LIGUE",AG$5:AG$72,"&lt;"&amp;AG115)+1),Paramètres!$B$3:$C$56,2,FALSE)*Paramètres!$N$17))</f>
        <v>0</v>
      </c>
      <c r="AI115" s="40">
        <f t="shared" si="115"/>
        <v>0</v>
      </c>
      <c r="AJ115" s="3" t="str">
        <f t="shared" si="116"/>
        <v/>
      </c>
      <c r="AK115" s="5">
        <f t="shared" si="117"/>
        <v>0</v>
      </c>
      <c r="AL115" s="41" t="e">
        <f t="shared" si="118"/>
        <v>#REF!</v>
      </c>
      <c r="AM115" s="33" t="e">
        <f t="shared" si="119"/>
        <v>#REF!</v>
      </c>
    </row>
    <row r="116" spans="1:39" ht="16.5" x14ac:dyDescent="0.35">
      <c r="A116" s="14"/>
      <c r="B116" s="64" t="str">
        <f>IF(ISNA(VLOOKUP(A116,'Licenciés Jeunes 2023'!A:C,3,0)),"",VLOOKUP(A116,'Licenciés Jeunes 2023'!A:C,3,0))</f>
        <v/>
      </c>
      <c r="C116" s="32" t="str">
        <f>IF(ISNA(VLOOKUP(A116,'Licenciés Jeunes 2023'!A:C,2,0)),"",VLOOKUP(A116,'Licenciés Jeunes 2023'!A:C,2,0))</f>
        <v/>
      </c>
      <c r="D116" s="32" t="str">
        <f>IF(ISNA(VLOOKUP(A116,'Licenciés Jeunes 2023'!A:F,6,0)),"",VLOOKUP(A116,'Licenciés Jeunes 2023'!A:F,6,0))</f>
        <v/>
      </c>
      <c r="E116" s="6"/>
      <c r="F116" s="2">
        <f>IF(E$2="Bike &amp; Run",IF(ISNA(VLOOKUP(E116,Paramètres!$B$3:$C$56,2,FALSE)),0,VLOOKUP(E116,Paramètres!$B$3:$C$56,2,FALSE)*Paramètres!$N$3),IF(OR(E116="",OR($D116="",$D116="NL",$D116="HORS LIGUE")),0,VLOOKUP(IF(OR(E116="",OR($D116="",$D116="NL",$D116="HORS LIGUE")),"",COUNTIFS($D$5:$D$72,"&lt;&gt;"&amp;"",$D$5:$D$72,"&lt;&gt;"&amp;"NL",$D$5:$D$72,"&lt;&gt;"&amp;"HORS LIGUE",E$5:E$72,"&lt;"&amp;E116)+1),Paramètres!$B$3:$C$56,2,FALSE)*Paramètres!$N$3))</f>
        <v>0</v>
      </c>
      <c r="G116" s="4"/>
      <c r="H116" s="2">
        <f>IF(G$2="Bike &amp; Run",IF(ISNA(VLOOKUP(G116,Paramètres!$B$3:$C$56,2,FALSE)),0,VLOOKUP(G116,Paramètres!$B$3:$C$56,2,FALSE)*Paramètres!$N$4),IF(OR(G116="",OR($D116="",$D116="NL",$D116="HORS LIGUE")),0,VLOOKUP(IF(OR(G116="",OR($D116="",$D116="NL",$D116="HORS LIGUE")),"",COUNTIFS($D$5:$D$72,"&lt;&gt;"&amp;"",$D$5:$D$72,"&lt;&gt;"&amp;"NL",$D$5:$D$72,"&lt;&gt;"&amp;"HORS LIGUE",G$5:G$72,"&lt;"&amp;G116)+1),Paramètres!$B$3:$C$56,2,FALSE)*Paramètres!$N$4))</f>
        <v>0</v>
      </c>
      <c r="I116" s="36"/>
      <c r="J116" s="2">
        <f>IF(I$2="Bike &amp; Run",IF(ISNA(VLOOKUP(I116,Paramètres!$B$3:$C$56,2,FALSE)),0,VLOOKUP(I116,Paramètres!$B$3:$C$56,2,FALSE)*Paramètres!$N$5),IF(OR(I116="",OR($D116="",$D116="NL",$D116="HORS LIGUE")),0,VLOOKUP(IF(OR(I116="",OR($D116="",$D116="NL",$D116="HORS LIGUE")),"",COUNTIFS($D$5:$D$72,"&lt;&gt;"&amp;"",$D$5:$D$72,"&lt;&gt;"&amp;"NL",$D$5:$D$72,"&lt;&gt;"&amp;"HORS LIGUE",I$5:I$72,"&lt;"&amp;I116)+1),Paramètres!$B$3:$C$56,2,FALSE)*Paramètres!$N$5))</f>
        <v>0</v>
      </c>
      <c r="K116" s="4"/>
      <c r="L116" s="2">
        <f>IF(K$2="Bike &amp; Run",IF(ISNA(VLOOKUP(K116,Paramètres!$B$3:$C$56,2,FALSE)),0,VLOOKUP(K116,Paramètres!$B$3:$C$56,2,FALSE)*Paramètres!$N$6),IF(OR(K116="",OR($D116="",$D116="NL",$D116="HORS LIGUE")),0,VLOOKUP(IF(OR(K116="",OR($D116="",$D116="NL",$D116="HORS LIGUE")),"",COUNTIFS($D$5:$D$72,"&lt;&gt;"&amp;"",$D$5:$D$72,"&lt;&gt;"&amp;"NL",$D$5:$D$72,"&lt;&gt;"&amp;"HORS LIGUE",K$5:K$72,"&lt;"&amp;K116)+1),Paramètres!$B$3:$C$56,2,FALSE)*Paramètres!$N$6))</f>
        <v>0</v>
      </c>
      <c r="M116" s="4"/>
      <c r="N116" s="2">
        <f>IF(M$2="Bike &amp; Run",IF(ISNA(VLOOKUP(M116,Paramètres!$B$3:$C$56,2,FALSE)),0,VLOOKUP(M116,Paramètres!$B$3:$C$56,2,FALSE)*Paramètres!$N$7),IF(OR(M116="",OR($D116="",$D116="NL",$D116="HORS LIGUE")),0,VLOOKUP(IF(OR(M116="",OR($D116="",$D116="NL",$D116="HORS LIGUE")),"",COUNTIFS($D$5:$D$72,"&lt;&gt;"&amp;"",$D$5:$D$72,"&lt;&gt;"&amp;"NL",$D$5:$D$72,"&lt;&gt;"&amp;"HORS LIGUE",M$5:M$72,"&lt;"&amp;M116)+1),Paramètres!$B$3:$C$56,2,FALSE)*Paramètres!$N$7))</f>
        <v>0</v>
      </c>
      <c r="O116" s="46"/>
      <c r="P116" s="2">
        <f>IF(O$2="Bike &amp; Run",IF(ISNA(VLOOKUP(O116,Paramètres!$B$3:$C$56,2,FALSE)),0,VLOOKUP(O116,Paramètres!$B$3:$C$56,2,FALSE)*Paramètres!$N$8),IF(OR(O116="",OR($D116="",$D116="NL",$D116="HORS LIGUE")),0,VLOOKUP(IF(OR(O116="",OR($D116="",$D116="NL",$D116="HORS LIGUE")),"",COUNTIFS($D$5:$D$72,"&lt;&gt;"&amp;"",$D$5:$D$72,"&lt;&gt;"&amp;"NL",$D$5:$D$72,"&lt;&gt;"&amp;"HORS LIGUE",O$5:O$72,"&lt;"&amp;O116)+1),Paramètres!$B$3:$C$56,2,FALSE)*Paramètres!$N$8))</f>
        <v>0</v>
      </c>
      <c r="Q116" s="46"/>
      <c r="R116" s="2">
        <f>IF(Q$2="Bike &amp; Run",IF(ISNA(VLOOKUP(Q116,Paramètres!$B$3:$C$56,2,FALSE)),0,VLOOKUP(Q116,Paramètres!$B$3:$C$56,2,FALSE)*Paramètres!$N$9),IF(OR(Q116="",OR($D116="",$D116="NL",$D116="HORS LIGUE")),0,VLOOKUP(IF(OR(Q116="",OR($D116="",$D116="NL",$D116="HORS LIGUE")),"",COUNTIFS($D$5:$D$72,"&lt;&gt;"&amp;"",$D$5:$D$72,"&lt;&gt;"&amp;"NL",$D$5:$D$72,"&lt;&gt;"&amp;"HORS LIGUE",Q$5:Q$72,"&lt;"&amp;Q116)+1),Paramètres!$B$3:$C$56,2,FALSE)*Paramètres!$N$9))</f>
        <v>0</v>
      </c>
      <c r="S116" s="46"/>
      <c r="T116" s="2">
        <f>IF(S$2="Bike &amp; Run",IF(ISNA(VLOOKUP(S116,Paramètres!$B$3:$C$56,2,FALSE)),0,VLOOKUP(S116,Paramètres!$B$3:$C$56,2,FALSE)*Paramètres!$N$10),IF(OR(S116="",OR($D116="",$D116="NL",$D116="HORS LIGUE")),0,VLOOKUP(IF(OR(S116="",OR($D116="",$D116="NL",$D116="HORS LIGUE")),"",COUNTIFS($D$5:$D$72,"&lt;&gt;"&amp;"",$D$5:$D$72,"&lt;&gt;"&amp;"NL",$D$5:$D$72,"&lt;&gt;"&amp;"HORS LIGUE",S$5:S$72,"&lt;"&amp;S116)+1),Paramètres!$B$3:$C$56,2,FALSE)*Paramètres!$N$10))</f>
        <v>0</v>
      </c>
      <c r="U116" s="46"/>
      <c r="V116" s="2">
        <f>IF(U$2="Bike &amp; Run",IF(ISNA(VLOOKUP(U116,Paramètres!$B$3:$C$56,2,FALSE)),0,VLOOKUP(U116,Paramètres!$B$3:$C$56,2,FALSE)*Paramètres!$N$11),IF(OR(U116="",OR($D116="",$D116="NL",$D116="HORS LIGUE")),0,VLOOKUP(IF(OR(U116="",OR($D116="",$D116="NL",$D116="HORS LIGUE")),"",COUNTIFS($D$5:$D$72,"&lt;&gt;"&amp;"",$D$5:$D$72,"&lt;&gt;"&amp;"NL",$D$5:$D$72,"&lt;&gt;"&amp;"HORS LIGUE",U$5:U$72,"&lt;"&amp;U116)+1),Paramètres!$B$3:$C$56,2,FALSE)*Paramètres!$N$11))</f>
        <v>0</v>
      </c>
      <c r="W116" s="46"/>
      <c r="X116" s="2">
        <f>IF(W$2="Bike &amp; Run",IF(ISNA(VLOOKUP(W116,Paramètres!$B$3:$C$56,2,FALSE)),0,VLOOKUP(W116,Paramètres!$B$3:$C$56,2,FALSE)*Paramètres!$N$12),IF(OR(W116="",OR($D116="",$D116="NL",$D116="HORS LIGUE")),0,VLOOKUP(IF(OR(W116="",OR($D116="",$D116="NL",$D116="HORS LIGUE")),"",COUNTIFS($D$5:$D$72,"&lt;&gt;"&amp;"",$D$5:$D$72,"&lt;&gt;"&amp;"NL",$D$5:$D$72,"&lt;&gt;"&amp;"HORS LIGUE",W$5:W$72,"&lt;"&amp;W116)+1),Paramètres!$B$3:$C$56,2,FALSE)*Paramètres!$N$12))</f>
        <v>0</v>
      </c>
      <c r="Y116" s="46"/>
      <c r="Z116" s="2">
        <f>IF(Y$2="Bike &amp; Run",IF(ISNA(VLOOKUP(Y116,Paramètres!$B$3:$C$56,2,FALSE)),0,VLOOKUP(Y116,Paramètres!$B$3:$C$56,2,FALSE)*Paramètres!$N$13),IF(OR(Y116="",OR($D116="",$D116="NL",$D116="HORS LIGUE")),0,VLOOKUP(IF(OR(Y116="",OR($D116="",$D116="NL",$D116="HORS LIGUE")),"",COUNTIFS($D$5:$D$72,"&lt;&gt;"&amp;"",$D$5:$D$72,"&lt;&gt;"&amp;"NL",$D$5:$D$72,"&lt;&gt;"&amp;"HORS LIGUE",Y$5:Y$72,"&lt;"&amp;Y116)+1),Paramètres!$B$3:$C$56,2,FALSE)*Paramètres!$N$13))</f>
        <v>0</v>
      </c>
      <c r="AA116" s="46"/>
      <c r="AB116" s="2">
        <f>IF(AA$2="Bike &amp; Run",IF(ISNA(VLOOKUP(AA116,Paramètres!$B$3:$C$56,2,FALSE)),0,VLOOKUP(AA116,Paramètres!$B$3:$C$56,2,FALSE)*Paramètres!$N$14),IF(OR(AA116="",OR($D116="",$D116="NL",$D116="HORS LIGUE")),0,VLOOKUP(IF(OR(AA116="",OR($D116="",$D116="NL",$D116="HORS LIGUE")),"",COUNTIFS($D$5:$D$72,"&lt;&gt;"&amp;"",$D$5:$D$72,"&lt;&gt;"&amp;"NL",$D$5:$D$72,"&lt;&gt;"&amp;"HORS LIGUE",AA$5:AA$72,"&lt;"&amp;AA116)+1),Paramètres!$B$3:$C$56,2,FALSE)*Paramètres!$N$14))</f>
        <v>0</v>
      </c>
      <c r="AC116" s="46"/>
      <c r="AD116" s="2">
        <f>IF(AC$2="Bike &amp; Run",IF(ISNA(VLOOKUP(AC116,Paramètres!$B$3:$C$56,2,FALSE)),0,VLOOKUP(AC116,Paramètres!$B$3:$C$56,2,FALSE)*Paramètres!$N$15),IF(OR(AC116="",OR($D116="",$D116="NL",$D116="HORS LIGUE")),0,VLOOKUP(IF(OR(AC116="",OR($D116="",$D116="NL",$D116="HORS LIGUE")),"",COUNTIFS($D$5:$D$72,"&lt;&gt;"&amp;"",$D$5:$D$72,"&lt;&gt;"&amp;"NL",$D$5:$D$72,"&lt;&gt;"&amp;"HORS LIGUE",AC$5:AC$72,"&lt;"&amp;AC116)+1),Paramètres!$B$3:$C$56,2,FALSE)*Paramètres!$N$15))</f>
        <v>0</v>
      </c>
      <c r="AE116" s="46"/>
      <c r="AF116" s="2">
        <f>IF(AE$2="Bike &amp; Run",IF(ISNA(VLOOKUP(AE116,Paramètres!$B$3:$C$56,2,FALSE)),0,VLOOKUP(AE116,Paramètres!$B$3:$C$56,2,FALSE)*Paramètres!$N$16),IF(OR(AE116="",OR($D116="",$D116="NL",$D116="HORS LIGUE")),0,VLOOKUP(IF(OR(AE116="",OR($D116="",$D116="NL",$D116="HORS LIGUE")),"",COUNTIFS($D$5:$D$72,"&lt;&gt;"&amp;"",$D$5:$D$72,"&lt;&gt;"&amp;"NL",$D$5:$D$72,"&lt;&gt;"&amp;"HORS LIGUE",AE$5:AE$72,"&lt;"&amp;AE116)+1),Paramètres!$B$3:$C$56,2,FALSE)*Paramètres!$N$16))</f>
        <v>0</v>
      </c>
      <c r="AG116" s="46"/>
      <c r="AH116" s="2">
        <f>IF(AG$2="Bike &amp; Run",IF(ISNA(VLOOKUP(AG116,Paramètres!$B$3:$C$56,2,FALSE)),0,VLOOKUP(AG116,Paramètres!$B$3:$C$56,2,FALSE)*Paramètres!$N$17),IF(OR(AG116="",OR($D116="",$D116="NL",$D116="HORS LIGUE")),0,VLOOKUP(IF(OR(AG116="",OR($D116="",$D116="NL",$D116="HORS LIGUE")),"",COUNTIFS($D$5:$D$72,"&lt;&gt;"&amp;"",$D$5:$D$72,"&lt;&gt;"&amp;"NL",$D$5:$D$72,"&lt;&gt;"&amp;"HORS LIGUE",AG$5:AG$72,"&lt;"&amp;AG116)+1),Paramètres!$B$3:$C$56,2,FALSE)*Paramètres!$N$17))</f>
        <v>0</v>
      </c>
      <c r="AI116" s="40">
        <f t="shared" si="115"/>
        <v>0</v>
      </c>
      <c r="AJ116" s="3" t="str">
        <f t="shared" si="116"/>
        <v/>
      </c>
      <c r="AK116" s="5">
        <f t="shared" si="117"/>
        <v>0</v>
      </c>
      <c r="AL116" s="41" t="e">
        <f t="shared" si="118"/>
        <v>#REF!</v>
      </c>
      <c r="AM116" s="33" t="e">
        <f t="shared" si="119"/>
        <v>#REF!</v>
      </c>
    </row>
    <row r="117" spans="1:39" ht="16.5" x14ac:dyDescent="0.35">
      <c r="A117" s="14"/>
      <c r="B117" s="64" t="str">
        <f>IF(ISNA(VLOOKUP(A117,'Licenciés Jeunes 2023'!A:C,3,0)),"",VLOOKUP(A117,'Licenciés Jeunes 2023'!A:C,3,0))</f>
        <v/>
      </c>
      <c r="C117" s="32" t="str">
        <f>IF(ISNA(VLOOKUP(A117,'Licenciés Jeunes 2023'!A:C,2,0)),"",VLOOKUP(A117,'Licenciés Jeunes 2023'!A:C,2,0))</f>
        <v/>
      </c>
      <c r="D117" s="32" t="str">
        <f>IF(ISNA(VLOOKUP(A117,'Licenciés Jeunes 2023'!A:F,6,0)),"",VLOOKUP(A117,'Licenciés Jeunes 2023'!A:F,6,0))</f>
        <v/>
      </c>
      <c r="E117" s="6"/>
      <c r="F117" s="2">
        <f>IF(E$2="Bike &amp; Run",IF(ISNA(VLOOKUP(E117,Paramètres!$B$3:$C$56,2,FALSE)),0,VLOOKUP(E117,Paramètres!$B$3:$C$56,2,FALSE)*Paramètres!$N$3),IF(OR(E117="",OR($D117="",$D117="NL",$D117="HORS LIGUE")),0,VLOOKUP(IF(OR(E117="",OR($D117="",$D117="NL",$D117="HORS LIGUE")),"",COUNTIFS($D$5:$D$72,"&lt;&gt;"&amp;"",$D$5:$D$72,"&lt;&gt;"&amp;"NL",$D$5:$D$72,"&lt;&gt;"&amp;"HORS LIGUE",E$5:E$72,"&lt;"&amp;E117)+1),Paramètres!$B$3:$C$56,2,FALSE)*Paramètres!$N$3))</f>
        <v>0</v>
      </c>
      <c r="G117" s="4"/>
      <c r="H117" s="2">
        <f>IF(G$2="Bike &amp; Run",IF(ISNA(VLOOKUP(G117,Paramètres!$B$3:$C$56,2,FALSE)),0,VLOOKUP(G117,Paramètres!$B$3:$C$56,2,FALSE)*Paramètres!$N$4),IF(OR(G117="",OR($D117="",$D117="NL",$D117="HORS LIGUE")),0,VLOOKUP(IF(OR(G117="",OR($D117="",$D117="NL",$D117="HORS LIGUE")),"",COUNTIFS($D$5:$D$72,"&lt;&gt;"&amp;"",$D$5:$D$72,"&lt;&gt;"&amp;"NL",$D$5:$D$72,"&lt;&gt;"&amp;"HORS LIGUE",G$5:G$72,"&lt;"&amp;G117)+1),Paramètres!$B$3:$C$56,2,FALSE)*Paramètres!$N$4))</f>
        <v>0</v>
      </c>
      <c r="I117" s="36"/>
      <c r="J117" s="2">
        <f>IF(I$2="Bike &amp; Run",IF(ISNA(VLOOKUP(I117,Paramètres!$B$3:$C$56,2,FALSE)),0,VLOOKUP(I117,Paramètres!$B$3:$C$56,2,FALSE)*Paramètres!$N$5),IF(OR(I117="",OR($D117="",$D117="NL",$D117="HORS LIGUE")),0,VLOOKUP(IF(OR(I117="",OR($D117="",$D117="NL",$D117="HORS LIGUE")),"",COUNTIFS($D$5:$D$72,"&lt;&gt;"&amp;"",$D$5:$D$72,"&lt;&gt;"&amp;"NL",$D$5:$D$72,"&lt;&gt;"&amp;"HORS LIGUE",I$5:I$72,"&lt;"&amp;I117)+1),Paramètres!$B$3:$C$56,2,FALSE)*Paramètres!$N$5))</f>
        <v>0</v>
      </c>
      <c r="K117" s="4"/>
      <c r="L117" s="2">
        <f>IF(K$2="Bike &amp; Run",IF(ISNA(VLOOKUP(K117,Paramètres!$B$3:$C$56,2,FALSE)),0,VLOOKUP(K117,Paramètres!$B$3:$C$56,2,FALSE)*Paramètres!$N$6),IF(OR(K117="",OR($D117="",$D117="NL",$D117="HORS LIGUE")),0,VLOOKUP(IF(OR(K117="",OR($D117="",$D117="NL",$D117="HORS LIGUE")),"",COUNTIFS($D$5:$D$72,"&lt;&gt;"&amp;"",$D$5:$D$72,"&lt;&gt;"&amp;"NL",$D$5:$D$72,"&lt;&gt;"&amp;"HORS LIGUE",K$5:K$72,"&lt;"&amp;K117)+1),Paramètres!$B$3:$C$56,2,FALSE)*Paramètres!$N$6))</f>
        <v>0</v>
      </c>
      <c r="M117" s="4"/>
      <c r="N117" s="2">
        <f>IF(M$2="Bike &amp; Run",IF(ISNA(VLOOKUP(M117,Paramètres!$B$3:$C$56,2,FALSE)),0,VLOOKUP(M117,Paramètres!$B$3:$C$56,2,FALSE)*Paramètres!$N$7),IF(OR(M117="",OR($D117="",$D117="NL",$D117="HORS LIGUE")),0,VLOOKUP(IF(OR(M117="",OR($D117="",$D117="NL",$D117="HORS LIGUE")),"",COUNTIFS($D$5:$D$72,"&lt;&gt;"&amp;"",$D$5:$D$72,"&lt;&gt;"&amp;"NL",$D$5:$D$72,"&lt;&gt;"&amp;"HORS LIGUE",M$5:M$72,"&lt;"&amp;M117)+1),Paramètres!$B$3:$C$56,2,FALSE)*Paramètres!$N$7))</f>
        <v>0</v>
      </c>
      <c r="O117" s="46"/>
      <c r="P117" s="2">
        <f>IF(O$2="Bike &amp; Run",IF(ISNA(VLOOKUP(O117,Paramètres!$B$3:$C$56,2,FALSE)),0,VLOOKUP(O117,Paramètres!$B$3:$C$56,2,FALSE)*Paramètres!$N$8),IF(OR(O117="",OR($D117="",$D117="NL",$D117="HORS LIGUE")),0,VLOOKUP(IF(OR(O117="",OR($D117="",$D117="NL",$D117="HORS LIGUE")),"",COUNTIFS($D$5:$D$72,"&lt;&gt;"&amp;"",$D$5:$D$72,"&lt;&gt;"&amp;"NL",$D$5:$D$72,"&lt;&gt;"&amp;"HORS LIGUE",O$5:O$72,"&lt;"&amp;O117)+1),Paramètres!$B$3:$C$56,2,FALSE)*Paramètres!$N$8))</f>
        <v>0</v>
      </c>
      <c r="Q117" s="46"/>
      <c r="R117" s="2">
        <f>IF(Q$2="Bike &amp; Run",IF(ISNA(VLOOKUP(Q117,Paramètres!$B$3:$C$56,2,FALSE)),0,VLOOKUP(Q117,Paramètres!$B$3:$C$56,2,FALSE)*Paramètres!$N$9),IF(OR(Q117="",OR($D117="",$D117="NL",$D117="HORS LIGUE")),0,VLOOKUP(IF(OR(Q117="",OR($D117="",$D117="NL",$D117="HORS LIGUE")),"",COUNTIFS($D$5:$D$72,"&lt;&gt;"&amp;"",$D$5:$D$72,"&lt;&gt;"&amp;"NL",$D$5:$D$72,"&lt;&gt;"&amp;"HORS LIGUE",Q$5:Q$72,"&lt;"&amp;Q117)+1),Paramètres!$B$3:$C$56,2,FALSE)*Paramètres!$N$9))</f>
        <v>0</v>
      </c>
      <c r="S117" s="46"/>
      <c r="T117" s="2">
        <f>IF(S$2="Bike &amp; Run",IF(ISNA(VLOOKUP(S117,Paramètres!$B$3:$C$56,2,FALSE)),0,VLOOKUP(S117,Paramètres!$B$3:$C$56,2,FALSE)*Paramètres!$N$10),IF(OR(S117="",OR($D117="",$D117="NL",$D117="HORS LIGUE")),0,VLOOKUP(IF(OR(S117="",OR($D117="",$D117="NL",$D117="HORS LIGUE")),"",COUNTIFS($D$5:$D$72,"&lt;&gt;"&amp;"",$D$5:$D$72,"&lt;&gt;"&amp;"NL",$D$5:$D$72,"&lt;&gt;"&amp;"HORS LIGUE",S$5:S$72,"&lt;"&amp;S117)+1),Paramètres!$B$3:$C$56,2,FALSE)*Paramètres!$N$10))</f>
        <v>0</v>
      </c>
      <c r="U117" s="46"/>
      <c r="V117" s="2">
        <f>IF(U$2="Bike &amp; Run",IF(ISNA(VLOOKUP(U117,Paramètres!$B$3:$C$56,2,FALSE)),0,VLOOKUP(U117,Paramètres!$B$3:$C$56,2,FALSE)*Paramètres!$N$11),IF(OR(U117="",OR($D117="",$D117="NL",$D117="HORS LIGUE")),0,VLOOKUP(IF(OR(U117="",OR($D117="",$D117="NL",$D117="HORS LIGUE")),"",COUNTIFS($D$5:$D$72,"&lt;&gt;"&amp;"",$D$5:$D$72,"&lt;&gt;"&amp;"NL",$D$5:$D$72,"&lt;&gt;"&amp;"HORS LIGUE",U$5:U$72,"&lt;"&amp;U117)+1),Paramètres!$B$3:$C$56,2,FALSE)*Paramètres!$N$11))</f>
        <v>0</v>
      </c>
      <c r="W117" s="46"/>
      <c r="X117" s="2">
        <f>IF(W$2="Bike &amp; Run",IF(ISNA(VLOOKUP(W117,Paramètres!$B$3:$C$56,2,FALSE)),0,VLOOKUP(W117,Paramètres!$B$3:$C$56,2,FALSE)*Paramètres!$N$12),IF(OR(W117="",OR($D117="",$D117="NL",$D117="HORS LIGUE")),0,VLOOKUP(IF(OR(W117="",OR($D117="",$D117="NL",$D117="HORS LIGUE")),"",COUNTIFS($D$5:$D$72,"&lt;&gt;"&amp;"",$D$5:$D$72,"&lt;&gt;"&amp;"NL",$D$5:$D$72,"&lt;&gt;"&amp;"HORS LIGUE",W$5:W$72,"&lt;"&amp;W117)+1),Paramètres!$B$3:$C$56,2,FALSE)*Paramètres!$N$12))</f>
        <v>0</v>
      </c>
      <c r="Y117" s="46"/>
      <c r="Z117" s="2">
        <f>IF(Y$2="Bike &amp; Run",IF(ISNA(VLOOKUP(Y117,Paramètres!$B$3:$C$56,2,FALSE)),0,VLOOKUP(Y117,Paramètres!$B$3:$C$56,2,FALSE)*Paramètres!$N$13),IF(OR(Y117="",OR($D117="",$D117="NL",$D117="HORS LIGUE")),0,VLOOKUP(IF(OR(Y117="",OR($D117="",$D117="NL",$D117="HORS LIGUE")),"",COUNTIFS($D$5:$D$72,"&lt;&gt;"&amp;"",$D$5:$D$72,"&lt;&gt;"&amp;"NL",$D$5:$D$72,"&lt;&gt;"&amp;"HORS LIGUE",Y$5:Y$72,"&lt;"&amp;Y117)+1),Paramètres!$B$3:$C$56,2,FALSE)*Paramètres!$N$13))</f>
        <v>0</v>
      </c>
      <c r="AA117" s="46"/>
      <c r="AB117" s="2">
        <f>IF(AA$2="Bike &amp; Run",IF(ISNA(VLOOKUP(AA117,Paramètres!$B$3:$C$56,2,FALSE)),0,VLOOKUP(AA117,Paramètres!$B$3:$C$56,2,FALSE)*Paramètres!$N$14),IF(OR(AA117="",OR($D117="",$D117="NL",$D117="HORS LIGUE")),0,VLOOKUP(IF(OR(AA117="",OR($D117="",$D117="NL",$D117="HORS LIGUE")),"",COUNTIFS($D$5:$D$72,"&lt;&gt;"&amp;"",$D$5:$D$72,"&lt;&gt;"&amp;"NL",$D$5:$D$72,"&lt;&gt;"&amp;"HORS LIGUE",AA$5:AA$72,"&lt;"&amp;AA117)+1),Paramètres!$B$3:$C$56,2,FALSE)*Paramètres!$N$14))</f>
        <v>0</v>
      </c>
      <c r="AC117" s="46"/>
      <c r="AD117" s="2">
        <f>IF(AC$2="Bike &amp; Run",IF(ISNA(VLOOKUP(AC117,Paramètres!$B$3:$C$56,2,FALSE)),0,VLOOKUP(AC117,Paramètres!$B$3:$C$56,2,FALSE)*Paramètres!$N$15),IF(OR(AC117="",OR($D117="",$D117="NL",$D117="HORS LIGUE")),0,VLOOKUP(IF(OR(AC117="",OR($D117="",$D117="NL",$D117="HORS LIGUE")),"",COUNTIFS($D$5:$D$72,"&lt;&gt;"&amp;"",$D$5:$D$72,"&lt;&gt;"&amp;"NL",$D$5:$D$72,"&lt;&gt;"&amp;"HORS LIGUE",AC$5:AC$72,"&lt;"&amp;AC117)+1),Paramètres!$B$3:$C$56,2,FALSE)*Paramètres!$N$15))</f>
        <v>0</v>
      </c>
      <c r="AE117" s="46"/>
      <c r="AF117" s="2">
        <f>IF(AE$2="Bike &amp; Run",IF(ISNA(VLOOKUP(AE117,Paramètres!$B$3:$C$56,2,FALSE)),0,VLOOKUP(AE117,Paramètres!$B$3:$C$56,2,FALSE)*Paramètres!$N$16),IF(OR(AE117="",OR($D117="",$D117="NL",$D117="HORS LIGUE")),0,VLOOKUP(IF(OR(AE117="",OR($D117="",$D117="NL",$D117="HORS LIGUE")),"",COUNTIFS($D$5:$D$72,"&lt;&gt;"&amp;"",$D$5:$D$72,"&lt;&gt;"&amp;"NL",$D$5:$D$72,"&lt;&gt;"&amp;"HORS LIGUE",AE$5:AE$72,"&lt;"&amp;AE117)+1),Paramètres!$B$3:$C$56,2,FALSE)*Paramètres!$N$16))</f>
        <v>0</v>
      </c>
      <c r="AG117" s="46"/>
      <c r="AH117" s="2">
        <f>IF(AG$2="Bike &amp; Run",IF(ISNA(VLOOKUP(AG117,Paramètres!$B$3:$C$56,2,FALSE)),0,VLOOKUP(AG117,Paramètres!$B$3:$C$56,2,FALSE)*Paramètres!$N$17),IF(OR(AG117="",OR($D117="",$D117="NL",$D117="HORS LIGUE")),0,VLOOKUP(IF(OR(AG117="",OR($D117="",$D117="NL",$D117="HORS LIGUE")),"",COUNTIFS($D$5:$D$72,"&lt;&gt;"&amp;"",$D$5:$D$72,"&lt;&gt;"&amp;"NL",$D$5:$D$72,"&lt;&gt;"&amp;"HORS LIGUE",AG$5:AG$72,"&lt;"&amp;AG117)+1),Paramètres!$B$3:$C$56,2,FALSE)*Paramètres!$N$17))</f>
        <v>0</v>
      </c>
      <c r="AI117" s="40">
        <f t="shared" si="115"/>
        <v>0</v>
      </c>
      <c r="AJ117" s="3" t="str">
        <f t="shared" si="116"/>
        <v/>
      </c>
      <c r="AK117" s="5">
        <f t="shared" si="117"/>
        <v>0</v>
      </c>
      <c r="AL117" s="41" t="e">
        <f t="shared" si="118"/>
        <v>#REF!</v>
      </c>
      <c r="AM117" s="33" t="e">
        <f t="shared" si="119"/>
        <v>#REF!</v>
      </c>
    </row>
    <row r="118" spans="1:39" ht="16.5" x14ac:dyDescent="0.35">
      <c r="A118" s="14"/>
      <c r="B118" s="64" t="str">
        <f>IF(ISNA(VLOOKUP(A118,'Licenciés Jeunes 2023'!A:C,3,0)),"",VLOOKUP(A118,'Licenciés Jeunes 2023'!A:C,3,0))</f>
        <v/>
      </c>
      <c r="C118" s="32" t="str">
        <f>IF(ISNA(VLOOKUP(A118,'Licenciés Jeunes 2023'!A:C,2,0)),"",VLOOKUP(A118,'Licenciés Jeunes 2023'!A:C,2,0))</f>
        <v/>
      </c>
      <c r="D118" s="32" t="str">
        <f>IF(ISNA(VLOOKUP(A118,'Licenciés Jeunes 2023'!A:F,6,0)),"",VLOOKUP(A118,'Licenciés Jeunes 2023'!A:F,6,0))</f>
        <v/>
      </c>
      <c r="E118" s="6"/>
      <c r="F118" s="2">
        <f>IF(E$2="Bike &amp; Run",IF(ISNA(VLOOKUP(E118,Paramètres!$B$3:$C$56,2,FALSE)),0,VLOOKUP(E118,Paramètres!$B$3:$C$56,2,FALSE)*Paramètres!$N$3),IF(OR(E118="",OR($D118="",$D118="NL",$D118="HORS LIGUE")),0,VLOOKUP(IF(OR(E118="",OR($D118="",$D118="NL",$D118="HORS LIGUE")),"",COUNTIFS($D$5:$D$72,"&lt;&gt;"&amp;"",$D$5:$D$72,"&lt;&gt;"&amp;"NL",$D$5:$D$72,"&lt;&gt;"&amp;"HORS LIGUE",E$5:E$72,"&lt;"&amp;E118)+1),Paramètres!$B$3:$C$56,2,FALSE)*Paramètres!$N$3))</f>
        <v>0</v>
      </c>
      <c r="G118" s="4"/>
      <c r="H118" s="2">
        <f>IF(G$2="Bike &amp; Run",IF(ISNA(VLOOKUP(G118,Paramètres!$B$3:$C$56,2,FALSE)),0,VLOOKUP(G118,Paramètres!$B$3:$C$56,2,FALSE)*Paramètres!$N$4),IF(OR(G118="",OR($D118="",$D118="NL",$D118="HORS LIGUE")),0,VLOOKUP(IF(OR(G118="",OR($D118="",$D118="NL",$D118="HORS LIGUE")),"",COUNTIFS($D$5:$D$72,"&lt;&gt;"&amp;"",$D$5:$D$72,"&lt;&gt;"&amp;"NL",$D$5:$D$72,"&lt;&gt;"&amp;"HORS LIGUE",G$5:G$72,"&lt;"&amp;G118)+1),Paramètres!$B$3:$C$56,2,FALSE)*Paramètres!$N$4))</f>
        <v>0</v>
      </c>
      <c r="I118" s="36"/>
      <c r="J118" s="2">
        <f>IF(I$2="Bike &amp; Run",IF(ISNA(VLOOKUP(I118,Paramètres!$B$3:$C$56,2,FALSE)),0,VLOOKUP(I118,Paramètres!$B$3:$C$56,2,FALSE)*Paramètres!$N$5),IF(OR(I118="",OR($D118="",$D118="NL",$D118="HORS LIGUE")),0,VLOOKUP(IF(OR(I118="",OR($D118="",$D118="NL",$D118="HORS LIGUE")),"",COUNTIFS($D$5:$D$72,"&lt;&gt;"&amp;"",$D$5:$D$72,"&lt;&gt;"&amp;"NL",$D$5:$D$72,"&lt;&gt;"&amp;"HORS LIGUE",I$5:I$72,"&lt;"&amp;I118)+1),Paramètres!$B$3:$C$56,2,FALSE)*Paramètres!$N$5))</f>
        <v>0</v>
      </c>
      <c r="K118" s="4"/>
      <c r="L118" s="2">
        <f>IF(K$2="Bike &amp; Run",IF(ISNA(VLOOKUP(K118,Paramètres!$B$3:$C$56,2,FALSE)),0,VLOOKUP(K118,Paramètres!$B$3:$C$56,2,FALSE)*Paramètres!$N$6),IF(OR(K118="",OR($D118="",$D118="NL",$D118="HORS LIGUE")),0,VLOOKUP(IF(OR(K118="",OR($D118="",$D118="NL",$D118="HORS LIGUE")),"",COUNTIFS($D$5:$D$72,"&lt;&gt;"&amp;"",$D$5:$D$72,"&lt;&gt;"&amp;"NL",$D$5:$D$72,"&lt;&gt;"&amp;"HORS LIGUE",K$5:K$72,"&lt;"&amp;K118)+1),Paramètres!$B$3:$C$56,2,FALSE)*Paramètres!$N$6))</f>
        <v>0</v>
      </c>
      <c r="M118" s="4"/>
      <c r="N118" s="2">
        <f>IF(M$2="Bike &amp; Run",IF(ISNA(VLOOKUP(M118,Paramètres!$B$3:$C$56,2,FALSE)),0,VLOOKUP(M118,Paramètres!$B$3:$C$56,2,FALSE)*Paramètres!$N$7),IF(OR(M118="",OR($D118="",$D118="NL",$D118="HORS LIGUE")),0,VLOOKUP(IF(OR(M118="",OR($D118="",$D118="NL",$D118="HORS LIGUE")),"",COUNTIFS($D$5:$D$72,"&lt;&gt;"&amp;"",$D$5:$D$72,"&lt;&gt;"&amp;"NL",$D$5:$D$72,"&lt;&gt;"&amp;"HORS LIGUE",M$5:M$72,"&lt;"&amp;M118)+1),Paramètres!$B$3:$C$56,2,FALSE)*Paramètres!$N$7))</f>
        <v>0</v>
      </c>
      <c r="O118" s="46"/>
      <c r="P118" s="2">
        <f>IF(O$2="Bike &amp; Run",IF(ISNA(VLOOKUP(O118,Paramètres!$B$3:$C$56,2,FALSE)),0,VLOOKUP(O118,Paramètres!$B$3:$C$56,2,FALSE)*Paramètres!$N$8),IF(OR(O118="",OR($D118="",$D118="NL",$D118="HORS LIGUE")),0,VLOOKUP(IF(OR(O118="",OR($D118="",$D118="NL",$D118="HORS LIGUE")),"",COUNTIFS($D$5:$D$72,"&lt;&gt;"&amp;"",$D$5:$D$72,"&lt;&gt;"&amp;"NL",$D$5:$D$72,"&lt;&gt;"&amp;"HORS LIGUE",O$5:O$72,"&lt;"&amp;O118)+1),Paramètres!$B$3:$C$56,2,FALSE)*Paramètres!$N$8))</f>
        <v>0</v>
      </c>
      <c r="Q118" s="46"/>
      <c r="R118" s="2">
        <f>IF(Q$2="Bike &amp; Run",IF(ISNA(VLOOKUP(Q118,Paramètres!$B$3:$C$56,2,FALSE)),0,VLOOKUP(Q118,Paramètres!$B$3:$C$56,2,FALSE)*Paramètres!$N$9),IF(OR(Q118="",OR($D118="",$D118="NL",$D118="HORS LIGUE")),0,VLOOKUP(IF(OR(Q118="",OR($D118="",$D118="NL",$D118="HORS LIGUE")),"",COUNTIFS($D$5:$D$72,"&lt;&gt;"&amp;"",$D$5:$D$72,"&lt;&gt;"&amp;"NL",$D$5:$D$72,"&lt;&gt;"&amp;"HORS LIGUE",Q$5:Q$72,"&lt;"&amp;Q118)+1),Paramètres!$B$3:$C$56,2,FALSE)*Paramètres!$N$9))</f>
        <v>0</v>
      </c>
      <c r="S118" s="46"/>
      <c r="T118" s="2">
        <f>IF(S$2="Bike &amp; Run",IF(ISNA(VLOOKUP(S118,Paramètres!$B$3:$C$56,2,FALSE)),0,VLOOKUP(S118,Paramètres!$B$3:$C$56,2,FALSE)*Paramètres!$N$10),IF(OR(S118="",OR($D118="",$D118="NL",$D118="HORS LIGUE")),0,VLOOKUP(IF(OR(S118="",OR($D118="",$D118="NL",$D118="HORS LIGUE")),"",COUNTIFS($D$5:$D$72,"&lt;&gt;"&amp;"",$D$5:$D$72,"&lt;&gt;"&amp;"NL",$D$5:$D$72,"&lt;&gt;"&amp;"HORS LIGUE",S$5:S$72,"&lt;"&amp;S118)+1),Paramètres!$B$3:$C$56,2,FALSE)*Paramètres!$N$10))</f>
        <v>0</v>
      </c>
      <c r="U118" s="46"/>
      <c r="V118" s="2">
        <f>IF(U$2="Bike &amp; Run",IF(ISNA(VLOOKUP(U118,Paramètres!$B$3:$C$56,2,FALSE)),0,VLOOKUP(U118,Paramètres!$B$3:$C$56,2,FALSE)*Paramètres!$N$11),IF(OR(U118="",OR($D118="",$D118="NL",$D118="HORS LIGUE")),0,VLOOKUP(IF(OR(U118="",OR($D118="",$D118="NL",$D118="HORS LIGUE")),"",COUNTIFS($D$5:$D$72,"&lt;&gt;"&amp;"",$D$5:$D$72,"&lt;&gt;"&amp;"NL",$D$5:$D$72,"&lt;&gt;"&amp;"HORS LIGUE",U$5:U$72,"&lt;"&amp;U118)+1),Paramètres!$B$3:$C$56,2,FALSE)*Paramètres!$N$11))</f>
        <v>0</v>
      </c>
      <c r="W118" s="46"/>
      <c r="X118" s="2">
        <f>IF(W$2="Bike &amp; Run",IF(ISNA(VLOOKUP(W118,Paramètres!$B$3:$C$56,2,FALSE)),0,VLOOKUP(W118,Paramètres!$B$3:$C$56,2,FALSE)*Paramètres!$N$12),IF(OR(W118="",OR($D118="",$D118="NL",$D118="HORS LIGUE")),0,VLOOKUP(IF(OR(W118="",OR($D118="",$D118="NL",$D118="HORS LIGUE")),"",COUNTIFS($D$5:$D$72,"&lt;&gt;"&amp;"",$D$5:$D$72,"&lt;&gt;"&amp;"NL",$D$5:$D$72,"&lt;&gt;"&amp;"HORS LIGUE",W$5:W$72,"&lt;"&amp;W118)+1),Paramètres!$B$3:$C$56,2,FALSE)*Paramètres!$N$12))</f>
        <v>0</v>
      </c>
      <c r="Y118" s="46"/>
      <c r="Z118" s="2">
        <f>IF(Y$2="Bike &amp; Run",IF(ISNA(VLOOKUP(Y118,Paramètres!$B$3:$C$56,2,FALSE)),0,VLOOKUP(Y118,Paramètres!$B$3:$C$56,2,FALSE)*Paramètres!$N$13),IF(OR(Y118="",OR($D118="",$D118="NL",$D118="HORS LIGUE")),0,VLOOKUP(IF(OR(Y118="",OR($D118="",$D118="NL",$D118="HORS LIGUE")),"",COUNTIFS($D$5:$D$72,"&lt;&gt;"&amp;"",$D$5:$D$72,"&lt;&gt;"&amp;"NL",$D$5:$D$72,"&lt;&gt;"&amp;"HORS LIGUE",Y$5:Y$72,"&lt;"&amp;Y118)+1),Paramètres!$B$3:$C$56,2,FALSE)*Paramètres!$N$13))</f>
        <v>0</v>
      </c>
      <c r="AA118" s="46"/>
      <c r="AB118" s="2">
        <f>IF(AA$2="Bike &amp; Run",IF(ISNA(VLOOKUP(AA118,Paramètres!$B$3:$C$56,2,FALSE)),0,VLOOKUP(AA118,Paramètres!$B$3:$C$56,2,FALSE)*Paramètres!$N$14),IF(OR(AA118="",OR($D118="",$D118="NL",$D118="HORS LIGUE")),0,VLOOKUP(IF(OR(AA118="",OR($D118="",$D118="NL",$D118="HORS LIGUE")),"",COUNTIFS($D$5:$D$72,"&lt;&gt;"&amp;"",$D$5:$D$72,"&lt;&gt;"&amp;"NL",$D$5:$D$72,"&lt;&gt;"&amp;"HORS LIGUE",AA$5:AA$72,"&lt;"&amp;AA118)+1),Paramètres!$B$3:$C$56,2,FALSE)*Paramètres!$N$14))</f>
        <v>0</v>
      </c>
      <c r="AC118" s="46"/>
      <c r="AD118" s="2">
        <f>IF(AC$2="Bike &amp; Run",IF(ISNA(VLOOKUP(AC118,Paramètres!$B$3:$C$56,2,FALSE)),0,VLOOKUP(AC118,Paramètres!$B$3:$C$56,2,FALSE)*Paramètres!$N$15),IF(OR(AC118="",OR($D118="",$D118="NL",$D118="HORS LIGUE")),0,VLOOKUP(IF(OR(AC118="",OR($D118="",$D118="NL",$D118="HORS LIGUE")),"",COUNTIFS($D$5:$D$72,"&lt;&gt;"&amp;"",$D$5:$D$72,"&lt;&gt;"&amp;"NL",$D$5:$D$72,"&lt;&gt;"&amp;"HORS LIGUE",AC$5:AC$72,"&lt;"&amp;AC118)+1),Paramètres!$B$3:$C$56,2,FALSE)*Paramètres!$N$15))</f>
        <v>0</v>
      </c>
      <c r="AE118" s="46"/>
      <c r="AF118" s="2">
        <f>IF(AE$2="Bike &amp; Run",IF(ISNA(VLOOKUP(AE118,Paramètres!$B$3:$C$56,2,FALSE)),0,VLOOKUP(AE118,Paramètres!$B$3:$C$56,2,FALSE)*Paramètres!$N$16),IF(OR(AE118="",OR($D118="",$D118="NL",$D118="HORS LIGUE")),0,VLOOKUP(IF(OR(AE118="",OR($D118="",$D118="NL",$D118="HORS LIGUE")),"",COUNTIFS($D$5:$D$72,"&lt;&gt;"&amp;"",$D$5:$D$72,"&lt;&gt;"&amp;"NL",$D$5:$D$72,"&lt;&gt;"&amp;"HORS LIGUE",AE$5:AE$72,"&lt;"&amp;AE118)+1),Paramètres!$B$3:$C$56,2,FALSE)*Paramètres!$N$16))</f>
        <v>0</v>
      </c>
      <c r="AG118" s="46"/>
      <c r="AH118" s="2">
        <f>IF(AG$2="Bike &amp; Run",IF(ISNA(VLOOKUP(AG118,Paramètres!$B$3:$C$56,2,FALSE)),0,VLOOKUP(AG118,Paramètres!$B$3:$C$56,2,FALSE)*Paramètres!$N$17),IF(OR(AG118="",OR($D118="",$D118="NL",$D118="HORS LIGUE")),0,VLOOKUP(IF(OR(AG118="",OR($D118="",$D118="NL",$D118="HORS LIGUE")),"",COUNTIFS($D$5:$D$72,"&lt;&gt;"&amp;"",$D$5:$D$72,"&lt;&gt;"&amp;"NL",$D$5:$D$72,"&lt;&gt;"&amp;"HORS LIGUE",AG$5:AG$72,"&lt;"&amp;AG118)+1),Paramètres!$B$3:$C$56,2,FALSE)*Paramètres!$N$17))</f>
        <v>0</v>
      </c>
      <c r="AI118" s="40">
        <f t="shared" si="115"/>
        <v>0</v>
      </c>
      <c r="AJ118" s="3" t="str">
        <f t="shared" si="116"/>
        <v/>
      </c>
      <c r="AK118" s="5">
        <f t="shared" si="117"/>
        <v>0</v>
      </c>
      <c r="AL118" s="41" t="e">
        <f t="shared" si="118"/>
        <v>#REF!</v>
      </c>
      <c r="AM118" s="33" t="e">
        <f t="shared" si="119"/>
        <v>#REF!</v>
      </c>
    </row>
    <row r="119" spans="1:39" ht="16.5" x14ac:dyDescent="0.35">
      <c r="A119" s="14"/>
      <c r="B119" s="64" t="str">
        <f>IF(ISNA(VLOOKUP(A119,'Licenciés Jeunes 2023'!A:C,3,0)),"",VLOOKUP(A119,'Licenciés Jeunes 2023'!A:C,3,0))</f>
        <v/>
      </c>
      <c r="C119" s="32" t="str">
        <f>IF(ISNA(VLOOKUP(A119,'Licenciés Jeunes 2023'!A:C,2,0)),"",VLOOKUP(A119,'Licenciés Jeunes 2023'!A:C,2,0))</f>
        <v/>
      </c>
      <c r="D119" s="32" t="str">
        <f>IF(ISNA(VLOOKUP(A119,'Licenciés Jeunes 2023'!A:F,6,0)),"",VLOOKUP(A119,'Licenciés Jeunes 2023'!A:F,6,0))</f>
        <v/>
      </c>
      <c r="E119" s="6"/>
      <c r="F119" s="2">
        <f>IF(E$2="Bike &amp; Run",IF(ISNA(VLOOKUP(E119,Paramètres!$B$3:$C$56,2,FALSE)),0,VLOOKUP(E119,Paramètres!$B$3:$C$56,2,FALSE)*Paramètres!$N$3),IF(OR(E119="",OR($D119="",$D119="NL",$D119="HORS LIGUE")),0,VLOOKUP(IF(OR(E119="",OR($D119="",$D119="NL",$D119="HORS LIGUE")),"",COUNTIFS($D$5:$D$72,"&lt;&gt;"&amp;"",$D$5:$D$72,"&lt;&gt;"&amp;"NL",$D$5:$D$72,"&lt;&gt;"&amp;"HORS LIGUE",E$5:E$72,"&lt;"&amp;E119)+1),Paramètres!$B$3:$C$56,2,FALSE)*Paramètres!$N$3))</f>
        <v>0</v>
      </c>
      <c r="G119" s="4"/>
      <c r="H119" s="2">
        <f>IF(G$2="Bike &amp; Run",IF(ISNA(VLOOKUP(G119,Paramètres!$B$3:$C$56,2,FALSE)),0,VLOOKUP(G119,Paramètres!$B$3:$C$56,2,FALSE)*Paramètres!$N$4),IF(OR(G119="",OR($D119="",$D119="NL",$D119="HORS LIGUE")),0,VLOOKUP(IF(OR(G119="",OR($D119="",$D119="NL",$D119="HORS LIGUE")),"",COUNTIFS($D$5:$D$72,"&lt;&gt;"&amp;"",$D$5:$D$72,"&lt;&gt;"&amp;"NL",$D$5:$D$72,"&lt;&gt;"&amp;"HORS LIGUE",G$5:G$72,"&lt;"&amp;G119)+1),Paramètres!$B$3:$C$56,2,FALSE)*Paramètres!$N$4))</f>
        <v>0</v>
      </c>
      <c r="I119" s="36"/>
      <c r="J119" s="2">
        <f>IF(I$2="Bike &amp; Run",IF(ISNA(VLOOKUP(I119,Paramètres!$B$3:$C$56,2,FALSE)),0,VLOOKUP(I119,Paramètres!$B$3:$C$56,2,FALSE)*Paramètres!$N$5),IF(OR(I119="",OR($D119="",$D119="NL",$D119="HORS LIGUE")),0,VLOOKUP(IF(OR(I119="",OR($D119="",$D119="NL",$D119="HORS LIGUE")),"",COUNTIFS($D$5:$D$72,"&lt;&gt;"&amp;"",$D$5:$D$72,"&lt;&gt;"&amp;"NL",$D$5:$D$72,"&lt;&gt;"&amp;"HORS LIGUE",I$5:I$72,"&lt;"&amp;I119)+1),Paramètres!$B$3:$C$56,2,FALSE)*Paramètres!$N$5))</f>
        <v>0</v>
      </c>
      <c r="K119" s="4"/>
      <c r="L119" s="2">
        <f>IF(K$2="Bike &amp; Run",IF(ISNA(VLOOKUP(K119,Paramètres!$B$3:$C$56,2,FALSE)),0,VLOOKUP(K119,Paramètres!$B$3:$C$56,2,FALSE)*Paramètres!$N$6),IF(OR(K119="",OR($D119="",$D119="NL",$D119="HORS LIGUE")),0,VLOOKUP(IF(OR(K119="",OR($D119="",$D119="NL",$D119="HORS LIGUE")),"",COUNTIFS($D$5:$D$72,"&lt;&gt;"&amp;"",$D$5:$D$72,"&lt;&gt;"&amp;"NL",$D$5:$D$72,"&lt;&gt;"&amp;"HORS LIGUE",K$5:K$72,"&lt;"&amp;K119)+1),Paramètres!$B$3:$C$56,2,FALSE)*Paramètres!$N$6))</f>
        <v>0</v>
      </c>
      <c r="M119" s="4"/>
      <c r="N119" s="2">
        <f>IF(M$2="Bike &amp; Run",IF(ISNA(VLOOKUP(M119,Paramètres!$B$3:$C$56,2,FALSE)),0,VLOOKUP(M119,Paramètres!$B$3:$C$56,2,FALSE)*Paramètres!$N$7),IF(OR(M119="",OR($D119="",$D119="NL",$D119="HORS LIGUE")),0,VLOOKUP(IF(OR(M119="",OR($D119="",$D119="NL",$D119="HORS LIGUE")),"",COUNTIFS($D$5:$D$72,"&lt;&gt;"&amp;"",$D$5:$D$72,"&lt;&gt;"&amp;"NL",$D$5:$D$72,"&lt;&gt;"&amp;"HORS LIGUE",M$5:M$72,"&lt;"&amp;M119)+1),Paramètres!$B$3:$C$56,2,FALSE)*Paramètres!$N$7))</f>
        <v>0</v>
      </c>
      <c r="O119" s="46"/>
      <c r="P119" s="2">
        <f>IF(O$2="Bike &amp; Run",IF(ISNA(VLOOKUP(O119,Paramètres!$B$3:$C$56,2,FALSE)),0,VLOOKUP(O119,Paramètres!$B$3:$C$56,2,FALSE)*Paramètres!$N$8),IF(OR(O119="",OR($D119="",$D119="NL",$D119="HORS LIGUE")),0,VLOOKUP(IF(OR(O119="",OR($D119="",$D119="NL",$D119="HORS LIGUE")),"",COUNTIFS($D$5:$D$72,"&lt;&gt;"&amp;"",$D$5:$D$72,"&lt;&gt;"&amp;"NL",$D$5:$D$72,"&lt;&gt;"&amp;"HORS LIGUE",O$5:O$72,"&lt;"&amp;O119)+1),Paramètres!$B$3:$C$56,2,FALSE)*Paramètres!$N$8))</f>
        <v>0</v>
      </c>
      <c r="Q119" s="46"/>
      <c r="R119" s="2">
        <f>IF(Q$2="Bike &amp; Run",IF(ISNA(VLOOKUP(Q119,Paramètres!$B$3:$C$56,2,FALSE)),0,VLOOKUP(Q119,Paramètres!$B$3:$C$56,2,FALSE)*Paramètres!$N$9),IF(OR(Q119="",OR($D119="",$D119="NL",$D119="HORS LIGUE")),0,VLOOKUP(IF(OR(Q119="",OR($D119="",$D119="NL",$D119="HORS LIGUE")),"",COUNTIFS($D$5:$D$72,"&lt;&gt;"&amp;"",$D$5:$D$72,"&lt;&gt;"&amp;"NL",$D$5:$D$72,"&lt;&gt;"&amp;"HORS LIGUE",Q$5:Q$72,"&lt;"&amp;Q119)+1),Paramètres!$B$3:$C$56,2,FALSE)*Paramètres!$N$9))</f>
        <v>0</v>
      </c>
      <c r="S119" s="46"/>
      <c r="T119" s="2">
        <f>IF(S$2="Bike &amp; Run",IF(ISNA(VLOOKUP(S119,Paramètres!$B$3:$C$56,2,FALSE)),0,VLOOKUP(S119,Paramètres!$B$3:$C$56,2,FALSE)*Paramètres!$N$10),IF(OR(S119="",OR($D119="",$D119="NL",$D119="HORS LIGUE")),0,VLOOKUP(IF(OR(S119="",OR($D119="",$D119="NL",$D119="HORS LIGUE")),"",COUNTIFS($D$5:$D$72,"&lt;&gt;"&amp;"",$D$5:$D$72,"&lt;&gt;"&amp;"NL",$D$5:$D$72,"&lt;&gt;"&amp;"HORS LIGUE",S$5:S$72,"&lt;"&amp;S119)+1),Paramètres!$B$3:$C$56,2,FALSE)*Paramètres!$N$10))</f>
        <v>0</v>
      </c>
      <c r="U119" s="46"/>
      <c r="V119" s="2">
        <f>IF(U$2="Bike &amp; Run",IF(ISNA(VLOOKUP(U119,Paramètres!$B$3:$C$56,2,FALSE)),0,VLOOKUP(U119,Paramètres!$B$3:$C$56,2,FALSE)*Paramètres!$N$11),IF(OR(U119="",OR($D119="",$D119="NL",$D119="HORS LIGUE")),0,VLOOKUP(IF(OR(U119="",OR($D119="",$D119="NL",$D119="HORS LIGUE")),"",COUNTIFS($D$5:$D$72,"&lt;&gt;"&amp;"",$D$5:$D$72,"&lt;&gt;"&amp;"NL",$D$5:$D$72,"&lt;&gt;"&amp;"HORS LIGUE",U$5:U$72,"&lt;"&amp;U119)+1),Paramètres!$B$3:$C$56,2,FALSE)*Paramètres!$N$11))</f>
        <v>0</v>
      </c>
      <c r="W119" s="46"/>
      <c r="X119" s="2">
        <f>IF(W$2="Bike &amp; Run",IF(ISNA(VLOOKUP(W119,Paramètres!$B$3:$C$56,2,FALSE)),0,VLOOKUP(W119,Paramètres!$B$3:$C$56,2,FALSE)*Paramètres!$N$12),IF(OR(W119="",OR($D119="",$D119="NL",$D119="HORS LIGUE")),0,VLOOKUP(IF(OR(W119="",OR($D119="",$D119="NL",$D119="HORS LIGUE")),"",COUNTIFS($D$5:$D$72,"&lt;&gt;"&amp;"",$D$5:$D$72,"&lt;&gt;"&amp;"NL",$D$5:$D$72,"&lt;&gt;"&amp;"HORS LIGUE",W$5:W$72,"&lt;"&amp;W119)+1),Paramètres!$B$3:$C$56,2,FALSE)*Paramètres!$N$12))</f>
        <v>0</v>
      </c>
      <c r="Y119" s="46"/>
      <c r="Z119" s="2">
        <f>IF(Y$2="Bike &amp; Run",IF(ISNA(VLOOKUP(Y119,Paramètres!$B$3:$C$56,2,FALSE)),0,VLOOKUP(Y119,Paramètres!$B$3:$C$56,2,FALSE)*Paramètres!$N$13),IF(OR(Y119="",OR($D119="",$D119="NL",$D119="HORS LIGUE")),0,VLOOKUP(IF(OR(Y119="",OR($D119="",$D119="NL",$D119="HORS LIGUE")),"",COUNTIFS($D$5:$D$72,"&lt;&gt;"&amp;"",$D$5:$D$72,"&lt;&gt;"&amp;"NL",$D$5:$D$72,"&lt;&gt;"&amp;"HORS LIGUE",Y$5:Y$72,"&lt;"&amp;Y119)+1),Paramètres!$B$3:$C$56,2,FALSE)*Paramètres!$N$13))</f>
        <v>0</v>
      </c>
      <c r="AA119" s="46"/>
      <c r="AB119" s="2">
        <f>IF(AA$2="Bike &amp; Run",IF(ISNA(VLOOKUP(AA119,Paramètres!$B$3:$C$56,2,FALSE)),0,VLOOKUP(AA119,Paramètres!$B$3:$C$56,2,FALSE)*Paramètres!$N$14),IF(OR(AA119="",OR($D119="",$D119="NL",$D119="HORS LIGUE")),0,VLOOKUP(IF(OR(AA119="",OR($D119="",$D119="NL",$D119="HORS LIGUE")),"",COUNTIFS($D$5:$D$72,"&lt;&gt;"&amp;"",$D$5:$D$72,"&lt;&gt;"&amp;"NL",$D$5:$D$72,"&lt;&gt;"&amp;"HORS LIGUE",AA$5:AA$72,"&lt;"&amp;AA119)+1),Paramètres!$B$3:$C$56,2,FALSE)*Paramètres!$N$14))</f>
        <v>0</v>
      </c>
      <c r="AC119" s="46"/>
      <c r="AD119" s="2">
        <f>IF(AC$2="Bike &amp; Run",IF(ISNA(VLOOKUP(AC119,Paramètres!$B$3:$C$56,2,FALSE)),0,VLOOKUP(AC119,Paramètres!$B$3:$C$56,2,FALSE)*Paramètres!$N$15),IF(OR(AC119="",OR($D119="",$D119="NL",$D119="HORS LIGUE")),0,VLOOKUP(IF(OR(AC119="",OR($D119="",$D119="NL",$D119="HORS LIGUE")),"",COUNTIFS($D$5:$D$72,"&lt;&gt;"&amp;"",$D$5:$D$72,"&lt;&gt;"&amp;"NL",$D$5:$D$72,"&lt;&gt;"&amp;"HORS LIGUE",AC$5:AC$72,"&lt;"&amp;AC119)+1),Paramètres!$B$3:$C$56,2,FALSE)*Paramètres!$N$15))</f>
        <v>0</v>
      </c>
      <c r="AE119" s="46"/>
      <c r="AF119" s="2">
        <f>IF(AE$2="Bike &amp; Run",IF(ISNA(VLOOKUP(AE119,Paramètres!$B$3:$C$56,2,FALSE)),0,VLOOKUP(AE119,Paramètres!$B$3:$C$56,2,FALSE)*Paramètres!$N$16),IF(OR(AE119="",OR($D119="",$D119="NL",$D119="HORS LIGUE")),0,VLOOKUP(IF(OR(AE119="",OR($D119="",$D119="NL",$D119="HORS LIGUE")),"",COUNTIFS($D$5:$D$72,"&lt;&gt;"&amp;"",$D$5:$D$72,"&lt;&gt;"&amp;"NL",$D$5:$D$72,"&lt;&gt;"&amp;"HORS LIGUE",AE$5:AE$72,"&lt;"&amp;AE119)+1),Paramètres!$B$3:$C$56,2,FALSE)*Paramètres!$N$16))</f>
        <v>0</v>
      </c>
      <c r="AG119" s="46"/>
      <c r="AH119" s="2">
        <f>IF(AG$2="Bike &amp; Run",IF(ISNA(VLOOKUP(AG119,Paramètres!$B$3:$C$56,2,FALSE)),0,VLOOKUP(AG119,Paramètres!$B$3:$C$56,2,FALSE)*Paramètres!$N$17),IF(OR(AG119="",OR($D119="",$D119="NL",$D119="HORS LIGUE")),0,VLOOKUP(IF(OR(AG119="",OR($D119="",$D119="NL",$D119="HORS LIGUE")),"",COUNTIFS($D$5:$D$72,"&lt;&gt;"&amp;"",$D$5:$D$72,"&lt;&gt;"&amp;"NL",$D$5:$D$72,"&lt;&gt;"&amp;"HORS LIGUE",AG$5:AG$72,"&lt;"&amp;AG119)+1),Paramètres!$B$3:$C$56,2,FALSE)*Paramètres!$N$17))</f>
        <v>0</v>
      </c>
      <c r="AI119" s="40">
        <f t="shared" si="115"/>
        <v>0</v>
      </c>
      <c r="AJ119" s="3" t="str">
        <f t="shared" si="116"/>
        <v/>
      </c>
      <c r="AK119" s="5">
        <f t="shared" si="117"/>
        <v>0</v>
      </c>
      <c r="AL119" s="41" t="e">
        <f t="shared" si="118"/>
        <v>#REF!</v>
      </c>
      <c r="AM119" s="33" t="e">
        <f t="shared" si="119"/>
        <v>#REF!</v>
      </c>
    </row>
    <row r="120" spans="1:39" ht="16.5" x14ac:dyDescent="0.35">
      <c r="A120" s="14"/>
      <c r="B120" s="64" t="str">
        <f>IF(ISNA(VLOOKUP(A120,'Licenciés Jeunes 2023'!A:C,3,0)),"",VLOOKUP(A120,'Licenciés Jeunes 2023'!A:C,3,0))</f>
        <v/>
      </c>
      <c r="C120" s="32" t="str">
        <f>IF(ISNA(VLOOKUP(A120,'Licenciés Jeunes 2023'!A:C,2,0)),"",VLOOKUP(A120,'Licenciés Jeunes 2023'!A:C,2,0))</f>
        <v/>
      </c>
      <c r="D120" s="32" t="str">
        <f>IF(ISNA(VLOOKUP(A120,'Licenciés Jeunes 2023'!A:F,6,0)),"",VLOOKUP(A120,'Licenciés Jeunes 2023'!A:F,6,0))</f>
        <v/>
      </c>
      <c r="E120" s="6"/>
      <c r="F120" s="2">
        <f>IF(E$2="Bike &amp; Run",IF(ISNA(VLOOKUP(E120,Paramètres!$B$3:$C$56,2,FALSE)),0,VLOOKUP(E120,Paramètres!$B$3:$C$56,2,FALSE)*Paramètres!$N$3),IF(OR(E120="",OR($D120="",$D120="NL",$D120="HORS LIGUE")),0,VLOOKUP(IF(OR(E120="",OR($D120="",$D120="NL",$D120="HORS LIGUE")),"",COUNTIFS($D$5:$D$72,"&lt;&gt;"&amp;"",$D$5:$D$72,"&lt;&gt;"&amp;"NL",$D$5:$D$72,"&lt;&gt;"&amp;"HORS LIGUE",E$5:E$72,"&lt;"&amp;E120)+1),Paramètres!$B$3:$C$56,2,FALSE)*Paramètres!$N$3))</f>
        <v>0</v>
      </c>
      <c r="G120" s="4"/>
      <c r="H120" s="2">
        <f>IF(G$2="Bike &amp; Run",IF(ISNA(VLOOKUP(G120,Paramètres!$B$3:$C$56,2,FALSE)),0,VLOOKUP(G120,Paramètres!$B$3:$C$56,2,FALSE)*Paramètres!$N$4),IF(OR(G120="",OR($D120="",$D120="NL",$D120="HORS LIGUE")),0,VLOOKUP(IF(OR(G120="",OR($D120="",$D120="NL",$D120="HORS LIGUE")),"",COUNTIFS($D$5:$D$72,"&lt;&gt;"&amp;"",$D$5:$D$72,"&lt;&gt;"&amp;"NL",$D$5:$D$72,"&lt;&gt;"&amp;"HORS LIGUE",G$5:G$72,"&lt;"&amp;G120)+1),Paramètres!$B$3:$C$56,2,FALSE)*Paramètres!$N$4))</f>
        <v>0</v>
      </c>
      <c r="I120" s="36"/>
      <c r="J120" s="2">
        <f>IF(I$2="Bike &amp; Run",IF(ISNA(VLOOKUP(I120,Paramètres!$B$3:$C$56,2,FALSE)),0,VLOOKUP(I120,Paramètres!$B$3:$C$56,2,FALSE)*Paramètres!$N$5),IF(OR(I120="",OR($D120="",$D120="NL",$D120="HORS LIGUE")),0,VLOOKUP(IF(OR(I120="",OR($D120="",$D120="NL",$D120="HORS LIGUE")),"",COUNTIFS($D$5:$D$72,"&lt;&gt;"&amp;"",$D$5:$D$72,"&lt;&gt;"&amp;"NL",$D$5:$D$72,"&lt;&gt;"&amp;"HORS LIGUE",I$5:I$72,"&lt;"&amp;I120)+1),Paramètres!$B$3:$C$56,2,FALSE)*Paramètres!$N$5))</f>
        <v>0</v>
      </c>
      <c r="K120" s="4"/>
      <c r="L120" s="2">
        <f>IF(K$2="Bike &amp; Run",IF(ISNA(VLOOKUP(K120,Paramètres!$B$3:$C$56,2,FALSE)),0,VLOOKUP(K120,Paramètres!$B$3:$C$56,2,FALSE)*Paramètres!$N$6),IF(OR(K120="",OR($D120="",$D120="NL",$D120="HORS LIGUE")),0,VLOOKUP(IF(OR(K120="",OR($D120="",$D120="NL",$D120="HORS LIGUE")),"",COUNTIFS($D$5:$D$72,"&lt;&gt;"&amp;"",$D$5:$D$72,"&lt;&gt;"&amp;"NL",$D$5:$D$72,"&lt;&gt;"&amp;"HORS LIGUE",K$5:K$72,"&lt;"&amp;K120)+1),Paramètres!$B$3:$C$56,2,FALSE)*Paramètres!$N$6))</f>
        <v>0</v>
      </c>
      <c r="M120" s="4"/>
      <c r="N120" s="2">
        <f>IF(M$2="Bike &amp; Run",IF(ISNA(VLOOKUP(M120,Paramètres!$B$3:$C$56,2,FALSE)),0,VLOOKUP(M120,Paramètres!$B$3:$C$56,2,FALSE)*Paramètres!$N$7),IF(OR(M120="",OR($D120="",$D120="NL",$D120="HORS LIGUE")),0,VLOOKUP(IF(OR(M120="",OR($D120="",$D120="NL",$D120="HORS LIGUE")),"",COUNTIFS($D$5:$D$72,"&lt;&gt;"&amp;"",$D$5:$D$72,"&lt;&gt;"&amp;"NL",$D$5:$D$72,"&lt;&gt;"&amp;"HORS LIGUE",M$5:M$72,"&lt;"&amp;M120)+1),Paramètres!$B$3:$C$56,2,FALSE)*Paramètres!$N$7))</f>
        <v>0</v>
      </c>
      <c r="O120" s="46"/>
      <c r="P120" s="2">
        <f>IF(O$2="Bike &amp; Run",IF(ISNA(VLOOKUP(O120,Paramètres!$B$3:$C$56,2,FALSE)),0,VLOOKUP(O120,Paramètres!$B$3:$C$56,2,FALSE)*Paramètres!$N$8),IF(OR(O120="",OR($D120="",$D120="NL",$D120="HORS LIGUE")),0,VLOOKUP(IF(OR(O120="",OR($D120="",$D120="NL",$D120="HORS LIGUE")),"",COUNTIFS($D$5:$D$72,"&lt;&gt;"&amp;"",$D$5:$D$72,"&lt;&gt;"&amp;"NL",$D$5:$D$72,"&lt;&gt;"&amp;"HORS LIGUE",O$5:O$72,"&lt;"&amp;O120)+1),Paramètres!$B$3:$C$56,2,FALSE)*Paramètres!$N$8))</f>
        <v>0</v>
      </c>
      <c r="Q120" s="46"/>
      <c r="R120" s="2">
        <f>IF(Q$2="Bike &amp; Run",IF(ISNA(VLOOKUP(Q120,Paramètres!$B$3:$C$56,2,FALSE)),0,VLOOKUP(Q120,Paramètres!$B$3:$C$56,2,FALSE)*Paramètres!$N$9),IF(OR(Q120="",OR($D120="",$D120="NL",$D120="HORS LIGUE")),0,VLOOKUP(IF(OR(Q120="",OR($D120="",$D120="NL",$D120="HORS LIGUE")),"",COUNTIFS($D$5:$D$72,"&lt;&gt;"&amp;"",$D$5:$D$72,"&lt;&gt;"&amp;"NL",$D$5:$D$72,"&lt;&gt;"&amp;"HORS LIGUE",Q$5:Q$72,"&lt;"&amp;Q120)+1),Paramètres!$B$3:$C$56,2,FALSE)*Paramètres!$N$9))</f>
        <v>0</v>
      </c>
      <c r="S120" s="46"/>
      <c r="T120" s="2">
        <f>IF(S$2="Bike &amp; Run",IF(ISNA(VLOOKUP(S120,Paramètres!$B$3:$C$56,2,FALSE)),0,VLOOKUP(S120,Paramètres!$B$3:$C$56,2,FALSE)*Paramètres!$N$10),IF(OR(S120="",OR($D120="",$D120="NL",$D120="HORS LIGUE")),0,VLOOKUP(IF(OR(S120="",OR($D120="",$D120="NL",$D120="HORS LIGUE")),"",COUNTIFS($D$5:$D$72,"&lt;&gt;"&amp;"",$D$5:$D$72,"&lt;&gt;"&amp;"NL",$D$5:$D$72,"&lt;&gt;"&amp;"HORS LIGUE",S$5:S$72,"&lt;"&amp;S120)+1),Paramètres!$B$3:$C$56,2,FALSE)*Paramètres!$N$10))</f>
        <v>0</v>
      </c>
      <c r="U120" s="46"/>
      <c r="V120" s="2">
        <f>IF(U$2="Bike &amp; Run",IF(ISNA(VLOOKUP(U120,Paramètres!$B$3:$C$56,2,FALSE)),0,VLOOKUP(U120,Paramètres!$B$3:$C$56,2,FALSE)*Paramètres!$N$11),IF(OR(U120="",OR($D120="",$D120="NL",$D120="HORS LIGUE")),0,VLOOKUP(IF(OR(U120="",OR($D120="",$D120="NL",$D120="HORS LIGUE")),"",COUNTIFS($D$5:$D$72,"&lt;&gt;"&amp;"",$D$5:$D$72,"&lt;&gt;"&amp;"NL",$D$5:$D$72,"&lt;&gt;"&amp;"HORS LIGUE",U$5:U$72,"&lt;"&amp;U120)+1),Paramètres!$B$3:$C$56,2,FALSE)*Paramètres!$N$11))</f>
        <v>0</v>
      </c>
      <c r="W120" s="46"/>
      <c r="X120" s="2">
        <f>IF(W$2="Bike &amp; Run",IF(ISNA(VLOOKUP(W120,Paramètres!$B$3:$C$56,2,FALSE)),0,VLOOKUP(W120,Paramètres!$B$3:$C$56,2,FALSE)*Paramètres!$N$12),IF(OR(W120="",OR($D120="",$D120="NL",$D120="HORS LIGUE")),0,VLOOKUP(IF(OR(W120="",OR($D120="",$D120="NL",$D120="HORS LIGUE")),"",COUNTIFS($D$5:$D$72,"&lt;&gt;"&amp;"",$D$5:$D$72,"&lt;&gt;"&amp;"NL",$D$5:$D$72,"&lt;&gt;"&amp;"HORS LIGUE",W$5:W$72,"&lt;"&amp;W120)+1),Paramètres!$B$3:$C$56,2,FALSE)*Paramètres!$N$12))</f>
        <v>0</v>
      </c>
      <c r="Y120" s="46"/>
      <c r="Z120" s="2">
        <f>IF(Y$2="Bike &amp; Run",IF(ISNA(VLOOKUP(Y120,Paramètres!$B$3:$C$56,2,FALSE)),0,VLOOKUP(Y120,Paramètres!$B$3:$C$56,2,FALSE)*Paramètres!$N$13),IF(OR(Y120="",OR($D120="",$D120="NL",$D120="HORS LIGUE")),0,VLOOKUP(IF(OR(Y120="",OR($D120="",$D120="NL",$D120="HORS LIGUE")),"",COUNTIFS($D$5:$D$72,"&lt;&gt;"&amp;"",$D$5:$D$72,"&lt;&gt;"&amp;"NL",$D$5:$D$72,"&lt;&gt;"&amp;"HORS LIGUE",Y$5:Y$72,"&lt;"&amp;Y120)+1),Paramètres!$B$3:$C$56,2,FALSE)*Paramètres!$N$13))</f>
        <v>0</v>
      </c>
      <c r="AA120" s="46"/>
      <c r="AB120" s="2">
        <f>IF(AA$2="Bike &amp; Run",IF(ISNA(VLOOKUP(AA120,Paramètres!$B$3:$C$56,2,FALSE)),0,VLOOKUP(AA120,Paramètres!$B$3:$C$56,2,FALSE)*Paramètres!$N$14),IF(OR(AA120="",OR($D120="",$D120="NL",$D120="HORS LIGUE")),0,VLOOKUP(IF(OR(AA120="",OR($D120="",$D120="NL",$D120="HORS LIGUE")),"",COUNTIFS($D$5:$D$72,"&lt;&gt;"&amp;"",$D$5:$D$72,"&lt;&gt;"&amp;"NL",$D$5:$D$72,"&lt;&gt;"&amp;"HORS LIGUE",AA$5:AA$72,"&lt;"&amp;AA120)+1),Paramètres!$B$3:$C$56,2,FALSE)*Paramètres!$N$14))</f>
        <v>0</v>
      </c>
      <c r="AC120" s="46"/>
      <c r="AD120" s="2">
        <f>IF(AC$2="Bike &amp; Run",IF(ISNA(VLOOKUP(AC120,Paramètres!$B$3:$C$56,2,FALSE)),0,VLOOKUP(AC120,Paramètres!$B$3:$C$56,2,FALSE)*Paramètres!$N$15),IF(OR(AC120="",OR($D120="",$D120="NL",$D120="HORS LIGUE")),0,VLOOKUP(IF(OR(AC120="",OR($D120="",$D120="NL",$D120="HORS LIGUE")),"",COUNTIFS($D$5:$D$72,"&lt;&gt;"&amp;"",$D$5:$D$72,"&lt;&gt;"&amp;"NL",$D$5:$D$72,"&lt;&gt;"&amp;"HORS LIGUE",AC$5:AC$72,"&lt;"&amp;AC120)+1),Paramètres!$B$3:$C$56,2,FALSE)*Paramètres!$N$15))</f>
        <v>0</v>
      </c>
      <c r="AE120" s="46"/>
      <c r="AF120" s="2">
        <f>IF(AE$2="Bike &amp; Run",IF(ISNA(VLOOKUP(AE120,Paramètres!$B$3:$C$56,2,FALSE)),0,VLOOKUP(AE120,Paramètres!$B$3:$C$56,2,FALSE)*Paramètres!$N$16),IF(OR(AE120="",OR($D120="",$D120="NL",$D120="HORS LIGUE")),0,VLOOKUP(IF(OR(AE120="",OR($D120="",$D120="NL",$D120="HORS LIGUE")),"",COUNTIFS($D$5:$D$72,"&lt;&gt;"&amp;"",$D$5:$D$72,"&lt;&gt;"&amp;"NL",$D$5:$D$72,"&lt;&gt;"&amp;"HORS LIGUE",AE$5:AE$72,"&lt;"&amp;AE120)+1),Paramètres!$B$3:$C$56,2,FALSE)*Paramètres!$N$16))</f>
        <v>0</v>
      </c>
      <c r="AG120" s="46"/>
      <c r="AH120" s="2">
        <f>IF(AG$2="Bike &amp; Run",IF(ISNA(VLOOKUP(AG120,Paramètres!$B$3:$C$56,2,FALSE)),0,VLOOKUP(AG120,Paramètres!$B$3:$C$56,2,FALSE)*Paramètres!$N$17),IF(OR(AG120="",OR($D120="",$D120="NL",$D120="HORS LIGUE")),0,VLOOKUP(IF(OR(AG120="",OR($D120="",$D120="NL",$D120="HORS LIGUE")),"",COUNTIFS($D$5:$D$72,"&lt;&gt;"&amp;"",$D$5:$D$72,"&lt;&gt;"&amp;"NL",$D$5:$D$72,"&lt;&gt;"&amp;"HORS LIGUE",AG$5:AG$72,"&lt;"&amp;AG120)+1),Paramètres!$B$3:$C$56,2,FALSE)*Paramètres!$N$17))</f>
        <v>0</v>
      </c>
      <c r="AI120" s="40">
        <f t="shared" si="115"/>
        <v>0</v>
      </c>
      <c r="AJ120" s="3" t="str">
        <f t="shared" si="116"/>
        <v/>
      </c>
      <c r="AK120" s="5">
        <f t="shared" si="117"/>
        <v>0</v>
      </c>
      <c r="AL120" s="41" t="e">
        <f t="shared" si="118"/>
        <v>#REF!</v>
      </c>
      <c r="AM120" s="33" t="e">
        <f t="shared" si="119"/>
        <v>#REF!</v>
      </c>
    </row>
    <row r="121" spans="1:39" ht="16.5" x14ac:dyDescent="0.35">
      <c r="A121" s="14"/>
      <c r="B121" s="64" t="str">
        <f>IF(ISNA(VLOOKUP(A121,'Licenciés Jeunes 2023'!A:C,3,0)),"",VLOOKUP(A121,'Licenciés Jeunes 2023'!A:C,3,0))</f>
        <v/>
      </c>
      <c r="C121" s="32" t="str">
        <f>IF(ISNA(VLOOKUP(A121,'Licenciés Jeunes 2023'!A:C,2,0)),"",VLOOKUP(A121,'Licenciés Jeunes 2023'!A:C,2,0))</f>
        <v/>
      </c>
      <c r="D121" s="32" t="str">
        <f>IF(ISNA(VLOOKUP(A121,'Licenciés Jeunes 2023'!A:F,6,0)),"",VLOOKUP(A121,'Licenciés Jeunes 2023'!A:F,6,0))</f>
        <v/>
      </c>
      <c r="E121" s="6"/>
      <c r="F121" s="2">
        <f>IF(E$2="Bike &amp; Run",IF(ISNA(VLOOKUP(E121,Paramètres!$B$3:$C$56,2,FALSE)),0,VLOOKUP(E121,Paramètres!$B$3:$C$56,2,FALSE)*Paramètres!$N$3),IF(OR(E121="",OR($D121="",$D121="NL",$D121="HORS LIGUE")),0,VLOOKUP(IF(OR(E121="",OR($D121="",$D121="NL",$D121="HORS LIGUE")),"",COUNTIFS($D$5:$D$72,"&lt;&gt;"&amp;"",$D$5:$D$72,"&lt;&gt;"&amp;"NL",$D$5:$D$72,"&lt;&gt;"&amp;"HORS LIGUE",E$5:E$72,"&lt;"&amp;E121)+1),Paramètres!$B$3:$C$56,2,FALSE)*Paramètres!$N$3))</f>
        <v>0</v>
      </c>
      <c r="G121" s="4"/>
      <c r="H121" s="2">
        <f>IF(G$2="Bike &amp; Run",IF(ISNA(VLOOKUP(G121,Paramètres!$B$3:$C$56,2,FALSE)),0,VLOOKUP(G121,Paramètres!$B$3:$C$56,2,FALSE)*Paramètres!$N$4),IF(OR(G121="",OR($D121="",$D121="NL",$D121="HORS LIGUE")),0,VLOOKUP(IF(OR(G121="",OR($D121="",$D121="NL",$D121="HORS LIGUE")),"",COUNTIFS($D$5:$D$72,"&lt;&gt;"&amp;"",$D$5:$D$72,"&lt;&gt;"&amp;"NL",$D$5:$D$72,"&lt;&gt;"&amp;"HORS LIGUE",G$5:G$72,"&lt;"&amp;G121)+1),Paramètres!$B$3:$C$56,2,FALSE)*Paramètres!$N$4))</f>
        <v>0</v>
      </c>
      <c r="I121" s="36"/>
      <c r="J121" s="2">
        <f>IF(I$2="Bike &amp; Run",IF(ISNA(VLOOKUP(I121,Paramètres!$B$3:$C$56,2,FALSE)),0,VLOOKUP(I121,Paramètres!$B$3:$C$56,2,FALSE)*Paramètres!$N$5),IF(OR(I121="",OR($D121="",$D121="NL",$D121="HORS LIGUE")),0,VLOOKUP(IF(OR(I121="",OR($D121="",$D121="NL",$D121="HORS LIGUE")),"",COUNTIFS($D$5:$D$72,"&lt;&gt;"&amp;"",$D$5:$D$72,"&lt;&gt;"&amp;"NL",$D$5:$D$72,"&lt;&gt;"&amp;"HORS LIGUE",I$5:I$72,"&lt;"&amp;I121)+1),Paramètres!$B$3:$C$56,2,FALSE)*Paramètres!$N$5))</f>
        <v>0</v>
      </c>
      <c r="K121" s="4"/>
      <c r="L121" s="2">
        <f>IF(K$2="Bike &amp; Run",IF(ISNA(VLOOKUP(K121,Paramètres!$B$3:$C$56,2,FALSE)),0,VLOOKUP(K121,Paramètres!$B$3:$C$56,2,FALSE)*Paramètres!$N$6),IF(OR(K121="",OR($D121="",$D121="NL",$D121="HORS LIGUE")),0,VLOOKUP(IF(OR(K121="",OR($D121="",$D121="NL",$D121="HORS LIGUE")),"",COUNTIFS($D$5:$D$72,"&lt;&gt;"&amp;"",$D$5:$D$72,"&lt;&gt;"&amp;"NL",$D$5:$D$72,"&lt;&gt;"&amp;"HORS LIGUE",K$5:K$72,"&lt;"&amp;K121)+1),Paramètres!$B$3:$C$56,2,FALSE)*Paramètres!$N$6))</f>
        <v>0</v>
      </c>
      <c r="M121" s="4"/>
      <c r="N121" s="2">
        <f>IF(M$2="Bike &amp; Run",IF(ISNA(VLOOKUP(M121,Paramètres!$B$3:$C$56,2,FALSE)),0,VLOOKUP(M121,Paramètres!$B$3:$C$56,2,FALSE)*Paramètres!$N$7),IF(OR(M121="",OR($D121="",$D121="NL",$D121="HORS LIGUE")),0,VLOOKUP(IF(OR(M121="",OR($D121="",$D121="NL",$D121="HORS LIGUE")),"",COUNTIFS($D$5:$D$72,"&lt;&gt;"&amp;"",$D$5:$D$72,"&lt;&gt;"&amp;"NL",$D$5:$D$72,"&lt;&gt;"&amp;"HORS LIGUE",M$5:M$72,"&lt;"&amp;M121)+1),Paramètres!$B$3:$C$56,2,FALSE)*Paramètres!$N$7))</f>
        <v>0</v>
      </c>
      <c r="O121" s="46"/>
      <c r="P121" s="2">
        <f>IF(O$2="Bike &amp; Run",IF(ISNA(VLOOKUP(O121,Paramètres!$B$3:$C$56,2,FALSE)),0,VLOOKUP(O121,Paramètres!$B$3:$C$56,2,FALSE)*Paramètres!$N$8),IF(OR(O121="",OR($D121="",$D121="NL",$D121="HORS LIGUE")),0,VLOOKUP(IF(OR(O121="",OR($D121="",$D121="NL",$D121="HORS LIGUE")),"",COUNTIFS($D$5:$D$72,"&lt;&gt;"&amp;"",$D$5:$D$72,"&lt;&gt;"&amp;"NL",$D$5:$D$72,"&lt;&gt;"&amp;"HORS LIGUE",O$5:O$72,"&lt;"&amp;O121)+1),Paramètres!$B$3:$C$56,2,FALSE)*Paramètres!$N$8))</f>
        <v>0</v>
      </c>
      <c r="Q121" s="46"/>
      <c r="R121" s="2">
        <f>IF(Q$2="Bike &amp; Run",IF(ISNA(VLOOKUP(Q121,Paramètres!$B$3:$C$56,2,FALSE)),0,VLOOKUP(Q121,Paramètres!$B$3:$C$56,2,FALSE)*Paramètres!$N$9),IF(OR(Q121="",OR($D121="",$D121="NL",$D121="HORS LIGUE")),0,VLOOKUP(IF(OR(Q121="",OR($D121="",$D121="NL",$D121="HORS LIGUE")),"",COUNTIFS($D$5:$D$72,"&lt;&gt;"&amp;"",$D$5:$D$72,"&lt;&gt;"&amp;"NL",$D$5:$D$72,"&lt;&gt;"&amp;"HORS LIGUE",Q$5:Q$72,"&lt;"&amp;Q121)+1),Paramètres!$B$3:$C$56,2,FALSE)*Paramètres!$N$9))</f>
        <v>0</v>
      </c>
      <c r="S121" s="46"/>
      <c r="T121" s="2">
        <f>IF(S$2="Bike &amp; Run",IF(ISNA(VLOOKUP(S121,Paramètres!$B$3:$C$56,2,FALSE)),0,VLOOKUP(S121,Paramètres!$B$3:$C$56,2,FALSE)*Paramètres!$N$10),IF(OR(S121="",OR($D121="",$D121="NL",$D121="HORS LIGUE")),0,VLOOKUP(IF(OR(S121="",OR($D121="",$D121="NL",$D121="HORS LIGUE")),"",COUNTIFS($D$5:$D$72,"&lt;&gt;"&amp;"",$D$5:$D$72,"&lt;&gt;"&amp;"NL",$D$5:$D$72,"&lt;&gt;"&amp;"HORS LIGUE",S$5:S$72,"&lt;"&amp;S121)+1),Paramètres!$B$3:$C$56,2,FALSE)*Paramètres!$N$10))</f>
        <v>0</v>
      </c>
      <c r="U121" s="46"/>
      <c r="V121" s="2">
        <f>IF(U$2="Bike &amp; Run",IF(ISNA(VLOOKUP(U121,Paramètres!$B$3:$C$56,2,FALSE)),0,VLOOKUP(U121,Paramètres!$B$3:$C$56,2,FALSE)*Paramètres!$N$11),IF(OR(U121="",OR($D121="",$D121="NL",$D121="HORS LIGUE")),0,VLOOKUP(IF(OR(U121="",OR($D121="",$D121="NL",$D121="HORS LIGUE")),"",COUNTIFS($D$5:$D$72,"&lt;&gt;"&amp;"",$D$5:$D$72,"&lt;&gt;"&amp;"NL",$D$5:$D$72,"&lt;&gt;"&amp;"HORS LIGUE",U$5:U$72,"&lt;"&amp;U121)+1),Paramètres!$B$3:$C$56,2,FALSE)*Paramètres!$N$11))</f>
        <v>0</v>
      </c>
      <c r="W121" s="46"/>
      <c r="X121" s="2">
        <f>IF(W$2="Bike &amp; Run",IF(ISNA(VLOOKUP(W121,Paramètres!$B$3:$C$56,2,FALSE)),0,VLOOKUP(W121,Paramètres!$B$3:$C$56,2,FALSE)*Paramètres!$N$12),IF(OR(W121="",OR($D121="",$D121="NL",$D121="HORS LIGUE")),0,VLOOKUP(IF(OR(W121="",OR($D121="",$D121="NL",$D121="HORS LIGUE")),"",COUNTIFS($D$5:$D$72,"&lt;&gt;"&amp;"",$D$5:$D$72,"&lt;&gt;"&amp;"NL",$D$5:$D$72,"&lt;&gt;"&amp;"HORS LIGUE",W$5:W$72,"&lt;"&amp;W121)+1),Paramètres!$B$3:$C$56,2,FALSE)*Paramètres!$N$12))</f>
        <v>0</v>
      </c>
      <c r="Y121" s="46"/>
      <c r="Z121" s="2">
        <f>IF(Y$2="Bike &amp; Run",IF(ISNA(VLOOKUP(Y121,Paramètres!$B$3:$C$56,2,FALSE)),0,VLOOKUP(Y121,Paramètres!$B$3:$C$56,2,FALSE)*Paramètres!$N$13),IF(OR(Y121="",OR($D121="",$D121="NL",$D121="HORS LIGUE")),0,VLOOKUP(IF(OR(Y121="",OR($D121="",$D121="NL",$D121="HORS LIGUE")),"",COUNTIFS($D$5:$D$72,"&lt;&gt;"&amp;"",$D$5:$D$72,"&lt;&gt;"&amp;"NL",$D$5:$D$72,"&lt;&gt;"&amp;"HORS LIGUE",Y$5:Y$72,"&lt;"&amp;Y121)+1),Paramètres!$B$3:$C$56,2,FALSE)*Paramètres!$N$13))</f>
        <v>0</v>
      </c>
      <c r="AA121" s="46"/>
      <c r="AB121" s="2">
        <f>IF(AA$2="Bike &amp; Run",IF(ISNA(VLOOKUP(AA121,Paramètres!$B$3:$C$56,2,FALSE)),0,VLOOKUP(AA121,Paramètres!$B$3:$C$56,2,FALSE)*Paramètres!$N$14),IF(OR(AA121="",OR($D121="",$D121="NL",$D121="HORS LIGUE")),0,VLOOKUP(IF(OR(AA121="",OR($D121="",$D121="NL",$D121="HORS LIGUE")),"",COUNTIFS($D$5:$D$72,"&lt;&gt;"&amp;"",$D$5:$D$72,"&lt;&gt;"&amp;"NL",$D$5:$D$72,"&lt;&gt;"&amp;"HORS LIGUE",AA$5:AA$72,"&lt;"&amp;AA121)+1),Paramètres!$B$3:$C$56,2,FALSE)*Paramètres!$N$14))</f>
        <v>0</v>
      </c>
      <c r="AC121" s="46"/>
      <c r="AD121" s="2">
        <f>IF(AC$2="Bike &amp; Run",IF(ISNA(VLOOKUP(AC121,Paramètres!$B$3:$C$56,2,FALSE)),0,VLOOKUP(AC121,Paramètres!$B$3:$C$56,2,FALSE)*Paramètres!$N$15),IF(OR(AC121="",OR($D121="",$D121="NL",$D121="HORS LIGUE")),0,VLOOKUP(IF(OR(AC121="",OR($D121="",$D121="NL",$D121="HORS LIGUE")),"",COUNTIFS($D$5:$D$72,"&lt;&gt;"&amp;"",$D$5:$D$72,"&lt;&gt;"&amp;"NL",$D$5:$D$72,"&lt;&gt;"&amp;"HORS LIGUE",AC$5:AC$72,"&lt;"&amp;AC121)+1),Paramètres!$B$3:$C$56,2,FALSE)*Paramètres!$N$15))</f>
        <v>0</v>
      </c>
      <c r="AE121" s="46"/>
      <c r="AF121" s="2">
        <f>IF(AE$2="Bike &amp; Run",IF(ISNA(VLOOKUP(AE121,Paramètres!$B$3:$C$56,2,FALSE)),0,VLOOKUP(AE121,Paramètres!$B$3:$C$56,2,FALSE)*Paramètres!$N$16),IF(OR(AE121="",OR($D121="",$D121="NL",$D121="HORS LIGUE")),0,VLOOKUP(IF(OR(AE121="",OR($D121="",$D121="NL",$D121="HORS LIGUE")),"",COUNTIFS($D$5:$D$72,"&lt;&gt;"&amp;"",$D$5:$D$72,"&lt;&gt;"&amp;"NL",$D$5:$D$72,"&lt;&gt;"&amp;"HORS LIGUE",AE$5:AE$72,"&lt;"&amp;AE121)+1),Paramètres!$B$3:$C$56,2,FALSE)*Paramètres!$N$16))</f>
        <v>0</v>
      </c>
      <c r="AG121" s="46"/>
      <c r="AH121" s="2">
        <f>IF(AG$2="Bike &amp; Run",IF(ISNA(VLOOKUP(AG121,Paramètres!$B$3:$C$56,2,FALSE)),0,VLOOKUP(AG121,Paramètres!$B$3:$C$56,2,FALSE)*Paramètres!$N$17),IF(OR(AG121="",OR($D121="",$D121="NL",$D121="HORS LIGUE")),0,VLOOKUP(IF(OR(AG121="",OR($D121="",$D121="NL",$D121="HORS LIGUE")),"",COUNTIFS($D$5:$D$72,"&lt;&gt;"&amp;"",$D$5:$D$72,"&lt;&gt;"&amp;"NL",$D$5:$D$72,"&lt;&gt;"&amp;"HORS LIGUE",AG$5:AG$72,"&lt;"&amp;AG121)+1),Paramètres!$B$3:$C$56,2,FALSE)*Paramètres!$N$17))</f>
        <v>0</v>
      </c>
      <c r="AI121" s="40">
        <f t="shared" si="115"/>
        <v>0</v>
      </c>
      <c r="AJ121" s="3" t="str">
        <f t="shared" si="116"/>
        <v/>
      </c>
      <c r="AK121" s="5">
        <f t="shared" si="117"/>
        <v>0</v>
      </c>
      <c r="AL121" s="41" t="e">
        <f t="shared" si="118"/>
        <v>#REF!</v>
      </c>
      <c r="AM121" s="33" t="e">
        <f t="shared" si="119"/>
        <v>#REF!</v>
      </c>
    </row>
    <row r="122" spans="1:39" ht="16.5" x14ac:dyDescent="0.35">
      <c r="A122" s="14"/>
      <c r="B122" s="64" t="str">
        <f>IF(ISNA(VLOOKUP(A122,'Licenciés Jeunes 2023'!A:C,3,0)),"",VLOOKUP(A122,'Licenciés Jeunes 2023'!A:C,3,0))</f>
        <v/>
      </c>
      <c r="C122" s="32" t="str">
        <f>IF(ISNA(VLOOKUP(A122,'Licenciés Jeunes 2023'!A:C,2,0)),"",VLOOKUP(A122,'Licenciés Jeunes 2023'!A:C,2,0))</f>
        <v/>
      </c>
      <c r="D122" s="32" t="str">
        <f>IF(ISNA(VLOOKUP(A122,'Licenciés Jeunes 2023'!A:F,6,0)),"",VLOOKUP(A122,'Licenciés Jeunes 2023'!A:F,6,0))</f>
        <v/>
      </c>
      <c r="E122" s="6"/>
      <c r="F122" s="2">
        <f>IF(E$2="Bike &amp; Run",IF(ISNA(VLOOKUP(E122,Paramètres!$B$3:$C$56,2,FALSE)),0,VLOOKUP(E122,Paramètres!$B$3:$C$56,2,FALSE)*Paramètres!$N$3),IF(OR(E122="",OR($D122="",$D122="NL",$D122="HORS LIGUE")),0,VLOOKUP(IF(OR(E122="",OR($D122="",$D122="NL",$D122="HORS LIGUE")),"",COUNTIFS($D$5:$D$72,"&lt;&gt;"&amp;"",$D$5:$D$72,"&lt;&gt;"&amp;"NL",$D$5:$D$72,"&lt;&gt;"&amp;"HORS LIGUE",E$5:E$72,"&lt;"&amp;E122)+1),Paramètres!$B$3:$C$56,2,FALSE)*Paramètres!$N$3))</f>
        <v>0</v>
      </c>
      <c r="G122" s="4"/>
      <c r="H122" s="2">
        <f>IF(G$2="Bike &amp; Run",IF(ISNA(VLOOKUP(G122,Paramètres!$B$3:$C$56,2,FALSE)),0,VLOOKUP(G122,Paramètres!$B$3:$C$56,2,FALSE)*Paramètres!$N$4),IF(OR(G122="",OR($D122="",$D122="NL",$D122="HORS LIGUE")),0,VLOOKUP(IF(OR(G122="",OR($D122="",$D122="NL",$D122="HORS LIGUE")),"",COUNTIFS($D$5:$D$72,"&lt;&gt;"&amp;"",$D$5:$D$72,"&lt;&gt;"&amp;"NL",$D$5:$D$72,"&lt;&gt;"&amp;"HORS LIGUE",G$5:G$72,"&lt;"&amp;G122)+1),Paramètres!$B$3:$C$56,2,FALSE)*Paramètres!$N$4))</f>
        <v>0</v>
      </c>
      <c r="I122" s="36"/>
      <c r="J122" s="2">
        <f>IF(I$2="Bike &amp; Run",IF(ISNA(VLOOKUP(I122,Paramètres!$B$3:$C$56,2,FALSE)),0,VLOOKUP(I122,Paramètres!$B$3:$C$56,2,FALSE)*Paramètres!$N$5),IF(OR(I122="",OR($D122="",$D122="NL",$D122="HORS LIGUE")),0,VLOOKUP(IF(OR(I122="",OR($D122="",$D122="NL",$D122="HORS LIGUE")),"",COUNTIFS($D$5:$D$72,"&lt;&gt;"&amp;"",$D$5:$D$72,"&lt;&gt;"&amp;"NL",$D$5:$D$72,"&lt;&gt;"&amp;"HORS LIGUE",I$5:I$72,"&lt;"&amp;I122)+1),Paramètres!$B$3:$C$56,2,FALSE)*Paramètres!$N$5))</f>
        <v>0</v>
      </c>
      <c r="K122" s="4"/>
      <c r="L122" s="2">
        <f>IF(K$2="Bike &amp; Run",IF(ISNA(VLOOKUP(K122,Paramètres!$B$3:$C$56,2,FALSE)),0,VLOOKUP(K122,Paramètres!$B$3:$C$56,2,FALSE)*Paramètres!$N$6),IF(OR(K122="",OR($D122="",$D122="NL",$D122="HORS LIGUE")),0,VLOOKUP(IF(OR(K122="",OR($D122="",$D122="NL",$D122="HORS LIGUE")),"",COUNTIFS($D$5:$D$72,"&lt;&gt;"&amp;"",$D$5:$D$72,"&lt;&gt;"&amp;"NL",$D$5:$D$72,"&lt;&gt;"&amp;"HORS LIGUE",K$5:K$72,"&lt;"&amp;K122)+1),Paramètres!$B$3:$C$56,2,FALSE)*Paramètres!$N$6))</f>
        <v>0</v>
      </c>
      <c r="M122" s="4"/>
      <c r="N122" s="2">
        <f>IF(M$2="Bike &amp; Run",IF(ISNA(VLOOKUP(M122,Paramètres!$B$3:$C$56,2,FALSE)),0,VLOOKUP(M122,Paramètres!$B$3:$C$56,2,FALSE)*Paramètres!$N$7),IF(OR(M122="",OR($D122="",$D122="NL",$D122="HORS LIGUE")),0,VLOOKUP(IF(OR(M122="",OR($D122="",$D122="NL",$D122="HORS LIGUE")),"",COUNTIFS($D$5:$D$72,"&lt;&gt;"&amp;"",$D$5:$D$72,"&lt;&gt;"&amp;"NL",$D$5:$D$72,"&lt;&gt;"&amp;"HORS LIGUE",M$5:M$72,"&lt;"&amp;M122)+1),Paramètres!$B$3:$C$56,2,FALSE)*Paramètres!$N$7))</f>
        <v>0</v>
      </c>
      <c r="O122" s="46"/>
      <c r="P122" s="2">
        <f>IF(O$2="Bike &amp; Run",IF(ISNA(VLOOKUP(O122,Paramètres!$B$3:$C$56,2,FALSE)),0,VLOOKUP(O122,Paramètres!$B$3:$C$56,2,FALSE)*Paramètres!$N$8),IF(OR(O122="",OR($D122="",$D122="NL",$D122="HORS LIGUE")),0,VLOOKUP(IF(OR(O122="",OR($D122="",$D122="NL",$D122="HORS LIGUE")),"",COUNTIFS($D$5:$D$72,"&lt;&gt;"&amp;"",$D$5:$D$72,"&lt;&gt;"&amp;"NL",$D$5:$D$72,"&lt;&gt;"&amp;"HORS LIGUE",O$5:O$72,"&lt;"&amp;O122)+1),Paramètres!$B$3:$C$56,2,FALSE)*Paramètres!$N$8))</f>
        <v>0</v>
      </c>
      <c r="Q122" s="46"/>
      <c r="R122" s="2">
        <f>IF(Q$2="Bike &amp; Run",IF(ISNA(VLOOKUP(Q122,Paramètres!$B$3:$C$56,2,FALSE)),0,VLOOKUP(Q122,Paramètres!$B$3:$C$56,2,FALSE)*Paramètres!$N$9),IF(OR(Q122="",OR($D122="",$D122="NL",$D122="HORS LIGUE")),0,VLOOKUP(IF(OR(Q122="",OR($D122="",$D122="NL",$D122="HORS LIGUE")),"",COUNTIFS($D$5:$D$72,"&lt;&gt;"&amp;"",$D$5:$D$72,"&lt;&gt;"&amp;"NL",$D$5:$D$72,"&lt;&gt;"&amp;"HORS LIGUE",Q$5:Q$72,"&lt;"&amp;Q122)+1),Paramètres!$B$3:$C$56,2,FALSE)*Paramètres!$N$9))</f>
        <v>0</v>
      </c>
      <c r="S122" s="46"/>
      <c r="T122" s="2">
        <f>IF(S$2="Bike &amp; Run",IF(ISNA(VLOOKUP(S122,Paramètres!$B$3:$C$56,2,FALSE)),0,VLOOKUP(S122,Paramètres!$B$3:$C$56,2,FALSE)*Paramètres!$N$10),IF(OR(S122="",OR($D122="",$D122="NL",$D122="HORS LIGUE")),0,VLOOKUP(IF(OR(S122="",OR($D122="",$D122="NL",$D122="HORS LIGUE")),"",COUNTIFS($D$5:$D$72,"&lt;&gt;"&amp;"",$D$5:$D$72,"&lt;&gt;"&amp;"NL",$D$5:$D$72,"&lt;&gt;"&amp;"HORS LIGUE",S$5:S$72,"&lt;"&amp;S122)+1),Paramètres!$B$3:$C$56,2,FALSE)*Paramètres!$N$10))</f>
        <v>0</v>
      </c>
      <c r="U122" s="46"/>
      <c r="V122" s="2">
        <f>IF(U$2="Bike &amp; Run",IF(ISNA(VLOOKUP(U122,Paramètres!$B$3:$C$56,2,FALSE)),0,VLOOKUP(U122,Paramètres!$B$3:$C$56,2,FALSE)*Paramètres!$N$11),IF(OR(U122="",OR($D122="",$D122="NL",$D122="HORS LIGUE")),0,VLOOKUP(IF(OR(U122="",OR($D122="",$D122="NL",$D122="HORS LIGUE")),"",COUNTIFS($D$5:$D$72,"&lt;&gt;"&amp;"",$D$5:$D$72,"&lt;&gt;"&amp;"NL",$D$5:$D$72,"&lt;&gt;"&amp;"HORS LIGUE",U$5:U$72,"&lt;"&amp;U122)+1),Paramètres!$B$3:$C$56,2,FALSE)*Paramètres!$N$11))</f>
        <v>0</v>
      </c>
      <c r="W122" s="46"/>
      <c r="X122" s="2">
        <f>IF(W$2="Bike &amp; Run",IF(ISNA(VLOOKUP(W122,Paramètres!$B$3:$C$56,2,FALSE)),0,VLOOKUP(W122,Paramètres!$B$3:$C$56,2,FALSE)*Paramètres!$N$12),IF(OR(W122="",OR($D122="",$D122="NL",$D122="HORS LIGUE")),0,VLOOKUP(IF(OR(W122="",OR($D122="",$D122="NL",$D122="HORS LIGUE")),"",COUNTIFS($D$5:$D$72,"&lt;&gt;"&amp;"",$D$5:$D$72,"&lt;&gt;"&amp;"NL",$D$5:$D$72,"&lt;&gt;"&amp;"HORS LIGUE",W$5:W$72,"&lt;"&amp;W122)+1),Paramètres!$B$3:$C$56,2,FALSE)*Paramètres!$N$12))</f>
        <v>0</v>
      </c>
      <c r="Y122" s="46"/>
      <c r="Z122" s="2">
        <f>IF(Y$2="Bike &amp; Run",IF(ISNA(VLOOKUP(Y122,Paramètres!$B$3:$C$56,2,FALSE)),0,VLOOKUP(Y122,Paramètres!$B$3:$C$56,2,FALSE)*Paramètres!$N$13),IF(OR(Y122="",OR($D122="",$D122="NL",$D122="HORS LIGUE")),0,VLOOKUP(IF(OR(Y122="",OR($D122="",$D122="NL",$D122="HORS LIGUE")),"",COUNTIFS($D$5:$D$72,"&lt;&gt;"&amp;"",$D$5:$D$72,"&lt;&gt;"&amp;"NL",$D$5:$D$72,"&lt;&gt;"&amp;"HORS LIGUE",Y$5:Y$72,"&lt;"&amp;Y122)+1),Paramètres!$B$3:$C$56,2,FALSE)*Paramètres!$N$13))</f>
        <v>0</v>
      </c>
      <c r="AA122" s="46"/>
      <c r="AB122" s="2">
        <f>IF(AA$2="Bike &amp; Run",IF(ISNA(VLOOKUP(AA122,Paramètres!$B$3:$C$56,2,FALSE)),0,VLOOKUP(AA122,Paramètres!$B$3:$C$56,2,FALSE)*Paramètres!$N$14),IF(OR(AA122="",OR($D122="",$D122="NL",$D122="HORS LIGUE")),0,VLOOKUP(IF(OR(AA122="",OR($D122="",$D122="NL",$D122="HORS LIGUE")),"",COUNTIFS($D$5:$D$72,"&lt;&gt;"&amp;"",$D$5:$D$72,"&lt;&gt;"&amp;"NL",$D$5:$D$72,"&lt;&gt;"&amp;"HORS LIGUE",AA$5:AA$72,"&lt;"&amp;AA122)+1),Paramètres!$B$3:$C$56,2,FALSE)*Paramètres!$N$14))</f>
        <v>0</v>
      </c>
      <c r="AC122" s="46"/>
      <c r="AD122" s="2">
        <f>IF(AC$2="Bike &amp; Run",IF(ISNA(VLOOKUP(AC122,Paramètres!$B$3:$C$56,2,FALSE)),0,VLOOKUP(AC122,Paramètres!$B$3:$C$56,2,FALSE)*Paramètres!$N$15),IF(OR(AC122="",OR($D122="",$D122="NL",$D122="HORS LIGUE")),0,VLOOKUP(IF(OR(AC122="",OR($D122="",$D122="NL",$D122="HORS LIGUE")),"",COUNTIFS($D$5:$D$72,"&lt;&gt;"&amp;"",$D$5:$D$72,"&lt;&gt;"&amp;"NL",$D$5:$D$72,"&lt;&gt;"&amp;"HORS LIGUE",AC$5:AC$72,"&lt;"&amp;AC122)+1),Paramètres!$B$3:$C$56,2,FALSE)*Paramètres!$N$15))</f>
        <v>0</v>
      </c>
      <c r="AE122" s="46"/>
      <c r="AF122" s="2">
        <f>IF(AE$2="Bike &amp; Run",IF(ISNA(VLOOKUP(AE122,Paramètres!$B$3:$C$56,2,FALSE)),0,VLOOKUP(AE122,Paramètres!$B$3:$C$56,2,FALSE)*Paramètres!$N$16),IF(OR(AE122="",OR($D122="",$D122="NL",$D122="HORS LIGUE")),0,VLOOKUP(IF(OR(AE122="",OR($D122="",$D122="NL",$D122="HORS LIGUE")),"",COUNTIFS($D$5:$D$72,"&lt;&gt;"&amp;"",$D$5:$D$72,"&lt;&gt;"&amp;"NL",$D$5:$D$72,"&lt;&gt;"&amp;"HORS LIGUE",AE$5:AE$72,"&lt;"&amp;AE122)+1),Paramètres!$B$3:$C$56,2,FALSE)*Paramètres!$N$16))</f>
        <v>0</v>
      </c>
      <c r="AG122" s="46"/>
      <c r="AH122" s="2">
        <f>IF(AG$2="Bike &amp; Run",IF(ISNA(VLOOKUP(AG122,Paramètres!$B$3:$C$56,2,FALSE)),0,VLOOKUP(AG122,Paramètres!$B$3:$C$56,2,FALSE)*Paramètres!$N$17),IF(OR(AG122="",OR($D122="",$D122="NL",$D122="HORS LIGUE")),0,VLOOKUP(IF(OR(AG122="",OR($D122="",$D122="NL",$D122="HORS LIGUE")),"",COUNTIFS($D$5:$D$72,"&lt;&gt;"&amp;"",$D$5:$D$72,"&lt;&gt;"&amp;"NL",$D$5:$D$72,"&lt;&gt;"&amp;"HORS LIGUE",AG$5:AG$72,"&lt;"&amp;AG122)+1),Paramètres!$B$3:$C$56,2,FALSE)*Paramètres!$N$17))</f>
        <v>0</v>
      </c>
      <c r="AI122" s="40">
        <f t="shared" si="115"/>
        <v>0</v>
      </c>
      <c r="AJ122" s="3" t="str">
        <f t="shared" si="116"/>
        <v/>
      </c>
      <c r="AK122" s="5">
        <f t="shared" si="117"/>
        <v>0</v>
      </c>
      <c r="AL122" s="41" t="e">
        <f t="shared" si="118"/>
        <v>#REF!</v>
      </c>
      <c r="AM122" s="33" t="e">
        <f t="shared" si="119"/>
        <v>#REF!</v>
      </c>
    </row>
    <row r="123" spans="1:39" ht="16.5" x14ac:dyDescent="0.35">
      <c r="A123" s="14"/>
      <c r="B123" s="64" t="str">
        <f>IF(ISNA(VLOOKUP(A123,'Licenciés Jeunes 2023'!A:C,3,0)),"",VLOOKUP(A123,'Licenciés Jeunes 2023'!A:C,3,0))</f>
        <v/>
      </c>
      <c r="C123" s="32" t="str">
        <f>IF(ISNA(VLOOKUP(A123,'Licenciés Jeunes 2023'!A:C,2,0)),"",VLOOKUP(A123,'Licenciés Jeunes 2023'!A:C,2,0))</f>
        <v/>
      </c>
      <c r="D123" s="32" t="str">
        <f>IF(ISNA(VLOOKUP(A123,'Licenciés Jeunes 2023'!A:F,6,0)),"",VLOOKUP(A123,'Licenciés Jeunes 2023'!A:F,6,0))</f>
        <v/>
      </c>
      <c r="E123" s="6"/>
      <c r="F123" s="2">
        <f>IF(E$2="Bike &amp; Run",IF(ISNA(VLOOKUP(E123,Paramètres!$B$3:$C$56,2,FALSE)),0,VLOOKUP(E123,Paramètres!$B$3:$C$56,2,FALSE)*Paramètres!$N$3),IF(OR(E123="",OR($D123="",$D123="NL",$D123="HORS LIGUE")),0,VLOOKUP(IF(OR(E123="",OR($D123="",$D123="NL",$D123="HORS LIGUE")),"",COUNTIFS($D$5:$D$72,"&lt;&gt;"&amp;"",$D$5:$D$72,"&lt;&gt;"&amp;"NL",$D$5:$D$72,"&lt;&gt;"&amp;"HORS LIGUE",E$5:E$72,"&lt;"&amp;E123)+1),Paramètres!$B$3:$C$56,2,FALSE)*Paramètres!$N$3))</f>
        <v>0</v>
      </c>
      <c r="G123" s="4"/>
      <c r="H123" s="2">
        <f>IF(G$2="Bike &amp; Run",IF(ISNA(VLOOKUP(G123,Paramètres!$B$3:$C$56,2,FALSE)),0,VLOOKUP(G123,Paramètres!$B$3:$C$56,2,FALSE)*Paramètres!$N$4),IF(OR(G123="",OR($D123="",$D123="NL",$D123="HORS LIGUE")),0,VLOOKUP(IF(OR(G123="",OR($D123="",$D123="NL",$D123="HORS LIGUE")),"",COUNTIFS($D$5:$D$72,"&lt;&gt;"&amp;"",$D$5:$D$72,"&lt;&gt;"&amp;"NL",$D$5:$D$72,"&lt;&gt;"&amp;"HORS LIGUE",G$5:G$72,"&lt;"&amp;G123)+1),Paramètres!$B$3:$C$56,2,FALSE)*Paramètres!$N$4))</f>
        <v>0</v>
      </c>
      <c r="I123" s="36"/>
      <c r="J123" s="2">
        <f>IF(I$2="Bike &amp; Run",IF(ISNA(VLOOKUP(I123,Paramètres!$B$3:$C$56,2,FALSE)),0,VLOOKUP(I123,Paramètres!$B$3:$C$56,2,FALSE)*Paramètres!$N$5),IF(OR(I123="",OR($D123="",$D123="NL",$D123="HORS LIGUE")),0,VLOOKUP(IF(OR(I123="",OR($D123="",$D123="NL",$D123="HORS LIGUE")),"",COUNTIFS($D$5:$D$72,"&lt;&gt;"&amp;"",$D$5:$D$72,"&lt;&gt;"&amp;"NL",$D$5:$D$72,"&lt;&gt;"&amp;"HORS LIGUE",I$5:I$72,"&lt;"&amp;I123)+1),Paramètres!$B$3:$C$56,2,FALSE)*Paramètres!$N$5))</f>
        <v>0</v>
      </c>
      <c r="K123" s="4"/>
      <c r="L123" s="2">
        <f>IF(K$2="Bike &amp; Run",IF(ISNA(VLOOKUP(K123,Paramètres!$B$3:$C$56,2,FALSE)),0,VLOOKUP(K123,Paramètres!$B$3:$C$56,2,FALSE)*Paramètres!$N$6),IF(OR(K123="",OR($D123="",$D123="NL",$D123="HORS LIGUE")),0,VLOOKUP(IF(OR(K123="",OR($D123="",$D123="NL",$D123="HORS LIGUE")),"",COUNTIFS($D$5:$D$72,"&lt;&gt;"&amp;"",$D$5:$D$72,"&lt;&gt;"&amp;"NL",$D$5:$D$72,"&lt;&gt;"&amp;"HORS LIGUE",K$5:K$72,"&lt;"&amp;K123)+1),Paramètres!$B$3:$C$56,2,FALSE)*Paramètres!$N$6))</f>
        <v>0</v>
      </c>
      <c r="M123" s="4"/>
      <c r="N123" s="2">
        <f>IF(M$2="Bike &amp; Run",IF(ISNA(VLOOKUP(M123,Paramètres!$B$3:$C$56,2,FALSE)),0,VLOOKUP(M123,Paramètres!$B$3:$C$56,2,FALSE)*Paramètres!$N$7),IF(OR(M123="",OR($D123="",$D123="NL",$D123="HORS LIGUE")),0,VLOOKUP(IF(OR(M123="",OR($D123="",$D123="NL",$D123="HORS LIGUE")),"",COUNTIFS($D$5:$D$72,"&lt;&gt;"&amp;"",$D$5:$D$72,"&lt;&gt;"&amp;"NL",$D$5:$D$72,"&lt;&gt;"&amp;"HORS LIGUE",M$5:M$72,"&lt;"&amp;M123)+1),Paramètres!$B$3:$C$56,2,FALSE)*Paramètres!$N$7))</f>
        <v>0</v>
      </c>
      <c r="O123" s="46"/>
      <c r="P123" s="2">
        <f>IF(O$2="Bike &amp; Run",IF(ISNA(VLOOKUP(O123,Paramètres!$B$3:$C$56,2,FALSE)),0,VLOOKUP(O123,Paramètres!$B$3:$C$56,2,FALSE)*Paramètres!$N$8),IF(OR(O123="",OR($D123="",$D123="NL",$D123="HORS LIGUE")),0,VLOOKUP(IF(OR(O123="",OR($D123="",$D123="NL",$D123="HORS LIGUE")),"",COUNTIFS($D$5:$D$72,"&lt;&gt;"&amp;"",$D$5:$D$72,"&lt;&gt;"&amp;"NL",$D$5:$D$72,"&lt;&gt;"&amp;"HORS LIGUE",O$5:O$72,"&lt;"&amp;O123)+1),Paramètres!$B$3:$C$56,2,FALSE)*Paramètres!$N$8))</f>
        <v>0</v>
      </c>
      <c r="Q123" s="46"/>
      <c r="R123" s="2">
        <f>IF(Q$2="Bike &amp; Run",IF(ISNA(VLOOKUP(Q123,Paramètres!$B$3:$C$56,2,FALSE)),0,VLOOKUP(Q123,Paramètres!$B$3:$C$56,2,FALSE)*Paramètres!$N$9),IF(OR(Q123="",OR($D123="",$D123="NL",$D123="HORS LIGUE")),0,VLOOKUP(IF(OR(Q123="",OR($D123="",$D123="NL",$D123="HORS LIGUE")),"",COUNTIFS($D$5:$D$72,"&lt;&gt;"&amp;"",$D$5:$D$72,"&lt;&gt;"&amp;"NL",$D$5:$D$72,"&lt;&gt;"&amp;"HORS LIGUE",Q$5:Q$72,"&lt;"&amp;Q123)+1),Paramètres!$B$3:$C$56,2,FALSE)*Paramètres!$N$9))</f>
        <v>0</v>
      </c>
      <c r="S123" s="46"/>
      <c r="T123" s="2">
        <f>IF(S$2="Bike &amp; Run",IF(ISNA(VLOOKUP(S123,Paramètres!$B$3:$C$56,2,FALSE)),0,VLOOKUP(S123,Paramètres!$B$3:$C$56,2,FALSE)*Paramètres!$N$10),IF(OR(S123="",OR($D123="",$D123="NL",$D123="HORS LIGUE")),0,VLOOKUP(IF(OR(S123="",OR($D123="",$D123="NL",$D123="HORS LIGUE")),"",COUNTIFS($D$5:$D$72,"&lt;&gt;"&amp;"",$D$5:$D$72,"&lt;&gt;"&amp;"NL",$D$5:$D$72,"&lt;&gt;"&amp;"HORS LIGUE",S$5:S$72,"&lt;"&amp;S123)+1),Paramètres!$B$3:$C$56,2,FALSE)*Paramètres!$N$10))</f>
        <v>0</v>
      </c>
      <c r="U123" s="46"/>
      <c r="V123" s="2">
        <f>IF(U$2="Bike &amp; Run",IF(ISNA(VLOOKUP(U123,Paramètres!$B$3:$C$56,2,FALSE)),0,VLOOKUP(U123,Paramètres!$B$3:$C$56,2,FALSE)*Paramètres!$N$11),IF(OR(U123="",OR($D123="",$D123="NL",$D123="HORS LIGUE")),0,VLOOKUP(IF(OR(U123="",OR($D123="",$D123="NL",$D123="HORS LIGUE")),"",COUNTIFS($D$5:$D$72,"&lt;&gt;"&amp;"",$D$5:$D$72,"&lt;&gt;"&amp;"NL",$D$5:$D$72,"&lt;&gt;"&amp;"HORS LIGUE",U$5:U$72,"&lt;"&amp;U123)+1),Paramètres!$B$3:$C$56,2,FALSE)*Paramètres!$N$11))</f>
        <v>0</v>
      </c>
      <c r="W123" s="46"/>
      <c r="X123" s="2">
        <f>IF(W$2="Bike &amp; Run",IF(ISNA(VLOOKUP(W123,Paramètres!$B$3:$C$56,2,FALSE)),0,VLOOKUP(W123,Paramètres!$B$3:$C$56,2,FALSE)*Paramètres!$N$12),IF(OR(W123="",OR($D123="",$D123="NL",$D123="HORS LIGUE")),0,VLOOKUP(IF(OR(W123="",OR($D123="",$D123="NL",$D123="HORS LIGUE")),"",COUNTIFS($D$5:$D$72,"&lt;&gt;"&amp;"",$D$5:$D$72,"&lt;&gt;"&amp;"NL",$D$5:$D$72,"&lt;&gt;"&amp;"HORS LIGUE",W$5:W$72,"&lt;"&amp;W123)+1),Paramètres!$B$3:$C$56,2,FALSE)*Paramètres!$N$12))</f>
        <v>0</v>
      </c>
      <c r="Y123" s="46"/>
      <c r="Z123" s="2">
        <f>IF(Y$2="Bike &amp; Run",IF(ISNA(VLOOKUP(Y123,Paramètres!$B$3:$C$56,2,FALSE)),0,VLOOKUP(Y123,Paramètres!$B$3:$C$56,2,FALSE)*Paramètres!$N$13),IF(OR(Y123="",OR($D123="",$D123="NL",$D123="HORS LIGUE")),0,VLOOKUP(IF(OR(Y123="",OR($D123="",$D123="NL",$D123="HORS LIGUE")),"",COUNTIFS($D$5:$D$72,"&lt;&gt;"&amp;"",$D$5:$D$72,"&lt;&gt;"&amp;"NL",$D$5:$D$72,"&lt;&gt;"&amp;"HORS LIGUE",Y$5:Y$72,"&lt;"&amp;Y123)+1),Paramètres!$B$3:$C$56,2,FALSE)*Paramètres!$N$13))</f>
        <v>0</v>
      </c>
      <c r="AA123" s="46"/>
      <c r="AB123" s="2">
        <f>IF(AA$2="Bike &amp; Run",IF(ISNA(VLOOKUP(AA123,Paramètres!$B$3:$C$56,2,FALSE)),0,VLOOKUP(AA123,Paramètres!$B$3:$C$56,2,FALSE)*Paramètres!$N$14),IF(OR(AA123="",OR($D123="",$D123="NL",$D123="HORS LIGUE")),0,VLOOKUP(IF(OR(AA123="",OR($D123="",$D123="NL",$D123="HORS LIGUE")),"",COUNTIFS($D$5:$D$72,"&lt;&gt;"&amp;"",$D$5:$D$72,"&lt;&gt;"&amp;"NL",$D$5:$D$72,"&lt;&gt;"&amp;"HORS LIGUE",AA$5:AA$72,"&lt;"&amp;AA123)+1),Paramètres!$B$3:$C$56,2,FALSE)*Paramètres!$N$14))</f>
        <v>0</v>
      </c>
      <c r="AC123" s="46"/>
      <c r="AD123" s="2">
        <f>IF(AC$2="Bike &amp; Run",IF(ISNA(VLOOKUP(AC123,Paramètres!$B$3:$C$56,2,FALSE)),0,VLOOKUP(AC123,Paramètres!$B$3:$C$56,2,FALSE)*Paramètres!$N$15),IF(OR(AC123="",OR($D123="",$D123="NL",$D123="HORS LIGUE")),0,VLOOKUP(IF(OR(AC123="",OR($D123="",$D123="NL",$D123="HORS LIGUE")),"",COUNTIFS($D$5:$D$72,"&lt;&gt;"&amp;"",$D$5:$D$72,"&lt;&gt;"&amp;"NL",$D$5:$D$72,"&lt;&gt;"&amp;"HORS LIGUE",AC$5:AC$72,"&lt;"&amp;AC123)+1),Paramètres!$B$3:$C$56,2,FALSE)*Paramètres!$N$15))</f>
        <v>0</v>
      </c>
      <c r="AE123" s="46"/>
      <c r="AF123" s="2">
        <f>IF(AE$2="Bike &amp; Run",IF(ISNA(VLOOKUP(AE123,Paramètres!$B$3:$C$56,2,FALSE)),0,VLOOKUP(AE123,Paramètres!$B$3:$C$56,2,FALSE)*Paramètres!$N$16),IF(OR(AE123="",OR($D123="",$D123="NL",$D123="HORS LIGUE")),0,VLOOKUP(IF(OR(AE123="",OR($D123="",$D123="NL",$D123="HORS LIGUE")),"",COUNTIFS($D$5:$D$72,"&lt;&gt;"&amp;"",$D$5:$D$72,"&lt;&gt;"&amp;"NL",$D$5:$D$72,"&lt;&gt;"&amp;"HORS LIGUE",AE$5:AE$72,"&lt;"&amp;AE123)+1),Paramètres!$B$3:$C$56,2,FALSE)*Paramètres!$N$16))</f>
        <v>0</v>
      </c>
      <c r="AG123" s="46"/>
      <c r="AH123" s="2">
        <f>IF(AG$2="Bike &amp; Run",IF(ISNA(VLOOKUP(AG123,Paramètres!$B$3:$C$56,2,FALSE)),0,VLOOKUP(AG123,Paramètres!$B$3:$C$56,2,FALSE)*Paramètres!$N$17),IF(OR(AG123="",OR($D123="",$D123="NL",$D123="HORS LIGUE")),0,VLOOKUP(IF(OR(AG123="",OR($D123="",$D123="NL",$D123="HORS LIGUE")),"",COUNTIFS($D$5:$D$72,"&lt;&gt;"&amp;"",$D$5:$D$72,"&lt;&gt;"&amp;"NL",$D$5:$D$72,"&lt;&gt;"&amp;"HORS LIGUE",AG$5:AG$72,"&lt;"&amp;AG123)+1),Paramètres!$B$3:$C$56,2,FALSE)*Paramètres!$N$17))</f>
        <v>0</v>
      </c>
      <c r="AI123" s="40">
        <f t="shared" si="115"/>
        <v>0</v>
      </c>
      <c r="AJ123" s="3" t="str">
        <f t="shared" si="116"/>
        <v/>
      </c>
      <c r="AK123" s="5">
        <f t="shared" si="117"/>
        <v>0</v>
      </c>
      <c r="AL123" s="41" t="e">
        <f t="shared" si="118"/>
        <v>#REF!</v>
      </c>
      <c r="AM123" s="33" t="e">
        <f t="shared" si="119"/>
        <v>#REF!</v>
      </c>
    </row>
    <row r="124" spans="1:39" ht="16.5" x14ac:dyDescent="0.35">
      <c r="A124" s="14"/>
      <c r="B124" s="64" t="str">
        <f>IF(ISNA(VLOOKUP(A124,'Licenciés Jeunes 2023'!A:C,3,0)),"",VLOOKUP(A124,'Licenciés Jeunes 2023'!A:C,3,0))</f>
        <v/>
      </c>
      <c r="C124" s="32" t="str">
        <f>IF(ISNA(VLOOKUP(A124,'Licenciés Jeunes 2023'!A:C,2,0)),"",VLOOKUP(A124,'Licenciés Jeunes 2023'!A:C,2,0))</f>
        <v/>
      </c>
      <c r="D124" s="32" t="str">
        <f>IF(ISNA(VLOOKUP(A124,'Licenciés Jeunes 2023'!A:F,6,0)),"",VLOOKUP(A124,'Licenciés Jeunes 2023'!A:F,6,0))</f>
        <v/>
      </c>
      <c r="E124" s="6"/>
      <c r="F124" s="2">
        <f>IF(E$2="Bike &amp; Run",IF(ISNA(VLOOKUP(E124,Paramètres!$B$3:$C$56,2,FALSE)),0,VLOOKUP(E124,Paramètres!$B$3:$C$56,2,FALSE)*Paramètres!$N$3),IF(OR(E124="",OR($D124="",$D124="NL",$D124="HORS LIGUE")),0,VLOOKUP(IF(OR(E124="",OR($D124="",$D124="NL",$D124="HORS LIGUE")),"",COUNTIFS($D$5:$D$72,"&lt;&gt;"&amp;"",$D$5:$D$72,"&lt;&gt;"&amp;"NL",$D$5:$D$72,"&lt;&gt;"&amp;"HORS LIGUE",E$5:E$72,"&lt;"&amp;E124)+1),Paramètres!$B$3:$C$56,2,FALSE)*Paramètres!$N$3))</f>
        <v>0</v>
      </c>
      <c r="G124" s="4"/>
      <c r="H124" s="2">
        <f>IF(G$2="Bike &amp; Run",IF(ISNA(VLOOKUP(G124,Paramètres!$B$3:$C$56,2,FALSE)),0,VLOOKUP(G124,Paramètres!$B$3:$C$56,2,FALSE)*Paramètres!$N$4),IF(OR(G124="",OR($D124="",$D124="NL",$D124="HORS LIGUE")),0,VLOOKUP(IF(OR(G124="",OR($D124="",$D124="NL",$D124="HORS LIGUE")),"",COUNTIFS($D$5:$D$72,"&lt;&gt;"&amp;"",$D$5:$D$72,"&lt;&gt;"&amp;"NL",$D$5:$D$72,"&lt;&gt;"&amp;"HORS LIGUE",G$5:G$72,"&lt;"&amp;G124)+1),Paramètres!$B$3:$C$56,2,FALSE)*Paramètres!$N$4))</f>
        <v>0</v>
      </c>
      <c r="I124" s="36"/>
      <c r="J124" s="2">
        <f>IF(I$2="Bike &amp; Run",IF(ISNA(VLOOKUP(I124,Paramètres!$B$3:$C$56,2,FALSE)),0,VLOOKUP(I124,Paramètres!$B$3:$C$56,2,FALSE)*Paramètres!$N$5),IF(OR(I124="",OR($D124="",$D124="NL",$D124="HORS LIGUE")),0,VLOOKUP(IF(OR(I124="",OR($D124="",$D124="NL",$D124="HORS LIGUE")),"",COUNTIFS($D$5:$D$72,"&lt;&gt;"&amp;"",$D$5:$D$72,"&lt;&gt;"&amp;"NL",$D$5:$D$72,"&lt;&gt;"&amp;"HORS LIGUE",I$5:I$72,"&lt;"&amp;I124)+1),Paramètres!$B$3:$C$56,2,FALSE)*Paramètres!$N$5))</f>
        <v>0</v>
      </c>
      <c r="K124" s="4"/>
      <c r="L124" s="2">
        <f>IF(K$2="Bike &amp; Run",IF(ISNA(VLOOKUP(K124,Paramètres!$B$3:$C$56,2,FALSE)),0,VLOOKUP(K124,Paramètres!$B$3:$C$56,2,FALSE)*Paramètres!$N$6),IF(OR(K124="",OR($D124="",$D124="NL",$D124="HORS LIGUE")),0,VLOOKUP(IF(OR(K124="",OR($D124="",$D124="NL",$D124="HORS LIGUE")),"",COUNTIFS($D$5:$D$72,"&lt;&gt;"&amp;"",$D$5:$D$72,"&lt;&gt;"&amp;"NL",$D$5:$D$72,"&lt;&gt;"&amp;"HORS LIGUE",K$5:K$72,"&lt;"&amp;K124)+1),Paramètres!$B$3:$C$56,2,FALSE)*Paramètres!$N$6))</f>
        <v>0</v>
      </c>
      <c r="M124" s="4"/>
      <c r="N124" s="2">
        <f>IF(M$2="Bike &amp; Run",IF(ISNA(VLOOKUP(M124,Paramètres!$B$3:$C$56,2,FALSE)),0,VLOOKUP(M124,Paramètres!$B$3:$C$56,2,FALSE)*Paramètres!$N$7),IF(OR(M124="",OR($D124="",$D124="NL",$D124="HORS LIGUE")),0,VLOOKUP(IF(OR(M124="",OR($D124="",$D124="NL",$D124="HORS LIGUE")),"",COUNTIFS($D$5:$D$72,"&lt;&gt;"&amp;"",$D$5:$D$72,"&lt;&gt;"&amp;"NL",$D$5:$D$72,"&lt;&gt;"&amp;"HORS LIGUE",M$5:M$72,"&lt;"&amp;M124)+1),Paramètres!$B$3:$C$56,2,FALSE)*Paramètres!$N$7))</f>
        <v>0</v>
      </c>
      <c r="O124" s="46"/>
      <c r="P124" s="2">
        <f>IF(O$2="Bike &amp; Run",IF(ISNA(VLOOKUP(O124,Paramètres!$B$3:$C$56,2,FALSE)),0,VLOOKUP(O124,Paramètres!$B$3:$C$56,2,FALSE)*Paramètres!$N$8),IF(OR(O124="",OR($D124="",$D124="NL",$D124="HORS LIGUE")),0,VLOOKUP(IF(OR(O124="",OR($D124="",$D124="NL",$D124="HORS LIGUE")),"",COUNTIFS($D$5:$D$72,"&lt;&gt;"&amp;"",$D$5:$D$72,"&lt;&gt;"&amp;"NL",$D$5:$D$72,"&lt;&gt;"&amp;"HORS LIGUE",O$5:O$72,"&lt;"&amp;O124)+1),Paramètres!$B$3:$C$56,2,FALSE)*Paramètres!$N$8))</f>
        <v>0</v>
      </c>
      <c r="Q124" s="46"/>
      <c r="R124" s="2">
        <f>IF(Q$2="Bike &amp; Run",IF(ISNA(VLOOKUP(Q124,Paramètres!$B$3:$C$56,2,FALSE)),0,VLOOKUP(Q124,Paramètres!$B$3:$C$56,2,FALSE)*Paramètres!$N$9),IF(OR(Q124="",OR($D124="",$D124="NL",$D124="HORS LIGUE")),0,VLOOKUP(IF(OR(Q124="",OR($D124="",$D124="NL",$D124="HORS LIGUE")),"",COUNTIFS($D$5:$D$72,"&lt;&gt;"&amp;"",$D$5:$D$72,"&lt;&gt;"&amp;"NL",$D$5:$D$72,"&lt;&gt;"&amp;"HORS LIGUE",Q$5:Q$72,"&lt;"&amp;Q124)+1),Paramètres!$B$3:$C$56,2,FALSE)*Paramètres!$N$9))</f>
        <v>0</v>
      </c>
      <c r="S124" s="46"/>
      <c r="T124" s="2">
        <f>IF(S$2="Bike &amp; Run",IF(ISNA(VLOOKUP(S124,Paramètres!$B$3:$C$56,2,FALSE)),0,VLOOKUP(S124,Paramètres!$B$3:$C$56,2,FALSE)*Paramètres!$N$10),IF(OR(S124="",OR($D124="",$D124="NL",$D124="HORS LIGUE")),0,VLOOKUP(IF(OR(S124="",OR($D124="",$D124="NL",$D124="HORS LIGUE")),"",COUNTIFS($D$5:$D$72,"&lt;&gt;"&amp;"",$D$5:$D$72,"&lt;&gt;"&amp;"NL",$D$5:$D$72,"&lt;&gt;"&amp;"HORS LIGUE",S$5:S$72,"&lt;"&amp;S124)+1),Paramètres!$B$3:$C$56,2,FALSE)*Paramètres!$N$10))</f>
        <v>0</v>
      </c>
      <c r="U124" s="46"/>
      <c r="V124" s="2">
        <f>IF(U$2="Bike &amp; Run",IF(ISNA(VLOOKUP(U124,Paramètres!$B$3:$C$56,2,FALSE)),0,VLOOKUP(U124,Paramètres!$B$3:$C$56,2,FALSE)*Paramètres!$N$11),IF(OR(U124="",OR($D124="",$D124="NL",$D124="HORS LIGUE")),0,VLOOKUP(IF(OR(U124="",OR($D124="",$D124="NL",$D124="HORS LIGUE")),"",COUNTIFS($D$5:$D$72,"&lt;&gt;"&amp;"",$D$5:$D$72,"&lt;&gt;"&amp;"NL",$D$5:$D$72,"&lt;&gt;"&amp;"HORS LIGUE",U$5:U$72,"&lt;"&amp;U124)+1),Paramètres!$B$3:$C$56,2,FALSE)*Paramètres!$N$11))</f>
        <v>0</v>
      </c>
      <c r="W124" s="46"/>
      <c r="X124" s="2">
        <f>IF(W$2="Bike &amp; Run",IF(ISNA(VLOOKUP(W124,Paramètres!$B$3:$C$56,2,FALSE)),0,VLOOKUP(W124,Paramètres!$B$3:$C$56,2,FALSE)*Paramètres!$N$12),IF(OR(W124="",OR($D124="",$D124="NL",$D124="HORS LIGUE")),0,VLOOKUP(IF(OR(W124="",OR($D124="",$D124="NL",$D124="HORS LIGUE")),"",COUNTIFS($D$5:$D$72,"&lt;&gt;"&amp;"",$D$5:$D$72,"&lt;&gt;"&amp;"NL",$D$5:$D$72,"&lt;&gt;"&amp;"HORS LIGUE",W$5:W$72,"&lt;"&amp;W124)+1),Paramètres!$B$3:$C$56,2,FALSE)*Paramètres!$N$12))</f>
        <v>0</v>
      </c>
      <c r="Y124" s="46"/>
      <c r="Z124" s="2">
        <f>IF(Y$2="Bike &amp; Run",IF(ISNA(VLOOKUP(Y124,Paramètres!$B$3:$C$56,2,FALSE)),0,VLOOKUP(Y124,Paramètres!$B$3:$C$56,2,FALSE)*Paramètres!$N$13),IF(OR(Y124="",OR($D124="",$D124="NL",$D124="HORS LIGUE")),0,VLOOKUP(IF(OR(Y124="",OR($D124="",$D124="NL",$D124="HORS LIGUE")),"",COUNTIFS($D$5:$D$72,"&lt;&gt;"&amp;"",$D$5:$D$72,"&lt;&gt;"&amp;"NL",$D$5:$D$72,"&lt;&gt;"&amp;"HORS LIGUE",Y$5:Y$72,"&lt;"&amp;Y124)+1),Paramètres!$B$3:$C$56,2,FALSE)*Paramètres!$N$13))</f>
        <v>0</v>
      </c>
      <c r="AA124" s="46"/>
      <c r="AB124" s="2">
        <f>IF(AA$2="Bike &amp; Run",IF(ISNA(VLOOKUP(AA124,Paramètres!$B$3:$C$56,2,FALSE)),0,VLOOKUP(AA124,Paramètres!$B$3:$C$56,2,FALSE)*Paramètres!$N$14),IF(OR(AA124="",OR($D124="",$D124="NL",$D124="HORS LIGUE")),0,VLOOKUP(IF(OR(AA124="",OR($D124="",$D124="NL",$D124="HORS LIGUE")),"",COUNTIFS($D$5:$D$72,"&lt;&gt;"&amp;"",$D$5:$D$72,"&lt;&gt;"&amp;"NL",$D$5:$D$72,"&lt;&gt;"&amp;"HORS LIGUE",AA$5:AA$72,"&lt;"&amp;AA124)+1),Paramètres!$B$3:$C$56,2,FALSE)*Paramètres!$N$14))</f>
        <v>0</v>
      </c>
      <c r="AC124" s="46"/>
      <c r="AD124" s="2">
        <f>IF(AC$2="Bike &amp; Run",IF(ISNA(VLOOKUP(AC124,Paramètres!$B$3:$C$56,2,FALSE)),0,VLOOKUP(AC124,Paramètres!$B$3:$C$56,2,FALSE)*Paramètres!$N$15),IF(OR(AC124="",OR($D124="",$D124="NL",$D124="HORS LIGUE")),0,VLOOKUP(IF(OR(AC124="",OR($D124="",$D124="NL",$D124="HORS LIGUE")),"",COUNTIFS($D$5:$D$72,"&lt;&gt;"&amp;"",$D$5:$D$72,"&lt;&gt;"&amp;"NL",$D$5:$D$72,"&lt;&gt;"&amp;"HORS LIGUE",AC$5:AC$72,"&lt;"&amp;AC124)+1),Paramètres!$B$3:$C$56,2,FALSE)*Paramètres!$N$15))</f>
        <v>0</v>
      </c>
      <c r="AE124" s="46"/>
      <c r="AF124" s="2">
        <f>IF(AE$2="Bike &amp; Run",IF(ISNA(VLOOKUP(AE124,Paramètres!$B$3:$C$56,2,FALSE)),0,VLOOKUP(AE124,Paramètres!$B$3:$C$56,2,FALSE)*Paramètres!$N$16),IF(OR(AE124="",OR($D124="",$D124="NL",$D124="HORS LIGUE")),0,VLOOKUP(IF(OR(AE124="",OR($D124="",$D124="NL",$D124="HORS LIGUE")),"",COUNTIFS($D$5:$D$72,"&lt;&gt;"&amp;"",$D$5:$D$72,"&lt;&gt;"&amp;"NL",$D$5:$D$72,"&lt;&gt;"&amp;"HORS LIGUE",AE$5:AE$72,"&lt;"&amp;AE124)+1),Paramètres!$B$3:$C$56,2,FALSE)*Paramètres!$N$16))</f>
        <v>0</v>
      </c>
      <c r="AG124" s="46"/>
      <c r="AH124" s="2">
        <f>IF(AG$2="Bike &amp; Run",IF(ISNA(VLOOKUP(AG124,Paramètres!$B$3:$C$56,2,FALSE)),0,VLOOKUP(AG124,Paramètres!$B$3:$C$56,2,FALSE)*Paramètres!$N$17),IF(OR(AG124="",OR($D124="",$D124="NL",$D124="HORS LIGUE")),0,VLOOKUP(IF(OR(AG124="",OR($D124="",$D124="NL",$D124="HORS LIGUE")),"",COUNTIFS($D$5:$D$72,"&lt;&gt;"&amp;"",$D$5:$D$72,"&lt;&gt;"&amp;"NL",$D$5:$D$72,"&lt;&gt;"&amp;"HORS LIGUE",AG$5:AG$72,"&lt;"&amp;AG124)+1),Paramètres!$B$3:$C$56,2,FALSE)*Paramètres!$N$17))</f>
        <v>0</v>
      </c>
      <c r="AI124" s="40">
        <f t="shared" si="115"/>
        <v>0</v>
      </c>
      <c r="AJ124" s="3" t="str">
        <f t="shared" si="116"/>
        <v/>
      </c>
      <c r="AK124" s="5">
        <f t="shared" si="117"/>
        <v>0</v>
      </c>
      <c r="AL124" s="41" t="e">
        <f t="shared" si="118"/>
        <v>#REF!</v>
      </c>
      <c r="AM124" s="33" t="e">
        <f t="shared" si="119"/>
        <v>#REF!</v>
      </c>
    </row>
    <row r="125" spans="1:39" ht="16.5" x14ac:dyDescent="0.35">
      <c r="A125" s="14"/>
      <c r="B125" s="64" t="str">
        <f>IF(ISNA(VLOOKUP(A125,'Licenciés Jeunes 2023'!A:C,3,0)),"",VLOOKUP(A125,'Licenciés Jeunes 2023'!A:C,3,0))</f>
        <v/>
      </c>
      <c r="C125" s="32" t="str">
        <f>IF(ISNA(VLOOKUP(A125,'Licenciés Jeunes 2023'!A:C,2,0)),"",VLOOKUP(A125,'Licenciés Jeunes 2023'!A:C,2,0))</f>
        <v/>
      </c>
      <c r="D125" s="32" t="str">
        <f>IF(ISNA(VLOOKUP(A125,'Licenciés Jeunes 2023'!A:F,6,0)),"",VLOOKUP(A125,'Licenciés Jeunes 2023'!A:F,6,0))</f>
        <v/>
      </c>
      <c r="E125" s="6"/>
      <c r="F125" s="2">
        <f>IF(E$2="Bike &amp; Run",IF(ISNA(VLOOKUP(E125,Paramètres!$B$3:$C$56,2,FALSE)),0,VLOOKUP(E125,Paramètres!$B$3:$C$56,2,FALSE)*Paramètres!$N$3),IF(OR(E125="",OR($D125="",$D125="NL",$D125="HORS LIGUE")),0,VLOOKUP(IF(OR(E125="",OR($D125="",$D125="NL",$D125="HORS LIGUE")),"",COUNTIFS($D$5:$D$72,"&lt;&gt;"&amp;"",$D$5:$D$72,"&lt;&gt;"&amp;"NL",$D$5:$D$72,"&lt;&gt;"&amp;"HORS LIGUE",E$5:E$72,"&lt;"&amp;E125)+1),Paramètres!$B$3:$C$56,2,FALSE)*Paramètres!$N$3))</f>
        <v>0</v>
      </c>
      <c r="G125" s="4"/>
      <c r="H125" s="2">
        <f>IF(G$2="Bike &amp; Run",IF(ISNA(VLOOKUP(G125,Paramètres!$B$3:$C$56,2,FALSE)),0,VLOOKUP(G125,Paramètres!$B$3:$C$56,2,FALSE)*Paramètres!$N$4),IF(OR(G125="",OR($D125="",$D125="NL",$D125="HORS LIGUE")),0,VLOOKUP(IF(OR(G125="",OR($D125="",$D125="NL",$D125="HORS LIGUE")),"",COUNTIFS($D$5:$D$72,"&lt;&gt;"&amp;"",$D$5:$D$72,"&lt;&gt;"&amp;"NL",$D$5:$D$72,"&lt;&gt;"&amp;"HORS LIGUE",G$5:G$72,"&lt;"&amp;G125)+1),Paramètres!$B$3:$C$56,2,FALSE)*Paramètres!$N$4))</f>
        <v>0</v>
      </c>
      <c r="I125" s="36"/>
      <c r="J125" s="2">
        <f>IF(I$2="Bike &amp; Run",IF(ISNA(VLOOKUP(I125,Paramètres!$B$3:$C$56,2,FALSE)),0,VLOOKUP(I125,Paramètres!$B$3:$C$56,2,FALSE)*Paramètres!$N$5),IF(OR(I125="",OR($D125="",$D125="NL",$D125="HORS LIGUE")),0,VLOOKUP(IF(OR(I125="",OR($D125="",$D125="NL",$D125="HORS LIGUE")),"",COUNTIFS($D$5:$D$72,"&lt;&gt;"&amp;"",$D$5:$D$72,"&lt;&gt;"&amp;"NL",$D$5:$D$72,"&lt;&gt;"&amp;"HORS LIGUE",I$5:I$72,"&lt;"&amp;I125)+1),Paramètres!$B$3:$C$56,2,FALSE)*Paramètres!$N$5))</f>
        <v>0</v>
      </c>
      <c r="K125" s="4"/>
      <c r="L125" s="2">
        <f>IF(K$2="Bike &amp; Run",IF(ISNA(VLOOKUP(K125,Paramètres!$B$3:$C$56,2,FALSE)),0,VLOOKUP(K125,Paramètres!$B$3:$C$56,2,FALSE)*Paramètres!$N$6),IF(OR(K125="",OR($D125="",$D125="NL",$D125="HORS LIGUE")),0,VLOOKUP(IF(OR(K125="",OR($D125="",$D125="NL",$D125="HORS LIGUE")),"",COUNTIFS($D$5:$D$72,"&lt;&gt;"&amp;"",$D$5:$D$72,"&lt;&gt;"&amp;"NL",$D$5:$D$72,"&lt;&gt;"&amp;"HORS LIGUE",K$5:K$72,"&lt;"&amp;K125)+1),Paramètres!$B$3:$C$56,2,FALSE)*Paramètres!$N$6))</f>
        <v>0</v>
      </c>
      <c r="M125" s="4"/>
      <c r="N125" s="2">
        <f>IF(M$2="Bike &amp; Run",IF(ISNA(VLOOKUP(M125,Paramètres!$B$3:$C$56,2,FALSE)),0,VLOOKUP(M125,Paramètres!$B$3:$C$56,2,FALSE)*Paramètres!$N$7),IF(OR(M125="",OR($D125="",$D125="NL",$D125="HORS LIGUE")),0,VLOOKUP(IF(OR(M125="",OR($D125="",$D125="NL",$D125="HORS LIGUE")),"",COUNTIFS($D$5:$D$72,"&lt;&gt;"&amp;"",$D$5:$D$72,"&lt;&gt;"&amp;"NL",$D$5:$D$72,"&lt;&gt;"&amp;"HORS LIGUE",M$5:M$72,"&lt;"&amp;M125)+1),Paramètres!$B$3:$C$56,2,FALSE)*Paramètres!$N$7))</f>
        <v>0</v>
      </c>
      <c r="O125" s="46"/>
      <c r="P125" s="2">
        <f>IF(O$2="Bike &amp; Run",IF(ISNA(VLOOKUP(O125,Paramètres!$B$3:$C$56,2,FALSE)),0,VLOOKUP(O125,Paramètres!$B$3:$C$56,2,FALSE)*Paramètres!$N$8),IF(OR(O125="",OR($D125="",$D125="NL",$D125="HORS LIGUE")),0,VLOOKUP(IF(OR(O125="",OR($D125="",$D125="NL",$D125="HORS LIGUE")),"",COUNTIFS($D$5:$D$72,"&lt;&gt;"&amp;"",$D$5:$D$72,"&lt;&gt;"&amp;"NL",$D$5:$D$72,"&lt;&gt;"&amp;"HORS LIGUE",O$5:O$72,"&lt;"&amp;O125)+1),Paramètres!$B$3:$C$56,2,FALSE)*Paramètres!$N$8))</f>
        <v>0</v>
      </c>
      <c r="Q125" s="46"/>
      <c r="R125" s="2">
        <f>IF(Q$2="Bike &amp; Run",IF(ISNA(VLOOKUP(Q125,Paramètres!$B$3:$C$56,2,FALSE)),0,VLOOKUP(Q125,Paramètres!$B$3:$C$56,2,FALSE)*Paramètres!$N$9),IF(OR(Q125="",OR($D125="",$D125="NL",$D125="HORS LIGUE")),0,VLOOKUP(IF(OR(Q125="",OR($D125="",$D125="NL",$D125="HORS LIGUE")),"",COUNTIFS($D$5:$D$72,"&lt;&gt;"&amp;"",$D$5:$D$72,"&lt;&gt;"&amp;"NL",$D$5:$D$72,"&lt;&gt;"&amp;"HORS LIGUE",Q$5:Q$72,"&lt;"&amp;Q125)+1),Paramètres!$B$3:$C$56,2,FALSE)*Paramètres!$N$9))</f>
        <v>0</v>
      </c>
      <c r="S125" s="46"/>
      <c r="T125" s="2">
        <f>IF(S$2="Bike &amp; Run",IF(ISNA(VLOOKUP(S125,Paramètres!$B$3:$C$56,2,FALSE)),0,VLOOKUP(S125,Paramètres!$B$3:$C$56,2,FALSE)*Paramètres!$N$10),IF(OR(S125="",OR($D125="",$D125="NL",$D125="HORS LIGUE")),0,VLOOKUP(IF(OR(S125="",OR($D125="",$D125="NL",$D125="HORS LIGUE")),"",COUNTIFS($D$5:$D$72,"&lt;&gt;"&amp;"",$D$5:$D$72,"&lt;&gt;"&amp;"NL",$D$5:$D$72,"&lt;&gt;"&amp;"HORS LIGUE",S$5:S$72,"&lt;"&amp;S125)+1),Paramètres!$B$3:$C$56,2,FALSE)*Paramètres!$N$10))</f>
        <v>0</v>
      </c>
      <c r="U125" s="46"/>
      <c r="V125" s="2">
        <f>IF(U$2="Bike &amp; Run",IF(ISNA(VLOOKUP(U125,Paramètres!$B$3:$C$56,2,FALSE)),0,VLOOKUP(U125,Paramètres!$B$3:$C$56,2,FALSE)*Paramètres!$N$11),IF(OR(U125="",OR($D125="",$D125="NL",$D125="HORS LIGUE")),0,VLOOKUP(IF(OR(U125="",OR($D125="",$D125="NL",$D125="HORS LIGUE")),"",COUNTIFS($D$5:$D$72,"&lt;&gt;"&amp;"",$D$5:$D$72,"&lt;&gt;"&amp;"NL",$D$5:$D$72,"&lt;&gt;"&amp;"HORS LIGUE",U$5:U$72,"&lt;"&amp;U125)+1),Paramètres!$B$3:$C$56,2,FALSE)*Paramètres!$N$11))</f>
        <v>0</v>
      </c>
      <c r="W125" s="46"/>
      <c r="X125" s="2">
        <f>IF(W$2="Bike &amp; Run",IF(ISNA(VLOOKUP(W125,Paramètres!$B$3:$C$56,2,FALSE)),0,VLOOKUP(W125,Paramètres!$B$3:$C$56,2,FALSE)*Paramètres!$N$12),IF(OR(W125="",OR($D125="",$D125="NL",$D125="HORS LIGUE")),0,VLOOKUP(IF(OR(W125="",OR($D125="",$D125="NL",$D125="HORS LIGUE")),"",COUNTIFS($D$5:$D$72,"&lt;&gt;"&amp;"",$D$5:$D$72,"&lt;&gt;"&amp;"NL",$D$5:$D$72,"&lt;&gt;"&amp;"HORS LIGUE",W$5:W$72,"&lt;"&amp;W125)+1),Paramètres!$B$3:$C$56,2,FALSE)*Paramètres!$N$12))</f>
        <v>0</v>
      </c>
      <c r="Y125" s="46"/>
      <c r="Z125" s="2">
        <f>IF(Y$2="Bike &amp; Run",IF(ISNA(VLOOKUP(Y125,Paramètres!$B$3:$C$56,2,FALSE)),0,VLOOKUP(Y125,Paramètres!$B$3:$C$56,2,FALSE)*Paramètres!$N$13),IF(OR(Y125="",OR($D125="",$D125="NL",$D125="HORS LIGUE")),0,VLOOKUP(IF(OR(Y125="",OR($D125="",$D125="NL",$D125="HORS LIGUE")),"",COUNTIFS($D$5:$D$72,"&lt;&gt;"&amp;"",$D$5:$D$72,"&lt;&gt;"&amp;"NL",$D$5:$D$72,"&lt;&gt;"&amp;"HORS LIGUE",Y$5:Y$72,"&lt;"&amp;Y125)+1),Paramètres!$B$3:$C$56,2,FALSE)*Paramètres!$N$13))</f>
        <v>0</v>
      </c>
      <c r="AA125" s="46"/>
      <c r="AB125" s="2">
        <f>IF(AA$2="Bike &amp; Run",IF(ISNA(VLOOKUP(AA125,Paramètres!$B$3:$C$56,2,FALSE)),0,VLOOKUP(AA125,Paramètres!$B$3:$C$56,2,FALSE)*Paramètres!$N$14),IF(OR(AA125="",OR($D125="",$D125="NL",$D125="HORS LIGUE")),0,VLOOKUP(IF(OR(AA125="",OR($D125="",$D125="NL",$D125="HORS LIGUE")),"",COUNTIFS($D$5:$D$72,"&lt;&gt;"&amp;"",$D$5:$D$72,"&lt;&gt;"&amp;"NL",$D$5:$D$72,"&lt;&gt;"&amp;"HORS LIGUE",AA$5:AA$72,"&lt;"&amp;AA125)+1),Paramètres!$B$3:$C$56,2,FALSE)*Paramètres!$N$14))</f>
        <v>0</v>
      </c>
      <c r="AC125" s="46"/>
      <c r="AD125" s="2">
        <f>IF(AC$2="Bike &amp; Run",IF(ISNA(VLOOKUP(AC125,Paramètres!$B$3:$C$56,2,FALSE)),0,VLOOKUP(AC125,Paramètres!$B$3:$C$56,2,FALSE)*Paramètres!$N$15),IF(OR(AC125="",OR($D125="",$D125="NL",$D125="HORS LIGUE")),0,VLOOKUP(IF(OR(AC125="",OR($D125="",$D125="NL",$D125="HORS LIGUE")),"",COUNTIFS($D$5:$D$72,"&lt;&gt;"&amp;"",$D$5:$D$72,"&lt;&gt;"&amp;"NL",$D$5:$D$72,"&lt;&gt;"&amp;"HORS LIGUE",AC$5:AC$72,"&lt;"&amp;AC125)+1),Paramètres!$B$3:$C$56,2,FALSE)*Paramètres!$N$15))</f>
        <v>0</v>
      </c>
      <c r="AE125" s="46"/>
      <c r="AF125" s="2">
        <f>IF(AE$2="Bike &amp; Run",IF(ISNA(VLOOKUP(AE125,Paramètres!$B$3:$C$56,2,FALSE)),0,VLOOKUP(AE125,Paramètres!$B$3:$C$56,2,FALSE)*Paramètres!$N$16),IF(OR(AE125="",OR($D125="",$D125="NL",$D125="HORS LIGUE")),0,VLOOKUP(IF(OR(AE125="",OR($D125="",$D125="NL",$D125="HORS LIGUE")),"",COUNTIFS($D$5:$D$72,"&lt;&gt;"&amp;"",$D$5:$D$72,"&lt;&gt;"&amp;"NL",$D$5:$D$72,"&lt;&gt;"&amp;"HORS LIGUE",AE$5:AE$72,"&lt;"&amp;AE125)+1),Paramètres!$B$3:$C$56,2,FALSE)*Paramètres!$N$16))</f>
        <v>0</v>
      </c>
      <c r="AG125" s="46"/>
      <c r="AH125" s="2">
        <f>IF(AG$2="Bike &amp; Run",IF(ISNA(VLOOKUP(AG125,Paramètres!$B$3:$C$56,2,FALSE)),0,VLOOKUP(AG125,Paramètres!$B$3:$C$56,2,FALSE)*Paramètres!$N$17),IF(OR(AG125="",OR($D125="",$D125="NL",$D125="HORS LIGUE")),0,VLOOKUP(IF(OR(AG125="",OR($D125="",$D125="NL",$D125="HORS LIGUE")),"",COUNTIFS($D$5:$D$72,"&lt;&gt;"&amp;"",$D$5:$D$72,"&lt;&gt;"&amp;"NL",$D$5:$D$72,"&lt;&gt;"&amp;"HORS LIGUE",AG$5:AG$72,"&lt;"&amp;AG125)+1),Paramètres!$B$3:$C$56,2,FALSE)*Paramètres!$N$17))</f>
        <v>0</v>
      </c>
      <c r="AI125" s="40">
        <f t="shared" si="115"/>
        <v>0</v>
      </c>
      <c r="AJ125" s="3" t="str">
        <f t="shared" si="116"/>
        <v/>
      </c>
      <c r="AK125" s="5">
        <f t="shared" si="117"/>
        <v>0</v>
      </c>
      <c r="AL125" s="41" t="e">
        <f t="shared" si="118"/>
        <v>#REF!</v>
      </c>
      <c r="AM125" s="33" t="e">
        <f t="shared" si="119"/>
        <v>#REF!</v>
      </c>
    </row>
    <row r="126" spans="1:39" ht="16.5" x14ac:dyDescent="0.35">
      <c r="A126" s="14"/>
      <c r="B126" s="64" t="str">
        <f>IF(ISNA(VLOOKUP(A126,'Licenciés Jeunes 2023'!A:C,3,0)),"",VLOOKUP(A126,'Licenciés Jeunes 2023'!A:C,3,0))</f>
        <v/>
      </c>
      <c r="C126" s="32" t="str">
        <f>IF(ISNA(VLOOKUP(A126,'Licenciés Jeunes 2023'!A:C,2,0)),"",VLOOKUP(A126,'Licenciés Jeunes 2023'!A:C,2,0))</f>
        <v/>
      </c>
      <c r="D126" s="32" t="str">
        <f>IF(ISNA(VLOOKUP(A126,'Licenciés Jeunes 2023'!A:F,6,0)),"",VLOOKUP(A126,'Licenciés Jeunes 2023'!A:F,6,0))</f>
        <v/>
      </c>
      <c r="E126" s="6"/>
      <c r="F126" s="2">
        <f>IF(E$2="Bike &amp; Run",IF(ISNA(VLOOKUP(E126,Paramètres!$B$3:$C$56,2,FALSE)),0,VLOOKUP(E126,Paramètres!$B$3:$C$56,2,FALSE)*Paramètres!$N$3),IF(OR(E126="",OR($D126="",$D126="NL",$D126="HORS LIGUE")),0,VLOOKUP(IF(OR(E126="",OR($D126="",$D126="NL",$D126="HORS LIGUE")),"",COUNTIFS($D$5:$D$72,"&lt;&gt;"&amp;"",$D$5:$D$72,"&lt;&gt;"&amp;"NL",$D$5:$D$72,"&lt;&gt;"&amp;"HORS LIGUE",E$5:E$72,"&lt;"&amp;E126)+1),Paramètres!$B$3:$C$56,2,FALSE)*Paramètres!$N$3))</f>
        <v>0</v>
      </c>
      <c r="G126" s="4"/>
      <c r="H126" s="2">
        <f>IF(G$2="Bike &amp; Run",IF(ISNA(VLOOKUP(G126,Paramètres!$B$3:$C$56,2,FALSE)),0,VLOOKUP(G126,Paramètres!$B$3:$C$56,2,FALSE)*Paramètres!$N$4),IF(OR(G126="",OR($D126="",$D126="NL",$D126="HORS LIGUE")),0,VLOOKUP(IF(OR(G126="",OR($D126="",$D126="NL",$D126="HORS LIGUE")),"",COUNTIFS($D$5:$D$72,"&lt;&gt;"&amp;"",$D$5:$D$72,"&lt;&gt;"&amp;"NL",$D$5:$D$72,"&lt;&gt;"&amp;"HORS LIGUE",G$5:G$72,"&lt;"&amp;G126)+1),Paramètres!$B$3:$C$56,2,FALSE)*Paramètres!$N$4))</f>
        <v>0</v>
      </c>
      <c r="I126" s="36"/>
      <c r="J126" s="2">
        <f>IF(I$2="Bike &amp; Run",IF(ISNA(VLOOKUP(I126,Paramètres!$B$3:$C$56,2,FALSE)),0,VLOOKUP(I126,Paramètres!$B$3:$C$56,2,FALSE)*Paramètres!$N$5),IF(OR(I126="",OR($D126="",$D126="NL",$D126="HORS LIGUE")),0,VLOOKUP(IF(OR(I126="",OR($D126="",$D126="NL",$D126="HORS LIGUE")),"",COUNTIFS($D$5:$D$72,"&lt;&gt;"&amp;"",$D$5:$D$72,"&lt;&gt;"&amp;"NL",$D$5:$D$72,"&lt;&gt;"&amp;"HORS LIGUE",I$5:I$72,"&lt;"&amp;I126)+1),Paramètres!$B$3:$C$56,2,FALSE)*Paramètres!$N$5))</f>
        <v>0</v>
      </c>
      <c r="K126" s="4"/>
      <c r="L126" s="2">
        <f>IF(K$2="Bike &amp; Run",IF(ISNA(VLOOKUP(K126,Paramètres!$B$3:$C$56,2,FALSE)),0,VLOOKUP(K126,Paramètres!$B$3:$C$56,2,FALSE)*Paramètres!$N$6),IF(OR(K126="",OR($D126="",$D126="NL",$D126="HORS LIGUE")),0,VLOOKUP(IF(OR(K126="",OR($D126="",$D126="NL",$D126="HORS LIGUE")),"",COUNTIFS($D$5:$D$72,"&lt;&gt;"&amp;"",$D$5:$D$72,"&lt;&gt;"&amp;"NL",$D$5:$D$72,"&lt;&gt;"&amp;"HORS LIGUE",K$5:K$72,"&lt;"&amp;K126)+1),Paramètres!$B$3:$C$56,2,FALSE)*Paramètres!$N$6))</f>
        <v>0</v>
      </c>
      <c r="M126" s="4"/>
      <c r="N126" s="2">
        <f>IF(M$2="Bike &amp; Run",IF(ISNA(VLOOKUP(M126,Paramètres!$B$3:$C$56,2,FALSE)),0,VLOOKUP(M126,Paramètres!$B$3:$C$56,2,FALSE)*Paramètres!$N$7),IF(OR(M126="",OR($D126="",$D126="NL",$D126="HORS LIGUE")),0,VLOOKUP(IF(OR(M126="",OR($D126="",$D126="NL",$D126="HORS LIGUE")),"",COUNTIFS($D$5:$D$72,"&lt;&gt;"&amp;"",$D$5:$D$72,"&lt;&gt;"&amp;"NL",$D$5:$D$72,"&lt;&gt;"&amp;"HORS LIGUE",M$5:M$72,"&lt;"&amp;M126)+1),Paramètres!$B$3:$C$56,2,FALSE)*Paramètres!$N$7))</f>
        <v>0</v>
      </c>
      <c r="O126" s="46"/>
      <c r="P126" s="2">
        <f>IF(O$2="Bike &amp; Run",IF(ISNA(VLOOKUP(O126,Paramètres!$B$3:$C$56,2,FALSE)),0,VLOOKUP(O126,Paramètres!$B$3:$C$56,2,FALSE)*Paramètres!$N$8),IF(OR(O126="",OR($D126="",$D126="NL",$D126="HORS LIGUE")),0,VLOOKUP(IF(OR(O126="",OR($D126="",$D126="NL",$D126="HORS LIGUE")),"",COUNTIFS($D$5:$D$72,"&lt;&gt;"&amp;"",$D$5:$D$72,"&lt;&gt;"&amp;"NL",$D$5:$D$72,"&lt;&gt;"&amp;"HORS LIGUE",O$5:O$72,"&lt;"&amp;O126)+1),Paramètres!$B$3:$C$56,2,FALSE)*Paramètres!$N$8))</f>
        <v>0</v>
      </c>
      <c r="Q126" s="46"/>
      <c r="R126" s="2">
        <f>IF(Q$2="Bike &amp; Run",IF(ISNA(VLOOKUP(Q126,Paramètres!$B$3:$C$56,2,FALSE)),0,VLOOKUP(Q126,Paramètres!$B$3:$C$56,2,FALSE)*Paramètres!$N$9),IF(OR(Q126="",OR($D126="",$D126="NL",$D126="HORS LIGUE")),0,VLOOKUP(IF(OR(Q126="",OR($D126="",$D126="NL",$D126="HORS LIGUE")),"",COUNTIFS($D$5:$D$72,"&lt;&gt;"&amp;"",$D$5:$D$72,"&lt;&gt;"&amp;"NL",$D$5:$D$72,"&lt;&gt;"&amp;"HORS LIGUE",Q$5:Q$72,"&lt;"&amp;Q126)+1),Paramètres!$B$3:$C$56,2,FALSE)*Paramètres!$N$9))</f>
        <v>0</v>
      </c>
      <c r="S126" s="46"/>
      <c r="T126" s="2">
        <f>IF(S$2="Bike &amp; Run",IF(ISNA(VLOOKUP(S126,Paramètres!$B$3:$C$56,2,FALSE)),0,VLOOKUP(S126,Paramètres!$B$3:$C$56,2,FALSE)*Paramètres!$N$10),IF(OR(S126="",OR($D126="",$D126="NL",$D126="HORS LIGUE")),0,VLOOKUP(IF(OR(S126="",OR($D126="",$D126="NL",$D126="HORS LIGUE")),"",COUNTIFS($D$5:$D$72,"&lt;&gt;"&amp;"",$D$5:$D$72,"&lt;&gt;"&amp;"NL",$D$5:$D$72,"&lt;&gt;"&amp;"HORS LIGUE",S$5:S$72,"&lt;"&amp;S126)+1),Paramètres!$B$3:$C$56,2,FALSE)*Paramètres!$N$10))</f>
        <v>0</v>
      </c>
      <c r="U126" s="46"/>
      <c r="V126" s="2">
        <f>IF(U$2="Bike &amp; Run",IF(ISNA(VLOOKUP(U126,Paramètres!$B$3:$C$56,2,FALSE)),0,VLOOKUP(U126,Paramètres!$B$3:$C$56,2,FALSE)*Paramètres!$N$11),IF(OR(U126="",OR($D126="",$D126="NL",$D126="HORS LIGUE")),0,VLOOKUP(IF(OR(U126="",OR($D126="",$D126="NL",$D126="HORS LIGUE")),"",COUNTIFS($D$5:$D$72,"&lt;&gt;"&amp;"",$D$5:$D$72,"&lt;&gt;"&amp;"NL",$D$5:$D$72,"&lt;&gt;"&amp;"HORS LIGUE",U$5:U$72,"&lt;"&amp;U126)+1),Paramètres!$B$3:$C$56,2,FALSE)*Paramètres!$N$11))</f>
        <v>0</v>
      </c>
      <c r="W126" s="46"/>
      <c r="X126" s="2">
        <f>IF(W$2="Bike &amp; Run",IF(ISNA(VLOOKUP(W126,Paramètres!$B$3:$C$56,2,FALSE)),0,VLOOKUP(W126,Paramètres!$B$3:$C$56,2,FALSE)*Paramètres!$N$12),IF(OR(W126="",OR($D126="",$D126="NL",$D126="HORS LIGUE")),0,VLOOKUP(IF(OR(W126="",OR($D126="",$D126="NL",$D126="HORS LIGUE")),"",COUNTIFS($D$5:$D$72,"&lt;&gt;"&amp;"",$D$5:$D$72,"&lt;&gt;"&amp;"NL",$D$5:$D$72,"&lt;&gt;"&amp;"HORS LIGUE",W$5:W$72,"&lt;"&amp;W126)+1),Paramètres!$B$3:$C$56,2,FALSE)*Paramètres!$N$12))</f>
        <v>0</v>
      </c>
      <c r="Y126" s="46"/>
      <c r="Z126" s="2">
        <f>IF(Y$2="Bike &amp; Run",IF(ISNA(VLOOKUP(Y126,Paramètres!$B$3:$C$56,2,FALSE)),0,VLOOKUP(Y126,Paramètres!$B$3:$C$56,2,FALSE)*Paramètres!$N$13),IF(OR(Y126="",OR($D126="",$D126="NL",$D126="HORS LIGUE")),0,VLOOKUP(IF(OR(Y126="",OR($D126="",$D126="NL",$D126="HORS LIGUE")),"",COUNTIFS($D$5:$D$72,"&lt;&gt;"&amp;"",$D$5:$D$72,"&lt;&gt;"&amp;"NL",$D$5:$D$72,"&lt;&gt;"&amp;"HORS LIGUE",Y$5:Y$72,"&lt;"&amp;Y126)+1),Paramètres!$B$3:$C$56,2,FALSE)*Paramètres!$N$13))</f>
        <v>0</v>
      </c>
      <c r="AA126" s="46"/>
      <c r="AB126" s="2">
        <f>IF(AA$2="Bike &amp; Run",IF(ISNA(VLOOKUP(AA126,Paramètres!$B$3:$C$56,2,FALSE)),0,VLOOKUP(AA126,Paramètres!$B$3:$C$56,2,FALSE)*Paramètres!$N$14),IF(OR(AA126="",OR($D126="",$D126="NL",$D126="HORS LIGUE")),0,VLOOKUP(IF(OR(AA126="",OR($D126="",$D126="NL",$D126="HORS LIGUE")),"",COUNTIFS($D$5:$D$72,"&lt;&gt;"&amp;"",$D$5:$D$72,"&lt;&gt;"&amp;"NL",$D$5:$D$72,"&lt;&gt;"&amp;"HORS LIGUE",AA$5:AA$72,"&lt;"&amp;AA126)+1),Paramètres!$B$3:$C$56,2,FALSE)*Paramètres!$N$14))</f>
        <v>0</v>
      </c>
      <c r="AC126" s="46"/>
      <c r="AD126" s="2">
        <f>IF(AC$2="Bike &amp; Run",IF(ISNA(VLOOKUP(AC126,Paramètres!$B$3:$C$56,2,FALSE)),0,VLOOKUP(AC126,Paramètres!$B$3:$C$56,2,FALSE)*Paramètres!$N$15),IF(OR(AC126="",OR($D126="",$D126="NL",$D126="HORS LIGUE")),0,VLOOKUP(IF(OR(AC126="",OR($D126="",$D126="NL",$D126="HORS LIGUE")),"",COUNTIFS($D$5:$D$72,"&lt;&gt;"&amp;"",$D$5:$D$72,"&lt;&gt;"&amp;"NL",$D$5:$D$72,"&lt;&gt;"&amp;"HORS LIGUE",AC$5:AC$72,"&lt;"&amp;AC126)+1),Paramètres!$B$3:$C$56,2,FALSE)*Paramètres!$N$15))</f>
        <v>0</v>
      </c>
      <c r="AE126" s="46"/>
      <c r="AF126" s="2">
        <f>IF(AE$2="Bike &amp; Run",IF(ISNA(VLOOKUP(AE126,Paramètres!$B$3:$C$56,2,FALSE)),0,VLOOKUP(AE126,Paramètres!$B$3:$C$56,2,FALSE)*Paramètres!$N$16),IF(OR(AE126="",OR($D126="",$D126="NL",$D126="HORS LIGUE")),0,VLOOKUP(IF(OR(AE126="",OR($D126="",$D126="NL",$D126="HORS LIGUE")),"",COUNTIFS($D$5:$D$72,"&lt;&gt;"&amp;"",$D$5:$D$72,"&lt;&gt;"&amp;"NL",$D$5:$D$72,"&lt;&gt;"&amp;"HORS LIGUE",AE$5:AE$72,"&lt;"&amp;AE126)+1),Paramètres!$B$3:$C$56,2,FALSE)*Paramètres!$N$16))</f>
        <v>0</v>
      </c>
      <c r="AG126" s="46"/>
      <c r="AH126" s="2">
        <f>IF(AG$2="Bike &amp; Run",IF(ISNA(VLOOKUP(AG126,Paramètres!$B$3:$C$56,2,FALSE)),0,VLOOKUP(AG126,Paramètres!$B$3:$C$56,2,FALSE)*Paramètres!$N$17),IF(OR(AG126="",OR($D126="",$D126="NL",$D126="HORS LIGUE")),0,VLOOKUP(IF(OR(AG126="",OR($D126="",$D126="NL",$D126="HORS LIGUE")),"",COUNTIFS($D$5:$D$72,"&lt;&gt;"&amp;"",$D$5:$D$72,"&lt;&gt;"&amp;"NL",$D$5:$D$72,"&lt;&gt;"&amp;"HORS LIGUE",AG$5:AG$72,"&lt;"&amp;AG126)+1),Paramètres!$B$3:$C$56,2,FALSE)*Paramètres!$N$17))</f>
        <v>0</v>
      </c>
      <c r="AI126" s="40">
        <f t="shared" si="115"/>
        <v>0</v>
      </c>
      <c r="AJ126" s="3" t="str">
        <f t="shared" si="116"/>
        <v/>
      </c>
      <c r="AK126" s="5">
        <f t="shared" si="117"/>
        <v>0</v>
      </c>
      <c r="AL126" s="41" t="e">
        <f t="shared" si="118"/>
        <v>#REF!</v>
      </c>
      <c r="AM126" s="33" t="e">
        <f t="shared" si="119"/>
        <v>#REF!</v>
      </c>
    </row>
    <row r="127" spans="1:39" ht="16.5" x14ac:dyDescent="0.35">
      <c r="A127" s="14"/>
      <c r="B127" s="64" t="str">
        <f>IF(ISNA(VLOOKUP(A127,'Licenciés Jeunes 2023'!A:C,3,0)),"",VLOOKUP(A127,'Licenciés Jeunes 2023'!A:C,3,0))</f>
        <v/>
      </c>
      <c r="C127" s="32" t="str">
        <f>IF(ISNA(VLOOKUP(A127,'Licenciés Jeunes 2023'!A:C,2,0)),"",VLOOKUP(A127,'Licenciés Jeunes 2023'!A:C,2,0))</f>
        <v/>
      </c>
      <c r="D127" s="32" t="str">
        <f>IF(ISNA(VLOOKUP(A127,'Licenciés Jeunes 2023'!A:F,6,0)),"",VLOOKUP(A127,'Licenciés Jeunes 2023'!A:F,6,0))</f>
        <v/>
      </c>
      <c r="E127" s="6"/>
      <c r="F127" s="2">
        <f>IF(E$2="Bike &amp; Run",IF(ISNA(VLOOKUP(E127,Paramètres!$B$3:$C$56,2,FALSE)),0,VLOOKUP(E127,Paramètres!$B$3:$C$56,2,FALSE)*Paramètres!$N$3),IF(OR(E127="",OR($D127="",$D127="NL",$D127="HORS LIGUE")),0,VLOOKUP(IF(OR(E127="",OR($D127="",$D127="NL",$D127="HORS LIGUE")),"",COUNTIFS($D$5:$D$72,"&lt;&gt;"&amp;"",$D$5:$D$72,"&lt;&gt;"&amp;"NL",$D$5:$D$72,"&lt;&gt;"&amp;"HORS LIGUE",E$5:E$72,"&lt;"&amp;E127)+1),Paramètres!$B$3:$C$56,2,FALSE)*Paramètres!$N$3))</f>
        <v>0</v>
      </c>
      <c r="G127" s="4"/>
      <c r="H127" s="2">
        <f>IF(G$2="Bike &amp; Run",IF(ISNA(VLOOKUP(G127,Paramètres!$B$3:$C$56,2,FALSE)),0,VLOOKUP(G127,Paramètres!$B$3:$C$56,2,FALSE)*Paramètres!$N$4),IF(OR(G127="",OR($D127="",$D127="NL",$D127="HORS LIGUE")),0,VLOOKUP(IF(OR(G127="",OR($D127="",$D127="NL",$D127="HORS LIGUE")),"",COUNTIFS($D$5:$D$72,"&lt;&gt;"&amp;"",$D$5:$D$72,"&lt;&gt;"&amp;"NL",$D$5:$D$72,"&lt;&gt;"&amp;"HORS LIGUE",G$5:G$72,"&lt;"&amp;G127)+1),Paramètres!$B$3:$C$56,2,FALSE)*Paramètres!$N$4))</f>
        <v>0</v>
      </c>
      <c r="I127" s="36"/>
      <c r="J127" s="2">
        <f>IF(I$2="Bike &amp; Run",IF(ISNA(VLOOKUP(I127,Paramètres!$B$3:$C$56,2,FALSE)),0,VLOOKUP(I127,Paramètres!$B$3:$C$56,2,FALSE)*Paramètres!$N$5),IF(OR(I127="",OR($D127="",$D127="NL",$D127="HORS LIGUE")),0,VLOOKUP(IF(OR(I127="",OR($D127="",$D127="NL",$D127="HORS LIGUE")),"",COUNTIFS($D$5:$D$72,"&lt;&gt;"&amp;"",$D$5:$D$72,"&lt;&gt;"&amp;"NL",$D$5:$D$72,"&lt;&gt;"&amp;"HORS LIGUE",I$5:I$72,"&lt;"&amp;I127)+1),Paramètres!$B$3:$C$56,2,FALSE)*Paramètres!$N$5))</f>
        <v>0</v>
      </c>
      <c r="K127" s="4"/>
      <c r="L127" s="2">
        <f>IF(K$2="Bike &amp; Run",IF(ISNA(VLOOKUP(K127,Paramètres!$B$3:$C$56,2,FALSE)),0,VLOOKUP(K127,Paramètres!$B$3:$C$56,2,FALSE)*Paramètres!$N$6),IF(OR(K127="",OR($D127="",$D127="NL",$D127="HORS LIGUE")),0,VLOOKUP(IF(OR(K127="",OR($D127="",$D127="NL",$D127="HORS LIGUE")),"",COUNTIFS($D$5:$D$72,"&lt;&gt;"&amp;"",$D$5:$D$72,"&lt;&gt;"&amp;"NL",$D$5:$D$72,"&lt;&gt;"&amp;"HORS LIGUE",K$5:K$72,"&lt;"&amp;K127)+1),Paramètres!$B$3:$C$56,2,FALSE)*Paramètres!$N$6))</f>
        <v>0</v>
      </c>
      <c r="M127" s="4"/>
      <c r="N127" s="2">
        <f>IF(M$2="Bike &amp; Run",IF(ISNA(VLOOKUP(M127,Paramètres!$B$3:$C$56,2,FALSE)),0,VLOOKUP(M127,Paramètres!$B$3:$C$56,2,FALSE)*Paramètres!$N$7),IF(OR(M127="",OR($D127="",$D127="NL",$D127="HORS LIGUE")),0,VLOOKUP(IF(OR(M127="",OR($D127="",$D127="NL",$D127="HORS LIGUE")),"",COUNTIFS($D$5:$D$72,"&lt;&gt;"&amp;"",$D$5:$D$72,"&lt;&gt;"&amp;"NL",$D$5:$D$72,"&lt;&gt;"&amp;"HORS LIGUE",M$5:M$72,"&lt;"&amp;M127)+1),Paramètres!$B$3:$C$56,2,FALSE)*Paramètres!$N$7))</f>
        <v>0</v>
      </c>
      <c r="O127" s="46"/>
      <c r="P127" s="2">
        <f>IF(O$2="Bike &amp; Run",IF(ISNA(VLOOKUP(O127,Paramètres!$B$3:$C$56,2,FALSE)),0,VLOOKUP(O127,Paramètres!$B$3:$C$56,2,FALSE)*Paramètres!$N$8),IF(OR(O127="",OR($D127="",$D127="NL",$D127="HORS LIGUE")),0,VLOOKUP(IF(OR(O127="",OR($D127="",$D127="NL",$D127="HORS LIGUE")),"",COUNTIFS($D$5:$D$72,"&lt;&gt;"&amp;"",$D$5:$D$72,"&lt;&gt;"&amp;"NL",$D$5:$D$72,"&lt;&gt;"&amp;"HORS LIGUE",O$5:O$72,"&lt;"&amp;O127)+1),Paramètres!$B$3:$C$56,2,FALSE)*Paramètres!$N$8))</f>
        <v>0</v>
      </c>
      <c r="Q127" s="46"/>
      <c r="R127" s="2">
        <f>IF(Q$2="Bike &amp; Run",IF(ISNA(VLOOKUP(Q127,Paramètres!$B$3:$C$56,2,FALSE)),0,VLOOKUP(Q127,Paramètres!$B$3:$C$56,2,FALSE)*Paramètres!$N$9),IF(OR(Q127="",OR($D127="",$D127="NL",$D127="HORS LIGUE")),0,VLOOKUP(IF(OR(Q127="",OR($D127="",$D127="NL",$D127="HORS LIGUE")),"",COUNTIFS($D$5:$D$72,"&lt;&gt;"&amp;"",$D$5:$D$72,"&lt;&gt;"&amp;"NL",$D$5:$D$72,"&lt;&gt;"&amp;"HORS LIGUE",Q$5:Q$72,"&lt;"&amp;Q127)+1),Paramètres!$B$3:$C$56,2,FALSE)*Paramètres!$N$9))</f>
        <v>0</v>
      </c>
      <c r="S127" s="46"/>
      <c r="T127" s="2">
        <f>IF(S$2="Bike &amp; Run",IF(ISNA(VLOOKUP(S127,Paramètres!$B$3:$C$56,2,FALSE)),0,VLOOKUP(S127,Paramètres!$B$3:$C$56,2,FALSE)*Paramètres!$N$10),IF(OR(S127="",OR($D127="",$D127="NL",$D127="HORS LIGUE")),0,VLOOKUP(IF(OR(S127="",OR($D127="",$D127="NL",$D127="HORS LIGUE")),"",COUNTIFS($D$5:$D$72,"&lt;&gt;"&amp;"",$D$5:$D$72,"&lt;&gt;"&amp;"NL",$D$5:$D$72,"&lt;&gt;"&amp;"HORS LIGUE",S$5:S$72,"&lt;"&amp;S127)+1),Paramètres!$B$3:$C$56,2,FALSE)*Paramètres!$N$10))</f>
        <v>0</v>
      </c>
      <c r="U127" s="46"/>
      <c r="V127" s="2">
        <f>IF(U$2="Bike &amp; Run",IF(ISNA(VLOOKUP(U127,Paramètres!$B$3:$C$56,2,FALSE)),0,VLOOKUP(U127,Paramètres!$B$3:$C$56,2,FALSE)*Paramètres!$N$11),IF(OR(U127="",OR($D127="",$D127="NL",$D127="HORS LIGUE")),0,VLOOKUP(IF(OR(U127="",OR($D127="",$D127="NL",$D127="HORS LIGUE")),"",COUNTIFS($D$5:$D$72,"&lt;&gt;"&amp;"",$D$5:$D$72,"&lt;&gt;"&amp;"NL",$D$5:$D$72,"&lt;&gt;"&amp;"HORS LIGUE",U$5:U$72,"&lt;"&amp;U127)+1),Paramètres!$B$3:$C$56,2,FALSE)*Paramètres!$N$11))</f>
        <v>0</v>
      </c>
      <c r="W127" s="46"/>
      <c r="X127" s="2">
        <f>IF(W$2="Bike &amp; Run",IF(ISNA(VLOOKUP(W127,Paramètres!$B$3:$C$56,2,FALSE)),0,VLOOKUP(W127,Paramètres!$B$3:$C$56,2,FALSE)*Paramètres!$N$12),IF(OR(W127="",OR($D127="",$D127="NL",$D127="HORS LIGUE")),0,VLOOKUP(IF(OR(W127="",OR($D127="",$D127="NL",$D127="HORS LIGUE")),"",COUNTIFS($D$5:$D$72,"&lt;&gt;"&amp;"",$D$5:$D$72,"&lt;&gt;"&amp;"NL",$D$5:$D$72,"&lt;&gt;"&amp;"HORS LIGUE",W$5:W$72,"&lt;"&amp;W127)+1),Paramètres!$B$3:$C$56,2,FALSE)*Paramètres!$N$12))</f>
        <v>0</v>
      </c>
      <c r="Y127" s="46"/>
      <c r="Z127" s="2">
        <f>IF(Y$2="Bike &amp; Run",IF(ISNA(VLOOKUP(Y127,Paramètres!$B$3:$C$56,2,FALSE)),0,VLOOKUP(Y127,Paramètres!$B$3:$C$56,2,FALSE)*Paramètres!$N$13),IF(OR(Y127="",OR($D127="",$D127="NL",$D127="HORS LIGUE")),0,VLOOKUP(IF(OR(Y127="",OR($D127="",$D127="NL",$D127="HORS LIGUE")),"",COUNTIFS($D$5:$D$72,"&lt;&gt;"&amp;"",$D$5:$D$72,"&lt;&gt;"&amp;"NL",$D$5:$D$72,"&lt;&gt;"&amp;"HORS LIGUE",Y$5:Y$72,"&lt;"&amp;Y127)+1),Paramètres!$B$3:$C$56,2,FALSE)*Paramètres!$N$13))</f>
        <v>0</v>
      </c>
      <c r="AA127" s="46"/>
      <c r="AB127" s="2">
        <f>IF(AA$2="Bike &amp; Run",IF(ISNA(VLOOKUP(AA127,Paramètres!$B$3:$C$56,2,FALSE)),0,VLOOKUP(AA127,Paramètres!$B$3:$C$56,2,FALSE)*Paramètres!$N$14),IF(OR(AA127="",OR($D127="",$D127="NL",$D127="HORS LIGUE")),0,VLOOKUP(IF(OR(AA127="",OR($D127="",$D127="NL",$D127="HORS LIGUE")),"",COUNTIFS($D$5:$D$72,"&lt;&gt;"&amp;"",$D$5:$D$72,"&lt;&gt;"&amp;"NL",$D$5:$D$72,"&lt;&gt;"&amp;"HORS LIGUE",AA$5:AA$72,"&lt;"&amp;AA127)+1),Paramètres!$B$3:$C$56,2,FALSE)*Paramètres!$N$14))</f>
        <v>0</v>
      </c>
      <c r="AC127" s="46"/>
      <c r="AD127" s="2">
        <f>IF(AC$2="Bike &amp; Run",IF(ISNA(VLOOKUP(AC127,Paramètres!$B$3:$C$56,2,FALSE)),0,VLOOKUP(AC127,Paramètres!$B$3:$C$56,2,FALSE)*Paramètres!$N$15),IF(OR(AC127="",OR($D127="",$D127="NL",$D127="HORS LIGUE")),0,VLOOKUP(IF(OR(AC127="",OR($D127="",$D127="NL",$D127="HORS LIGUE")),"",COUNTIFS($D$5:$D$72,"&lt;&gt;"&amp;"",$D$5:$D$72,"&lt;&gt;"&amp;"NL",$D$5:$D$72,"&lt;&gt;"&amp;"HORS LIGUE",AC$5:AC$72,"&lt;"&amp;AC127)+1),Paramètres!$B$3:$C$56,2,FALSE)*Paramètres!$N$15))</f>
        <v>0</v>
      </c>
      <c r="AE127" s="46"/>
      <c r="AF127" s="2">
        <f>IF(AE$2="Bike &amp; Run",IF(ISNA(VLOOKUP(AE127,Paramètres!$B$3:$C$56,2,FALSE)),0,VLOOKUP(AE127,Paramètres!$B$3:$C$56,2,FALSE)*Paramètres!$N$16),IF(OR(AE127="",OR($D127="",$D127="NL",$D127="HORS LIGUE")),0,VLOOKUP(IF(OR(AE127="",OR($D127="",$D127="NL",$D127="HORS LIGUE")),"",COUNTIFS($D$5:$D$72,"&lt;&gt;"&amp;"",$D$5:$D$72,"&lt;&gt;"&amp;"NL",$D$5:$D$72,"&lt;&gt;"&amp;"HORS LIGUE",AE$5:AE$72,"&lt;"&amp;AE127)+1),Paramètres!$B$3:$C$56,2,FALSE)*Paramètres!$N$16))</f>
        <v>0</v>
      </c>
      <c r="AG127" s="46"/>
      <c r="AH127" s="2">
        <f>IF(AG$2="Bike &amp; Run",IF(ISNA(VLOOKUP(AG127,Paramètres!$B$3:$C$56,2,FALSE)),0,VLOOKUP(AG127,Paramètres!$B$3:$C$56,2,FALSE)*Paramètres!$N$17),IF(OR(AG127="",OR($D127="",$D127="NL",$D127="HORS LIGUE")),0,VLOOKUP(IF(OR(AG127="",OR($D127="",$D127="NL",$D127="HORS LIGUE")),"",COUNTIFS($D$5:$D$72,"&lt;&gt;"&amp;"",$D$5:$D$72,"&lt;&gt;"&amp;"NL",$D$5:$D$72,"&lt;&gt;"&amp;"HORS LIGUE",AG$5:AG$72,"&lt;"&amp;AG127)+1),Paramètres!$B$3:$C$56,2,FALSE)*Paramètres!$N$17))</f>
        <v>0</v>
      </c>
      <c r="AI127" s="40">
        <f t="shared" si="115"/>
        <v>0</v>
      </c>
      <c r="AJ127" s="3" t="str">
        <f t="shared" si="116"/>
        <v/>
      </c>
      <c r="AK127" s="5">
        <f t="shared" si="117"/>
        <v>0</v>
      </c>
      <c r="AL127" s="41" t="e">
        <f t="shared" si="118"/>
        <v>#REF!</v>
      </c>
      <c r="AM127" s="33" t="e">
        <f t="shared" si="119"/>
        <v>#REF!</v>
      </c>
    </row>
    <row r="128" spans="1:39" ht="16.5" x14ac:dyDescent="0.35">
      <c r="A128" s="14"/>
      <c r="B128" s="64" t="str">
        <f>IF(ISNA(VLOOKUP(A128,'Licenciés Jeunes 2023'!A:C,3,0)),"",VLOOKUP(A128,'Licenciés Jeunes 2023'!A:C,3,0))</f>
        <v/>
      </c>
      <c r="C128" s="32" t="str">
        <f>IF(ISNA(VLOOKUP(A128,'Licenciés Jeunes 2023'!A:C,2,0)),"",VLOOKUP(A128,'Licenciés Jeunes 2023'!A:C,2,0))</f>
        <v/>
      </c>
      <c r="D128" s="32" t="str">
        <f>IF(ISNA(VLOOKUP(A128,'Licenciés Jeunes 2023'!A:F,6,0)),"",VLOOKUP(A128,'Licenciés Jeunes 2023'!A:F,6,0))</f>
        <v/>
      </c>
      <c r="E128" s="6"/>
      <c r="F128" s="2">
        <f>IF(E$2="Bike &amp; Run",IF(ISNA(VLOOKUP(E128,Paramètres!$B$3:$C$56,2,FALSE)),0,VLOOKUP(E128,Paramètres!$B$3:$C$56,2,FALSE)*Paramètres!$N$3),IF(OR(E128="",OR($D128="",$D128="NL",$D128="HORS LIGUE")),0,VLOOKUP(IF(OR(E128="",OR($D128="",$D128="NL",$D128="HORS LIGUE")),"",COUNTIFS($D$5:$D$72,"&lt;&gt;"&amp;"",$D$5:$D$72,"&lt;&gt;"&amp;"NL",$D$5:$D$72,"&lt;&gt;"&amp;"HORS LIGUE",E$5:E$72,"&lt;"&amp;E128)+1),Paramètres!$B$3:$C$56,2,FALSE)*Paramètres!$N$3))</f>
        <v>0</v>
      </c>
      <c r="G128" s="4"/>
      <c r="H128" s="2">
        <f>IF(G$2="Bike &amp; Run",IF(ISNA(VLOOKUP(G128,Paramètres!$B$3:$C$56,2,FALSE)),0,VLOOKUP(G128,Paramètres!$B$3:$C$56,2,FALSE)*Paramètres!$N$4),IF(OR(G128="",OR($D128="",$D128="NL",$D128="HORS LIGUE")),0,VLOOKUP(IF(OR(G128="",OR($D128="",$D128="NL",$D128="HORS LIGUE")),"",COUNTIFS($D$5:$D$72,"&lt;&gt;"&amp;"",$D$5:$D$72,"&lt;&gt;"&amp;"NL",$D$5:$D$72,"&lt;&gt;"&amp;"HORS LIGUE",G$5:G$72,"&lt;"&amp;G128)+1),Paramètres!$B$3:$C$56,2,FALSE)*Paramètres!$N$4))</f>
        <v>0</v>
      </c>
      <c r="I128" s="36"/>
      <c r="J128" s="2">
        <f>IF(I$2="Bike &amp; Run",IF(ISNA(VLOOKUP(I128,Paramètres!$B$3:$C$56,2,FALSE)),0,VLOOKUP(I128,Paramètres!$B$3:$C$56,2,FALSE)*Paramètres!$N$5),IF(OR(I128="",OR($D128="",$D128="NL",$D128="HORS LIGUE")),0,VLOOKUP(IF(OR(I128="",OR($D128="",$D128="NL",$D128="HORS LIGUE")),"",COUNTIFS($D$5:$D$72,"&lt;&gt;"&amp;"",$D$5:$D$72,"&lt;&gt;"&amp;"NL",$D$5:$D$72,"&lt;&gt;"&amp;"HORS LIGUE",I$5:I$72,"&lt;"&amp;I128)+1),Paramètres!$B$3:$C$56,2,FALSE)*Paramètres!$N$5))</f>
        <v>0</v>
      </c>
      <c r="K128" s="4"/>
      <c r="L128" s="2">
        <f>IF(K$2="Bike &amp; Run",IF(ISNA(VLOOKUP(K128,Paramètres!$B$3:$C$56,2,FALSE)),0,VLOOKUP(K128,Paramètres!$B$3:$C$56,2,FALSE)*Paramètres!$N$6),IF(OR(K128="",OR($D128="",$D128="NL",$D128="HORS LIGUE")),0,VLOOKUP(IF(OR(K128="",OR($D128="",$D128="NL",$D128="HORS LIGUE")),"",COUNTIFS($D$5:$D$72,"&lt;&gt;"&amp;"",$D$5:$D$72,"&lt;&gt;"&amp;"NL",$D$5:$D$72,"&lt;&gt;"&amp;"HORS LIGUE",K$5:K$72,"&lt;"&amp;K128)+1),Paramètres!$B$3:$C$56,2,FALSE)*Paramètres!$N$6))</f>
        <v>0</v>
      </c>
      <c r="M128" s="4"/>
      <c r="N128" s="2">
        <f>IF(M$2="Bike &amp; Run",IF(ISNA(VLOOKUP(M128,Paramètres!$B$3:$C$56,2,FALSE)),0,VLOOKUP(M128,Paramètres!$B$3:$C$56,2,FALSE)*Paramètres!$N$7),IF(OR(M128="",OR($D128="",$D128="NL",$D128="HORS LIGUE")),0,VLOOKUP(IF(OR(M128="",OR($D128="",$D128="NL",$D128="HORS LIGUE")),"",COUNTIFS($D$5:$D$72,"&lt;&gt;"&amp;"",$D$5:$D$72,"&lt;&gt;"&amp;"NL",$D$5:$D$72,"&lt;&gt;"&amp;"HORS LIGUE",M$5:M$72,"&lt;"&amp;M128)+1),Paramètres!$B$3:$C$56,2,FALSE)*Paramètres!$N$7))</f>
        <v>0</v>
      </c>
      <c r="O128" s="46"/>
      <c r="P128" s="2">
        <f>IF(O$2="Bike &amp; Run",IF(ISNA(VLOOKUP(O128,Paramètres!$B$3:$C$56,2,FALSE)),0,VLOOKUP(O128,Paramètres!$B$3:$C$56,2,FALSE)*Paramètres!$N$8),IF(OR(O128="",OR($D128="",$D128="NL",$D128="HORS LIGUE")),0,VLOOKUP(IF(OR(O128="",OR($D128="",$D128="NL",$D128="HORS LIGUE")),"",COUNTIFS($D$5:$D$72,"&lt;&gt;"&amp;"",$D$5:$D$72,"&lt;&gt;"&amp;"NL",$D$5:$D$72,"&lt;&gt;"&amp;"HORS LIGUE",O$5:O$72,"&lt;"&amp;O128)+1),Paramètres!$B$3:$C$56,2,FALSE)*Paramètres!$N$8))</f>
        <v>0</v>
      </c>
      <c r="Q128" s="46"/>
      <c r="R128" s="2">
        <f>IF(Q$2="Bike &amp; Run",IF(ISNA(VLOOKUP(Q128,Paramètres!$B$3:$C$56,2,FALSE)),0,VLOOKUP(Q128,Paramètres!$B$3:$C$56,2,FALSE)*Paramètres!$N$9),IF(OR(Q128="",OR($D128="",$D128="NL",$D128="HORS LIGUE")),0,VLOOKUP(IF(OR(Q128="",OR($D128="",$D128="NL",$D128="HORS LIGUE")),"",COUNTIFS($D$5:$D$72,"&lt;&gt;"&amp;"",$D$5:$D$72,"&lt;&gt;"&amp;"NL",$D$5:$D$72,"&lt;&gt;"&amp;"HORS LIGUE",Q$5:Q$72,"&lt;"&amp;Q128)+1),Paramètres!$B$3:$C$56,2,FALSE)*Paramètres!$N$9))</f>
        <v>0</v>
      </c>
      <c r="S128" s="46"/>
      <c r="T128" s="2">
        <f>IF(S$2="Bike &amp; Run",IF(ISNA(VLOOKUP(S128,Paramètres!$B$3:$C$56,2,FALSE)),0,VLOOKUP(S128,Paramètres!$B$3:$C$56,2,FALSE)*Paramètres!$N$10),IF(OR(S128="",OR($D128="",$D128="NL",$D128="HORS LIGUE")),0,VLOOKUP(IF(OR(S128="",OR($D128="",$D128="NL",$D128="HORS LIGUE")),"",COUNTIFS($D$5:$D$72,"&lt;&gt;"&amp;"",$D$5:$D$72,"&lt;&gt;"&amp;"NL",$D$5:$D$72,"&lt;&gt;"&amp;"HORS LIGUE",S$5:S$72,"&lt;"&amp;S128)+1),Paramètres!$B$3:$C$56,2,FALSE)*Paramètres!$N$10))</f>
        <v>0</v>
      </c>
      <c r="U128" s="46"/>
      <c r="V128" s="2">
        <f>IF(U$2="Bike &amp; Run",IF(ISNA(VLOOKUP(U128,Paramètres!$B$3:$C$56,2,FALSE)),0,VLOOKUP(U128,Paramètres!$B$3:$C$56,2,FALSE)*Paramètres!$N$11),IF(OR(U128="",OR($D128="",$D128="NL",$D128="HORS LIGUE")),0,VLOOKUP(IF(OR(U128="",OR($D128="",$D128="NL",$D128="HORS LIGUE")),"",COUNTIFS($D$5:$D$72,"&lt;&gt;"&amp;"",$D$5:$D$72,"&lt;&gt;"&amp;"NL",$D$5:$D$72,"&lt;&gt;"&amp;"HORS LIGUE",U$5:U$72,"&lt;"&amp;U128)+1),Paramètres!$B$3:$C$56,2,FALSE)*Paramètres!$N$11))</f>
        <v>0</v>
      </c>
      <c r="W128" s="46"/>
      <c r="X128" s="2">
        <f>IF(W$2="Bike &amp; Run",IF(ISNA(VLOOKUP(W128,Paramètres!$B$3:$C$56,2,FALSE)),0,VLOOKUP(W128,Paramètres!$B$3:$C$56,2,FALSE)*Paramètres!$N$12),IF(OR(W128="",OR($D128="",$D128="NL",$D128="HORS LIGUE")),0,VLOOKUP(IF(OR(W128="",OR($D128="",$D128="NL",$D128="HORS LIGUE")),"",COUNTIFS($D$5:$D$72,"&lt;&gt;"&amp;"",$D$5:$D$72,"&lt;&gt;"&amp;"NL",$D$5:$D$72,"&lt;&gt;"&amp;"HORS LIGUE",W$5:W$72,"&lt;"&amp;W128)+1),Paramètres!$B$3:$C$56,2,FALSE)*Paramètres!$N$12))</f>
        <v>0</v>
      </c>
      <c r="Y128" s="46"/>
      <c r="Z128" s="2">
        <f>IF(Y$2="Bike &amp; Run",IF(ISNA(VLOOKUP(Y128,Paramètres!$B$3:$C$56,2,FALSE)),0,VLOOKUP(Y128,Paramètres!$B$3:$C$56,2,FALSE)*Paramètres!$N$13),IF(OR(Y128="",OR($D128="",$D128="NL",$D128="HORS LIGUE")),0,VLOOKUP(IF(OR(Y128="",OR($D128="",$D128="NL",$D128="HORS LIGUE")),"",COUNTIFS($D$5:$D$72,"&lt;&gt;"&amp;"",$D$5:$D$72,"&lt;&gt;"&amp;"NL",$D$5:$D$72,"&lt;&gt;"&amp;"HORS LIGUE",Y$5:Y$72,"&lt;"&amp;Y128)+1),Paramètres!$B$3:$C$56,2,FALSE)*Paramètres!$N$13))</f>
        <v>0</v>
      </c>
      <c r="AA128" s="46"/>
      <c r="AB128" s="2">
        <f>IF(AA$2="Bike &amp; Run",IF(ISNA(VLOOKUP(AA128,Paramètres!$B$3:$C$56,2,FALSE)),0,VLOOKUP(AA128,Paramètres!$B$3:$C$56,2,FALSE)*Paramètres!$N$14),IF(OR(AA128="",OR($D128="",$D128="NL",$D128="HORS LIGUE")),0,VLOOKUP(IF(OR(AA128="",OR($D128="",$D128="NL",$D128="HORS LIGUE")),"",COUNTIFS($D$5:$D$72,"&lt;&gt;"&amp;"",$D$5:$D$72,"&lt;&gt;"&amp;"NL",$D$5:$D$72,"&lt;&gt;"&amp;"HORS LIGUE",AA$5:AA$72,"&lt;"&amp;AA128)+1),Paramètres!$B$3:$C$56,2,FALSE)*Paramètres!$N$14))</f>
        <v>0</v>
      </c>
      <c r="AC128" s="46"/>
      <c r="AD128" s="2">
        <f>IF(AC$2="Bike &amp; Run",IF(ISNA(VLOOKUP(AC128,Paramètres!$B$3:$C$56,2,FALSE)),0,VLOOKUP(AC128,Paramètres!$B$3:$C$56,2,FALSE)*Paramètres!$N$15),IF(OR(AC128="",OR($D128="",$D128="NL",$D128="HORS LIGUE")),0,VLOOKUP(IF(OR(AC128="",OR($D128="",$D128="NL",$D128="HORS LIGUE")),"",COUNTIFS($D$5:$D$72,"&lt;&gt;"&amp;"",$D$5:$D$72,"&lt;&gt;"&amp;"NL",$D$5:$D$72,"&lt;&gt;"&amp;"HORS LIGUE",AC$5:AC$72,"&lt;"&amp;AC128)+1),Paramètres!$B$3:$C$56,2,FALSE)*Paramètres!$N$15))</f>
        <v>0</v>
      </c>
      <c r="AE128" s="46"/>
      <c r="AF128" s="2">
        <f>IF(AE$2="Bike &amp; Run",IF(ISNA(VLOOKUP(AE128,Paramètres!$B$3:$C$56,2,FALSE)),0,VLOOKUP(AE128,Paramètres!$B$3:$C$56,2,FALSE)*Paramètres!$N$16),IF(OR(AE128="",OR($D128="",$D128="NL",$D128="HORS LIGUE")),0,VLOOKUP(IF(OR(AE128="",OR($D128="",$D128="NL",$D128="HORS LIGUE")),"",COUNTIFS($D$5:$D$72,"&lt;&gt;"&amp;"",$D$5:$D$72,"&lt;&gt;"&amp;"NL",$D$5:$D$72,"&lt;&gt;"&amp;"HORS LIGUE",AE$5:AE$72,"&lt;"&amp;AE128)+1),Paramètres!$B$3:$C$56,2,FALSE)*Paramètres!$N$16))</f>
        <v>0</v>
      </c>
      <c r="AG128" s="46"/>
      <c r="AH128" s="2">
        <f>IF(AG$2="Bike &amp; Run",IF(ISNA(VLOOKUP(AG128,Paramètres!$B$3:$C$56,2,FALSE)),0,VLOOKUP(AG128,Paramètres!$B$3:$C$56,2,FALSE)*Paramètres!$N$17),IF(OR(AG128="",OR($D128="",$D128="NL",$D128="HORS LIGUE")),0,VLOOKUP(IF(OR(AG128="",OR($D128="",$D128="NL",$D128="HORS LIGUE")),"",COUNTIFS($D$5:$D$72,"&lt;&gt;"&amp;"",$D$5:$D$72,"&lt;&gt;"&amp;"NL",$D$5:$D$72,"&lt;&gt;"&amp;"HORS LIGUE",AG$5:AG$72,"&lt;"&amp;AG128)+1),Paramètres!$B$3:$C$56,2,FALSE)*Paramètres!$N$17))</f>
        <v>0</v>
      </c>
      <c r="AI128" s="40">
        <f t="shared" si="115"/>
        <v>0</v>
      </c>
      <c r="AJ128" s="3" t="str">
        <f t="shared" si="116"/>
        <v/>
      </c>
      <c r="AK128" s="5">
        <f t="shared" si="117"/>
        <v>0</v>
      </c>
      <c r="AL128" s="41" t="e">
        <f t="shared" si="118"/>
        <v>#REF!</v>
      </c>
      <c r="AM128" s="33" t="e">
        <f t="shared" si="119"/>
        <v>#REF!</v>
      </c>
    </row>
    <row r="129" spans="1:39" ht="16.5" x14ac:dyDescent="0.35">
      <c r="A129" s="14"/>
      <c r="B129" s="64" t="str">
        <f>IF(ISNA(VLOOKUP(A129,'Licenciés Jeunes 2023'!A:C,3,0)),"",VLOOKUP(A129,'Licenciés Jeunes 2023'!A:C,3,0))</f>
        <v/>
      </c>
      <c r="C129" s="32" t="str">
        <f>IF(ISNA(VLOOKUP(A129,'Licenciés Jeunes 2023'!A:C,2,0)),"",VLOOKUP(A129,'Licenciés Jeunes 2023'!A:C,2,0))</f>
        <v/>
      </c>
      <c r="D129" s="32" t="str">
        <f>IF(ISNA(VLOOKUP(A129,'Licenciés Jeunes 2023'!A:F,6,0)),"",VLOOKUP(A129,'Licenciés Jeunes 2023'!A:F,6,0))</f>
        <v/>
      </c>
      <c r="E129" s="6"/>
      <c r="F129" s="2">
        <f>IF(E$2="Bike &amp; Run",IF(ISNA(VLOOKUP(E129,Paramètres!$B$3:$C$56,2,FALSE)),0,VLOOKUP(E129,Paramètres!$B$3:$C$56,2,FALSE)*Paramètres!$N$3),IF(OR(E129="",OR($D129="",$D129="NL",$D129="HORS LIGUE")),0,VLOOKUP(IF(OR(E129="",OR($D129="",$D129="NL",$D129="HORS LIGUE")),"",COUNTIFS($D$5:$D$72,"&lt;&gt;"&amp;"",$D$5:$D$72,"&lt;&gt;"&amp;"NL",$D$5:$D$72,"&lt;&gt;"&amp;"HORS LIGUE",E$5:E$72,"&lt;"&amp;E129)+1),Paramètres!$B$3:$C$56,2,FALSE)*Paramètres!$N$3))</f>
        <v>0</v>
      </c>
      <c r="G129" s="4"/>
      <c r="H129" s="2">
        <f>IF(G$2="Bike &amp; Run",IF(ISNA(VLOOKUP(G129,Paramètres!$B$3:$C$56,2,FALSE)),0,VLOOKUP(G129,Paramètres!$B$3:$C$56,2,FALSE)*Paramètres!$N$4),IF(OR(G129="",OR($D129="",$D129="NL",$D129="HORS LIGUE")),0,VLOOKUP(IF(OR(G129="",OR($D129="",$D129="NL",$D129="HORS LIGUE")),"",COUNTIFS($D$5:$D$72,"&lt;&gt;"&amp;"",$D$5:$D$72,"&lt;&gt;"&amp;"NL",$D$5:$D$72,"&lt;&gt;"&amp;"HORS LIGUE",G$5:G$72,"&lt;"&amp;G129)+1),Paramètres!$B$3:$C$56,2,FALSE)*Paramètres!$N$4))</f>
        <v>0</v>
      </c>
      <c r="I129" s="36"/>
      <c r="J129" s="2">
        <f>IF(I$2="Bike &amp; Run",IF(ISNA(VLOOKUP(I129,Paramètres!$B$3:$C$56,2,FALSE)),0,VLOOKUP(I129,Paramètres!$B$3:$C$56,2,FALSE)*Paramètres!$N$5),IF(OR(I129="",OR($D129="",$D129="NL",$D129="HORS LIGUE")),0,VLOOKUP(IF(OR(I129="",OR($D129="",$D129="NL",$D129="HORS LIGUE")),"",COUNTIFS($D$5:$D$72,"&lt;&gt;"&amp;"",$D$5:$D$72,"&lt;&gt;"&amp;"NL",$D$5:$D$72,"&lt;&gt;"&amp;"HORS LIGUE",I$5:I$72,"&lt;"&amp;I129)+1),Paramètres!$B$3:$C$56,2,FALSE)*Paramètres!$N$5))</f>
        <v>0</v>
      </c>
      <c r="K129" s="4"/>
      <c r="L129" s="2">
        <f>IF(K$2="Bike &amp; Run",IF(ISNA(VLOOKUP(K129,Paramètres!$B$3:$C$56,2,FALSE)),0,VLOOKUP(K129,Paramètres!$B$3:$C$56,2,FALSE)*Paramètres!$N$6),IF(OR(K129="",OR($D129="",$D129="NL",$D129="HORS LIGUE")),0,VLOOKUP(IF(OR(K129="",OR($D129="",$D129="NL",$D129="HORS LIGUE")),"",COUNTIFS($D$5:$D$72,"&lt;&gt;"&amp;"",$D$5:$D$72,"&lt;&gt;"&amp;"NL",$D$5:$D$72,"&lt;&gt;"&amp;"HORS LIGUE",K$5:K$72,"&lt;"&amp;K129)+1),Paramètres!$B$3:$C$56,2,FALSE)*Paramètres!$N$6))</f>
        <v>0</v>
      </c>
      <c r="M129" s="4"/>
      <c r="N129" s="2">
        <f>IF(M$2="Bike &amp; Run",IF(ISNA(VLOOKUP(M129,Paramètres!$B$3:$C$56,2,FALSE)),0,VLOOKUP(M129,Paramètres!$B$3:$C$56,2,FALSE)*Paramètres!$N$7),IF(OR(M129="",OR($D129="",$D129="NL",$D129="HORS LIGUE")),0,VLOOKUP(IF(OR(M129="",OR($D129="",$D129="NL",$D129="HORS LIGUE")),"",COUNTIFS($D$5:$D$72,"&lt;&gt;"&amp;"",$D$5:$D$72,"&lt;&gt;"&amp;"NL",$D$5:$D$72,"&lt;&gt;"&amp;"HORS LIGUE",M$5:M$72,"&lt;"&amp;M129)+1),Paramètres!$B$3:$C$56,2,FALSE)*Paramètres!$N$7))</f>
        <v>0</v>
      </c>
      <c r="O129" s="46"/>
      <c r="P129" s="2">
        <f>IF(O$2="Bike &amp; Run",IF(ISNA(VLOOKUP(O129,Paramètres!$B$3:$C$56,2,FALSE)),0,VLOOKUP(O129,Paramètres!$B$3:$C$56,2,FALSE)*Paramètres!$N$8),IF(OR(O129="",OR($D129="",$D129="NL",$D129="HORS LIGUE")),0,VLOOKUP(IF(OR(O129="",OR($D129="",$D129="NL",$D129="HORS LIGUE")),"",COUNTIFS($D$5:$D$72,"&lt;&gt;"&amp;"",$D$5:$D$72,"&lt;&gt;"&amp;"NL",$D$5:$D$72,"&lt;&gt;"&amp;"HORS LIGUE",O$5:O$72,"&lt;"&amp;O129)+1),Paramètres!$B$3:$C$56,2,FALSE)*Paramètres!$N$8))</f>
        <v>0</v>
      </c>
      <c r="Q129" s="46"/>
      <c r="R129" s="2">
        <f>IF(Q$2="Bike &amp; Run",IF(ISNA(VLOOKUP(Q129,Paramètres!$B$3:$C$56,2,FALSE)),0,VLOOKUP(Q129,Paramètres!$B$3:$C$56,2,FALSE)*Paramètres!$N$9),IF(OR(Q129="",OR($D129="",$D129="NL",$D129="HORS LIGUE")),0,VLOOKUP(IF(OR(Q129="",OR($D129="",$D129="NL",$D129="HORS LIGUE")),"",COUNTIFS($D$5:$D$72,"&lt;&gt;"&amp;"",$D$5:$D$72,"&lt;&gt;"&amp;"NL",$D$5:$D$72,"&lt;&gt;"&amp;"HORS LIGUE",Q$5:Q$72,"&lt;"&amp;Q129)+1),Paramètres!$B$3:$C$56,2,FALSE)*Paramètres!$N$9))</f>
        <v>0</v>
      </c>
      <c r="S129" s="46"/>
      <c r="T129" s="2">
        <f>IF(S$2="Bike &amp; Run",IF(ISNA(VLOOKUP(S129,Paramètres!$B$3:$C$56,2,FALSE)),0,VLOOKUP(S129,Paramètres!$B$3:$C$56,2,FALSE)*Paramètres!$N$10),IF(OR(S129="",OR($D129="",$D129="NL",$D129="HORS LIGUE")),0,VLOOKUP(IF(OR(S129="",OR($D129="",$D129="NL",$D129="HORS LIGUE")),"",COUNTIFS($D$5:$D$72,"&lt;&gt;"&amp;"",$D$5:$D$72,"&lt;&gt;"&amp;"NL",$D$5:$D$72,"&lt;&gt;"&amp;"HORS LIGUE",S$5:S$72,"&lt;"&amp;S129)+1),Paramètres!$B$3:$C$56,2,FALSE)*Paramètres!$N$10))</f>
        <v>0</v>
      </c>
      <c r="U129" s="46"/>
      <c r="V129" s="2">
        <f>IF(U$2="Bike &amp; Run",IF(ISNA(VLOOKUP(U129,Paramètres!$B$3:$C$56,2,FALSE)),0,VLOOKUP(U129,Paramètres!$B$3:$C$56,2,FALSE)*Paramètres!$N$11),IF(OR(U129="",OR($D129="",$D129="NL",$D129="HORS LIGUE")),0,VLOOKUP(IF(OR(U129="",OR($D129="",$D129="NL",$D129="HORS LIGUE")),"",COUNTIFS($D$5:$D$72,"&lt;&gt;"&amp;"",$D$5:$D$72,"&lt;&gt;"&amp;"NL",$D$5:$D$72,"&lt;&gt;"&amp;"HORS LIGUE",U$5:U$72,"&lt;"&amp;U129)+1),Paramètres!$B$3:$C$56,2,FALSE)*Paramètres!$N$11))</f>
        <v>0</v>
      </c>
      <c r="W129" s="46"/>
      <c r="X129" s="2">
        <f>IF(W$2="Bike &amp; Run",IF(ISNA(VLOOKUP(W129,Paramètres!$B$3:$C$56,2,FALSE)),0,VLOOKUP(W129,Paramètres!$B$3:$C$56,2,FALSE)*Paramètres!$N$12),IF(OR(W129="",OR($D129="",$D129="NL",$D129="HORS LIGUE")),0,VLOOKUP(IF(OR(W129="",OR($D129="",$D129="NL",$D129="HORS LIGUE")),"",COUNTIFS($D$5:$D$72,"&lt;&gt;"&amp;"",$D$5:$D$72,"&lt;&gt;"&amp;"NL",$D$5:$D$72,"&lt;&gt;"&amp;"HORS LIGUE",W$5:W$72,"&lt;"&amp;W129)+1),Paramètres!$B$3:$C$56,2,FALSE)*Paramètres!$N$12))</f>
        <v>0</v>
      </c>
      <c r="Y129" s="46"/>
      <c r="Z129" s="2">
        <f>IF(Y$2="Bike &amp; Run",IF(ISNA(VLOOKUP(Y129,Paramètres!$B$3:$C$56,2,FALSE)),0,VLOOKUP(Y129,Paramètres!$B$3:$C$56,2,FALSE)*Paramètres!$N$13),IF(OR(Y129="",OR($D129="",$D129="NL",$D129="HORS LIGUE")),0,VLOOKUP(IF(OR(Y129="",OR($D129="",$D129="NL",$D129="HORS LIGUE")),"",COUNTIFS($D$5:$D$72,"&lt;&gt;"&amp;"",$D$5:$D$72,"&lt;&gt;"&amp;"NL",$D$5:$D$72,"&lt;&gt;"&amp;"HORS LIGUE",Y$5:Y$72,"&lt;"&amp;Y129)+1),Paramètres!$B$3:$C$56,2,FALSE)*Paramètres!$N$13))</f>
        <v>0</v>
      </c>
      <c r="AA129" s="46"/>
      <c r="AB129" s="2">
        <f>IF(AA$2="Bike &amp; Run",IF(ISNA(VLOOKUP(AA129,Paramètres!$B$3:$C$56,2,FALSE)),0,VLOOKUP(AA129,Paramètres!$B$3:$C$56,2,FALSE)*Paramètres!$N$14),IF(OR(AA129="",OR($D129="",$D129="NL",$D129="HORS LIGUE")),0,VLOOKUP(IF(OR(AA129="",OR($D129="",$D129="NL",$D129="HORS LIGUE")),"",COUNTIFS($D$5:$D$72,"&lt;&gt;"&amp;"",$D$5:$D$72,"&lt;&gt;"&amp;"NL",$D$5:$D$72,"&lt;&gt;"&amp;"HORS LIGUE",AA$5:AA$72,"&lt;"&amp;AA129)+1),Paramètres!$B$3:$C$56,2,FALSE)*Paramètres!$N$14))</f>
        <v>0</v>
      </c>
      <c r="AC129" s="46"/>
      <c r="AD129" s="2">
        <f>IF(AC$2="Bike &amp; Run",IF(ISNA(VLOOKUP(AC129,Paramètres!$B$3:$C$56,2,FALSE)),0,VLOOKUP(AC129,Paramètres!$B$3:$C$56,2,FALSE)*Paramètres!$N$15),IF(OR(AC129="",OR($D129="",$D129="NL",$D129="HORS LIGUE")),0,VLOOKUP(IF(OR(AC129="",OR($D129="",$D129="NL",$D129="HORS LIGUE")),"",COUNTIFS($D$5:$D$72,"&lt;&gt;"&amp;"",$D$5:$D$72,"&lt;&gt;"&amp;"NL",$D$5:$D$72,"&lt;&gt;"&amp;"HORS LIGUE",AC$5:AC$72,"&lt;"&amp;AC129)+1),Paramètres!$B$3:$C$56,2,FALSE)*Paramètres!$N$15))</f>
        <v>0</v>
      </c>
      <c r="AE129" s="46"/>
      <c r="AF129" s="2">
        <f>IF(AE$2="Bike &amp; Run",IF(ISNA(VLOOKUP(AE129,Paramètres!$B$3:$C$56,2,FALSE)),0,VLOOKUP(AE129,Paramètres!$B$3:$C$56,2,FALSE)*Paramètres!$N$16),IF(OR(AE129="",OR($D129="",$D129="NL",$D129="HORS LIGUE")),0,VLOOKUP(IF(OR(AE129="",OR($D129="",$D129="NL",$D129="HORS LIGUE")),"",COUNTIFS($D$5:$D$72,"&lt;&gt;"&amp;"",$D$5:$D$72,"&lt;&gt;"&amp;"NL",$D$5:$D$72,"&lt;&gt;"&amp;"HORS LIGUE",AE$5:AE$72,"&lt;"&amp;AE129)+1),Paramètres!$B$3:$C$56,2,FALSE)*Paramètres!$N$16))</f>
        <v>0</v>
      </c>
      <c r="AG129" s="46"/>
      <c r="AH129" s="2">
        <f>IF(AG$2="Bike &amp; Run",IF(ISNA(VLOOKUP(AG129,Paramètres!$B$3:$C$56,2,FALSE)),0,VLOOKUP(AG129,Paramètres!$B$3:$C$56,2,FALSE)*Paramètres!$N$17),IF(OR(AG129="",OR($D129="",$D129="NL",$D129="HORS LIGUE")),0,VLOOKUP(IF(OR(AG129="",OR($D129="",$D129="NL",$D129="HORS LIGUE")),"",COUNTIFS($D$5:$D$72,"&lt;&gt;"&amp;"",$D$5:$D$72,"&lt;&gt;"&amp;"NL",$D$5:$D$72,"&lt;&gt;"&amp;"HORS LIGUE",AG$5:AG$72,"&lt;"&amp;AG129)+1),Paramètres!$B$3:$C$56,2,FALSE)*Paramètres!$N$17))</f>
        <v>0</v>
      </c>
      <c r="AI129" s="40">
        <f t="shared" si="115"/>
        <v>0</v>
      </c>
      <c r="AJ129" s="3" t="str">
        <f t="shared" si="116"/>
        <v/>
      </c>
      <c r="AK129" s="5">
        <f t="shared" si="117"/>
        <v>0</v>
      </c>
      <c r="AL129" s="41" t="e">
        <f t="shared" si="118"/>
        <v>#REF!</v>
      </c>
      <c r="AM129" s="33" t="e">
        <f t="shared" si="119"/>
        <v>#REF!</v>
      </c>
    </row>
    <row r="130" spans="1:39" ht="16.5" x14ac:dyDescent="0.35">
      <c r="A130" s="14"/>
      <c r="B130" s="64" t="str">
        <f>IF(ISNA(VLOOKUP(A130,'Licenciés Jeunes 2023'!A:C,3,0)),"",VLOOKUP(A130,'Licenciés Jeunes 2023'!A:C,3,0))</f>
        <v/>
      </c>
      <c r="C130" s="32" t="str">
        <f>IF(ISNA(VLOOKUP(A130,'Licenciés Jeunes 2023'!A:C,2,0)),"",VLOOKUP(A130,'Licenciés Jeunes 2023'!A:C,2,0))</f>
        <v/>
      </c>
      <c r="D130" s="32" t="str">
        <f>IF(ISNA(VLOOKUP(A130,'Licenciés Jeunes 2023'!A:F,6,0)),"",VLOOKUP(A130,'Licenciés Jeunes 2023'!A:F,6,0))</f>
        <v/>
      </c>
      <c r="E130" s="6"/>
      <c r="F130" s="2">
        <f>IF(E$2="Bike &amp; Run",IF(ISNA(VLOOKUP(E130,Paramètres!$B$3:$C$56,2,FALSE)),0,VLOOKUP(E130,Paramètres!$B$3:$C$56,2,FALSE)*Paramètres!$N$3),IF(OR(E130="",OR($D130="",$D130="NL",$D130="HORS LIGUE")),0,VLOOKUP(IF(OR(E130="",OR($D130="",$D130="NL",$D130="HORS LIGUE")),"",COUNTIFS($D$5:$D$72,"&lt;&gt;"&amp;"",$D$5:$D$72,"&lt;&gt;"&amp;"NL",$D$5:$D$72,"&lt;&gt;"&amp;"HORS LIGUE",E$5:E$72,"&lt;"&amp;E130)+1),Paramètres!$B$3:$C$56,2,FALSE)*Paramètres!$N$3))</f>
        <v>0</v>
      </c>
      <c r="G130" s="4"/>
      <c r="H130" s="2">
        <f>IF(G$2="Bike &amp; Run",IF(ISNA(VLOOKUP(G130,Paramètres!$B$3:$C$56,2,FALSE)),0,VLOOKUP(G130,Paramètres!$B$3:$C$56,2,FALSE)*Paramètres!$N$4),IF(OR(G130="",OR($D130="",$D130="NL",$D130="HORS LIGUE")),0,VLOOKUP(IF(OR(G130="",OR($D130="",$D130="NL",$D130="HORS LIGUE")),"",COUNTIFS($D$5:$D$72,"&lt;&gt;"&amp;"",$D$5:$D$72,"&lt;&gt;"&amp;"NL",$D$5:$D$72,"&lt;&gt;"&amp;"HORS LIGUE",G$5:G$72,"&lt;"&amp;G130)+1),Paramètres!$B$3:$C$56,2,FALSE)*Paramètres!$N$4))</f>
        <v>0</v>
      </c>
      <c r="I130" s="36"/>
      <c r="J130" s="2">
        <f>IF(I$2="Bike &amp; Run",IF(ISNA(VLOOKUP(I130,Paramètres!$B$3:$C$56,2,FALSE)),0,VLOOKUP(I130,Paramètres!$B$3:$C$56,2,FALSE)*Paramètres!$N$5),IF(OR(I130="",OR($D130="",$D130="NL",$D130="HORS LIGUE")),0,VLOOKUP(IF(OR(I130="",OR($D130="",$D130="NL",$D130="HORS LIGUE")),"",COUNTIFS($D$5:$D$72,"&lt;&gt;"&amp;"",$D$5:$D$72,"&lt;&gt;"&amp;"NL",$D$5:$D$72,"&lt;&gt;"&amp;"HORS LIGUE",I$5:I$72,"&lt;"&amp;I130)+1),Paramètres!$B$3:$C$56,2,FALSE)*Paramètres!$N$5))</f>
        <v>0</v>
      </c>
      <c r="K130" s="4"/>
      <c r="L130" s="2">
        <f>IF(K$2="Bike &amp; Run",IF(ISNA(VLOOKUP(K130,Paramètres!$B$3:$C$56,2,FALSE)),0,VLOOKUP(K130,Paramètres!$B$3:$C$56,2,FALSE)*Paramètres!$N$6),IF(OR(K130="",OR($D130="",$D130="NL",$D130="HORS LIGUE")),0,VLOOKUP(IF(OR(K130="",OR($D130="",$D130="NL",$D130="HORS LIGUE")),"",COUNTIFS($D$5:$D$72,"&lt;&gt;"&amp;"",$D$5:$D$72,"&lt;&gt;"&amp;"NL",$D$5:$D$72,"&lt;&gt;"&amp;"HORS LIGUE",K$5:K$72,"&lt;"&amp;K130)+1),Paramètres!$B$3:$C$56,2,FALSE)*Paramètres!$N$6))</f>
        <v>0</v>
      </c>
      <c r="M130" s="4"/>
      <c r="N130" s="2">
        <f>IF(M$2="Bike &amp; Run",IF(ISNA(VLOOKUP(M130,Paramètres!$B$3:$C$56,2,FALSE)),0,VLOOKUP(M130,Paramètres!$B$3:$C$56,2,FALSE)*Paramètres!$N$7),IF(OR(M130="",OR($D130="",$D130="NL",$D130="HORS LIGUE")),0,VLOOKUP(IF(OR(M130="",OR($D130="",$D130="NL",$D130="HORS LIGUE")),"",COUNTIFS($D$5:$D$72,"&lt;&gt;"&amp;"",$D$5:$D$72,"&lt;&gt;"&amp;"NL",$D$5:$D$72,"&lt;&gt;"&amp;"HORS LIGUE",M$5:M$72,"&lt;"&amp;M130)+1),Paramètres!$B$3:$C$56,2,FALSE)*Paramètres!$N$7))</f>
        <v>0</v>
      </c>
      <c r="O130" s="46"/>
      <c r="P130" s="2">
        <f>IF(O$2="Bike &amp; Run",IF(ISNA(VLOOKUP(O130,Paramètres!$B$3:$C$56,2,FALSE)),0,VLOOKUP(O130,Paramètres!$B$3:$C$56,2,FALSE)*Paramètres!$N$8),IF(OR(O130="",OR($D130="",$D130="NL",$D130="HORS LIGUE")),0,VLOOKUP(IF(OR(O130="",OR($D130="",$D130="NL",$D130="HORS LIGUE")),"",COUNTIFS($D$5:$D$72,"&lt;&gt;"&amp;"",$D$5:$D$72,"&lt;&gt;"&amp;"NL",$D$5:$D$72,"&lt;&gt;"&amp;"HORS LIGUE",O$5:O$72,"&lt;"&amp;O130)+1),Paramètres!$B$3:$C$56,2,FALSE)*Paramètres!$N$8))</f>
        <v>0</v>
      </c>
      <c r="Q130" s="46"/>
      <c r="R130" s="2">
        <f>IF(Q$2="Bike &amp; Run",IF(ISNA(VLOOKUP(Q130,Paramètres!$B$3:$C$56,2,FALSE)),0,VLOOKUP(Q130,Paramètres!$B$3:$C$56,2,FALSE)*Paramètres!$N$9),IF(OR(Q130="",OR($D130="",$D130="NL",$D130="HORS LIGUE")),0,VLOOKUP(IF(OR(Q130="",OR($D130="",$D130="NL",$D130="HORS LIGUE")),"",COUNTIFS($D$5:$D$72,"&lt;&gt;"&amp;"",$D$5:$D$72,"&lt;&gt;"&amp;"NL",$D$5:$D$72,"&lt;&gt;"&amp;"HORS LIGUE",Q$5:Q$72,"&lt;"&amp;Q130)+1),Paramètres!$B$3:$C$56,2,FALSE)*Paramètres!$N$9))</f>
        <v>0</v>
      </c>
      <c r="S130" s="46"/>
      <c r="T130" s="2">
        <f>IF(S$2="Bike &amp; Run",IF(ISNA(VLOOKUP(S130,Paramètres!$B$3:$C$56,2,FALSE)),0,VLOOKUP(S130,Paramètres!$B$3:$C$56,2,FALSE)*Paramètres!$N$10),IF(OR(S130="",OR($D130="",$D130="NL",$D130="HORS LIGUE")),0,VLOOKUP(IF(OR(S130="",OR($D130="",$D130="NL",$D130="HORS LIGUE")),"",COUNTIFS($D$5:$D$72,"&lt;&gt;"&amp;"",$D$5:$D$72,"&lt;&gt;"&amp;"NL",$D$5:$D$72,"&lt;&gt;"&amp;"HORS LIGUE",S$5:S$72,"&lt;"&amp;S130)+1),Paramètres!$B$3:$C$56,2,FALSE)*Paramètres!$N$10))</f>
        <v>0</v>
      </c>
      <c r="U130" s="46"/>
      <c r="V130" s="2">
        <f>IF(U$2="Bike &amp; Run",IF(ISNA(VLOOKUP(U130,Paramètres!$B$3:$C$56,2,FALSE)),0,VLOOKUP(U130,Paramètres!$B$3:$C$56,2,FALSE)*Paramètres!$N$11),IF(OR(U130="",OR($D130="",$D130="NL",$D130="HORS LIGUE")),0,VLOOKUP(IF(OR(U130="",OR($D130="",$D130="NL",$D130="HORS LIGUE")),"",COUNTIFS($D$5:$D$72,"&lt;&gt;"&amp;"",$D$5:$D$72,"&lt;&gt;"&amp;"NL",$D$5:$D$72,"&lt;&gt;"&amp;"HORS LIGUE",U$5:U$72,"&lt;"&amp;U130)+1),Paramètres!$B$3:$C$56,2,FALSE)*Paramètres!$N$11))</f>
        <v>0</v>
      </c>
      <c r="W130" s="46"/>
      <c r="X130" s="2">
        <f>IF(W$2="Bike &amp; Run",IF(ISNA(VLOOKUP(W130,Paramètres!$B$3:$C$56,2,FALSE)),0,VLOOKUP(W130,Paramètres!$B$3:$C$56,2,FALSE)*Paramètres!$N$12),IF(OR(W130="",OR($D130="",$D130="NL",$D130="HORS LIGUE")),0,VLOOKUP(IF(OR(W130="",OR($D130="",$D130="NL",$D130="HORS LIGUE")),"",COUNTIFS($D$5:$D$72,"&lt;&gt;"&amp;"",$D$5:$D$72,"&lt;&gt;"&amp;"NL",$D$5:$D$72,"&lt;&gt;"&amp;"HORS LIGUE",W$5:W$72,"&lt;"&amp;W130)+1),Paramètres!$B$3:$C$56,2,FALSE)*Paramètres!$N$12))</f>
        <v>0</v>
      </c>
      <c r="Y130" s="46"/>
      <c r="Z130" s="2">
        <f>IF(Y$2="Bike &amp; Run",IF(ISNA(VLOOKUP(Y130,Paramètres!$B$3:$C$56,2,FALSE)),0,VLOOKUP(Y130,Paramètres!$B$3:$C$56,2,FALSE)*Paramètres!$N$13),IF(OR(Y130="",OR($D130="",$D130="NL",$D130="HORS LIGUE")),0,VLOOKUP(IF(OR(Y130="",OR($D130="",$D130="NL",$D130="HORS LIGUE")),"",COUNTIFS($D$5:$D$72,"&lt;&gt;"&amp;"",$D$5:$D$72,"&lt;&gt;"&amp;"NL",$D$5:$D$72,"&lt;&gt;"&amp;"HORS LIGUE",Y$5:Y$72,"&lt;"&amp;Y130)+1),Paramètres!$B$3:$C$56,2,FALSE)*Paramètres!$N$13))</f>
        <v>0</v>
      </c>
      <c r="AA130" s="46"/>
      <c r="AB130" s="2">
        <f>IF(AA$2="Bike &amp; Run",IF(ISNA(VLOOKUP(AA130,Paramètres!$B$3:$C$56,2,FALSE)),0,VLOOKUP(AA130,Paramètres!$B$3:$C$56,2,FALSE)*Paramètres!$N$14),IF(OR(AA130="",OR($D130="",$D130="NL",$D130="HORS LIGUE")),0,VLOOKUP(IF(OR(AA130="",OR($D130="",$D130="NL",$D130="HORS LIGUE")),"",COUNTIFS($D$5:$D$72,"&lt;&gt;"&amp;"",$D$5:$D$72,"&lt;&gt;"&amp;"NL",$D$5:$D$72,"&lt;&gt;"&amp;"HORS LIGUE",AA$5:AA$72,"&lt;"&amp;AA130)+1),Paramètres!$B$3:$C$56,2,FALSE)*Paramètres!$N$14))</f>
        <v>0</v>
      </c>
      <c r="AC130" s="46"/>
      <c r="AD130" s="2">
        <f>IF(AC$2="Bike &amp; Run",IF(ISNA(VLOOKUP(AC130,Paramètres!$B$3:$C$56,2,FALSE)),0,VLOOKUP(AC130,Paramètres!$B$3:$C$56,2,FALSE)*Paramètres!$N$15),IF(OR(AC130="",OR($D130="",$D130="NL",$D130="HORS LIGUE")),0,VLOOKUP(IF(OR(AC130="",OR($D130="",$D130="NL",$D130="HORS LIGUE")),"",COUNTIFS($D$5:$D$72,"&lt;&gt;"&amp;"",$D$5:$D$72,"&lt;&gt;"&amp;"NL",$D$5:$D$72,"&lt;&gt;"&amp;"HORS LIGUE",AC$5:AC$72,"&lt;"&amp;AC130)+1),Paramètres!$B$3:$C$56,2,FALSE)*Paramètres!$N$15))</f>
        <v>0</v>
      </c>
      <c r="AE130" s="46"/>
      <c r="AF130" s="2">
        <f>IF(AE$2="Bike &amp; Run",IF(ISNA(VLOOKUP(AE130,Paramètres!$B$3:$C$56,2,FALSE)),0,VLOOKUP(AE130,Paramètres!$B$3:$C$56,2,FALSE)*Paramètres!$N$16),IF(OR(AE130="",OR($D130="",$D130="NL",$D130="HORS LIGUE")),0,VLOOKUP(IF(OR(AE130="",OR($D130="",$D130="NL",$D130="HORS LIGUE")),"",COUNTIFS($D$5:$D$72,"&lt;&gt;"&amp;"",$D$5:$D$72,"&lt;&gt;"&amp;"NL",$D$5:$D$72,"&lt;&gt;"&amp;"HORS LIGUE",AE$5:AE$72,"&lt;"&amp;AE130)+1),Paramètres!$B$3:$C$56,2,FALSE)*Paramètres!$N$16))</f>
        <v>0</v>
      </c>
      <c r="AG130" s="46"/>
      <c r="AH130" s="2">
        <f>IF(AG$2="Bike &amp; Run",IF(ISNA(VLOOKUP(AG130,Paramètres!$B$3:$C$56,2,FALSE)),0,VLOOKUP(AG130,Paramètres!$B$3:$C$56,2,FALSE)*Paramètres!$N$17),IF(OR(AG130="",OR($D130="",$D130="NL",$D130="HORS LIGUE")),0,VLOOKUP(IF(OR(AG130="",OR($D130="",$D130="NL",$D130="HORS LIGUE")),"",COUNTIFS($D$5:$D$72,"&lt;&gt;"&amp;"",$D$5:$D$72,"&lt;&gt;"&amp;"NL",$D$5:$D$72,"&lt;&gt;"&amp;"HORS LIGUE",AG$5:AG$72,"&lt;"&amp;AG130)+1),Paramètres!$B$3:$C$56,2,FALSE)*Paramètres!$N$17))</f>
        <v>0</v>
      </c>
      <c r="AI130" s="40">
        <f t="shared" si="115"/>
        <v>0</v>
      </c>
      <c r="AJ130" s="3" t="str">
        <f t="shared" si="116"/>
        <v/>
      </c>
      <c r="AK130" s="5">
        <f t="shared" si="117"/>
        <v>0</v>
      </c>
      <c r="AL130" s="41" t="e">
        <f t="shared" si="118"/>
        <v>#REF!</v>
      </c>
      <c r="AM130" s="33" t="e">
        <f t="shared" si="119"/>
        <v>#REF!</v>
      </c>
    </row>
    <row r="131" spans="1:39" ht="16.5" x14ac:dyDescent="0.35">
      <c r="A131" s="14"/>
      <c r="B131" s="64" t="str">
        <f>IF(ISNA(VLOOKUP(A131,'Licenciés Jeunes 2023'!A:C,3,0)),"",VLOOKUP(A131,'Licenciés Jeunes 2023'!A:C,3,0))</f>
        <v/>
      </c>
      <c r="C131" s="32" t="str">
        <f>IF(ISNA(VLOOKUP(A131,'Licenciés Jeunes 2023'!A:C,2,0)),"",VLOOKUP(A131,'Licenciés Jeunes 2023'!A:C,2,0))</f>
        <v/>
      </c>
      <c r="D131" s="32" t="str">
        <f>IF(ISNA(VLOOKUP(A131,'Licenciés Jeunes 2023'!A:F,6,0)),"",VLOOKUP(A131,'Licenciés Jeunes 2023'!A:F,6,0))</f>
        <v/>
      </c>
      <c r="E131" s="6"/>
      <c r="F131" s="2">
        <f>IF(E$2="Bike &amp; Run",IF(ISNA(VLOOKUP(E131,Paramètres!$B$3:$C$56,2,FALSE)),0,VLOOKUP(E131,Paramètres!$B$3:$C$56,2,FALSE)*Paramètres!$N$3),IF(OR(E131="",OR($D131="",$D131="NL",$D131="HORS LIGUE")),0,VLOOKUP(IF(OR(E131="",OR($D131="",$D131="NL",$D131="HORS LIGUE")),"",COUNTIFS($D$5:$D$72,"&lt;&gt;"&amp;"",$D$5:$D$72,"&lt;&gt;"&amp;"NL",$D$5:$D$72,"&lt;&gt;"&amp;"HORS LIGUE",E$5:E$72,"&lt;"&amp;E131)+1),Paramètres!$B$3:$C$56,2,FALSE)*Paramètres!$N$3))</f>
        <v>0</v>
      </c>
      <c r="G131" s="4"/>
      <c r="H131" s="2">
        <f>IF(G$2="Bike &amp; Run",IF(ISNA(VLOOKUP(G131,Paramètres!$B$3:$C$56,2,FALSE)),0,VLOOKUP(G131,Paramètres!$B$3:$C$56,2,FALSE)*Paramètres!$N$4),IF(OR(G131="",OR($D131="",$D131="NL",$D131="HORS LIGUE")),0,VLOOKUP(IF(OR(G131="",OR($D131="",$D131="NL",$D131="HORS LIGUE")),"",COUNTIFS($D$5:$D$72,"&lt;&gt;"&amp;"",$D$5:$D$72,"&lt;&gt;"&amp;"NL",$D$5:$D$72,"&lt;&gt;"&amp;"HORS LIGUE",G$5:G$72,"&lt;"&amp;G131)+1),Paramètres!$B$3:$C$56,2,FALSE)*Paramètres!$N$4))</f>
        <v>0</v>
      </c>
      <c r="I131" s="36"/>
      <c r="J131" s="2">
        <f>IF(I$2="Bike &amp; Run",IF(ISNA(VLOOKUP(I131,Paramètres!$B$3:$C$56,2,FALSE)),0,VLOOKUP(I131,Paramètres!$B$3:$C$56,2,FALSE)*Paramètres!$N$5),IF(OR(I131="",OR($D131="",$D131="NL",$D131="HORS LIGUE")),0,VLOOKUP(IF(OR(I131="",OR($D131="",$D131="NL",$D131="HORS LIGUE")),"",COUNTIFS($D$5:$D$72,"&lt;&gt;"&amp;"",$D$5:$D$72,"&lt;&gt;"&amp;"NL",$D$5:$D$72,"&lt;&gt;"&amp;"HORS LIGUE",I$5:I$72,"&lt;"&amp;I131)+1),Paramètres!$B$3:$C$56,2,FALSE)*Paramètres!$N$5))</f>
        <v>0</v>
      </c>
      <c r="K131" s="4"/>
      <c r="L131" s="2">
        <f>IF(K$2="Bike &amp; Run",IF(ISNA(VLOOKUP(K131,Paramètres!$B$3:$C$56,2,FALSE)),0,VLOOKUP(K131,Paramètres!$B$3:$C$56,2,FALSE)*Paramètres!$N$6),IF(OR(K131="",OR($D131="",$D131="NL",$D131="HORS LIGUE")),0,VLOOKUP(IF(OR(K131="",OR($D131="",$D131="NL",$D131="HORS LIGUE")),"",COUNTIFS($D$5:$D$72,"&lt;&gt;"&amp;"",$D$5:$D$72,"&lt;&gt;"&amp;"NL",$D$5:$D$72,"&lt;&gt;"&amp;"HORS LIGUE",K$5:K$72,"&lt;"&amp;K131)+1),Paramètres!$B$3:$C$56,2,FALSE)*Paramètres!$N$6))</f>
        <v>0</v>
      </c>
      <c r="M131" s="4"/>
      <c r="N131" s="2">
        <f>IF(M$2="Bike &amp; Run",IF(ISNA(VLOOKUP(M131,Paramètres!$B$3:$C$56,2,FALSE)),0,VLOOKUP(M131,Paramètres!$B$3:$C$56,2,FALSE)*Paramètres!$N$7),IF(OR(M131="",OR($D131="",$D131="NL",$D131="HORS LIGUE")),0,VLOOKUP(IF(OR(M131="",OR($D131="",$D131="NL",$D131="HORS LIGUE")),"",COUNTIFS($D$5:$D$72,"&lt;&gt;"&amp;"",$D$5:$D$72,"&lt;&gt;"&amp;"NL",$D$5:$D$72,"&lt;&gt;"&amp;"HORS LIGUE",M$5:M$72,"&lt;"&amp;M131)+1),Paramètres!$B$3:$C$56,2,FALSE)*Paramètres!$N$7))</f>
        <v>0</v>
      </c>
      <c r="O131" s="46"/>
      <c r="P131" s="2">
        <f>IF(O$2="Bike &amp; Run",IF(ISNA(VLOOKUP(O131,Paramètres!$B$3:$C$56,2,FALSE)),0,VLOOKUP(O131,Paramètres!$B$3:$C$56,2,FALSE)*Paramètres!$N$8),IF(OR(O131="",OR($D131="",$D131="NL",$D131="HORS LIGUE")),0,VLOOKUP(IF(OR(O131="",OR($D131="",$D131="NL",$D131="HORS LIGUE")),"",COUNTIFS($D$5:$D$72,"&lt;&gt;"&amp;"",$D$5:$D$72,"&lt;&gt;"&amp;"NL",$D$5:$D$72,"&lt;&gt;"&amp;"HORS LIGUE",O$5:O$72,"&lt;"&amp;O131)+1),Paramètres!$B$3:$C$56,2,FALSE)*Paramètres!$N$8))</f>
        <v>0</v>
      </c>
      <c r="Q131" s="46"/>
      <c r="R131" s="2">
        <f>IF(Q$2="Bike &amp; Run",IF(ISNA(VLOOKUP(Q131,Paramètres!$B$3:$C$56,2,FALSE)),0,VLOOKUP(Q131,Paramètres!$B$3:$C$56,2,FALSE)*Paramètres!$N$9),IF(OR(Q131="",OR($D131="",$D131="NL",$D131="HORS LIGUE")),0,VLOOKUP(IF(OR(Q131="",OR($D131="",$D131="NL",$D131="HORS LIGUE")),"",COUNTIFS($D$5:$D$72,"&lt;&gt;"&amp;"",$D$5:$D$72,"&lt;&gt;"&amp;"NL",$D$5:$D$72,"&lt;&gt;"&amp;"HORS LIGUE",Q$5:Q$72,"&lt;"&amp;Q131)+1),Paramètres!$B$3:$C$56,2,FALSE)*Paramètres!$N$9))</f>
        <v>0</v>
      </c>
      <c r="S131" s="46"/>
      <c r="T131" s="2">
        <f>IF(S$2="Bike &amp; Run",IF(ISNA(VLOOKUP(S131,Paramètres!$B$3:$C$56,2,FALSE)),0,VLOOKUP(S131,Paramètres!$B$3:$C$56,2,FALSE)*Paramètres!$N$10),IF(OR(S131="",OR($D131="",$D131="NL",$D131="HORS LIGUE")),0,VLOOKUP(IF(OR(S131="",OR($D131="",$D131="NL",$D131="HORS LIGUE")),"",COUNTIFS($D$5:$D$72,"&lt;&gt;"&amp;"",$D$5:$D$72,"&lt;&gt;"&amp;"NL",$D$5:$D$72,"&lt;&gt;"&amp;"HORS LIGUE",S$5:S$72,"&lt;"&amp;S131)+1),Paramètres!$B$3:$C$56,2,FALSE)*Paramètres!$N$10))</f>
        <v>0</v>
      </c>
      <c r="U131" s="46"/>
      <c r="V131" s="2">
        <f>IF(U$2="Bike &amp; Run",IF(ISNA(VLOOKUP(U131,Paramètres!$B$3:$C$56,2,FALSE)),0,VLOOKUP(U131,Paramètres!$B$3:$C$56,2,FALSE)*Paramètres!$N$11),IF(OR(U131="",OR($D131="",$D131="NL",$D131="HORS LIGUE")),0,VLOOKUP(IF(OR(U131="",OR($D131="",$D131="NL",$D131="HORS LIGUE")),"",COUNTIFS($D$5:$D$72,"&lt;&gt;"&amp;"",$D$5:$D$72,"&lt;&gt;"&amp;"NL",$D$5:$D$72,"&lt;&gt;"&amp;"HORS LIGUE",U$5:U$72,"&lt;"&amp;U131)+1),Paramètres!$B$3:$C$56,2,FALSE)*Paramètres!$N$11))</f>
        <v>0</v>
      </c>
      <c r="W131" s="46"/>
      <c r="X131" s="2">
        <f>IF(W$2="Bike &amp; Run",IF(ISNA(VLOOKUP(W131,Paramètres!$B$3:$C$56,2,FALSE)),0,VLOOKUP(W131,Paramètres!$B$3:$C$56,2,FALSE)*Paramètres!$N$12),IF(OR(W131="",OR($D131="",$D131="NL",$D131="HORS LIGUE")),0,VLOOKUP(IF(OR(W131="",OR($D131="",$D131="NL",$D131="HORS LIGUE")),"",COUNTIFS($D$5:$D$72,"&lt;&gt;"&amp;"",$D$5:$D$72,"&lt;&gt;"&amp;"NL",$D$5:$D$72,"&lt;&gt;"&amp;"HORS LIGUE",W$5:W$72,"&lt;"&amp;W131)+1),Paramètres!$B$3:$C$56,2,FALSE)*Paramètres!$N$12))</f>
        <v>0</v>
      </c>
      <c r="Y131" s="46"/>
      <c r="Z131" s="2">
        <f>IF(Y$2="Bike &amp; Run",IF(ISNA(VLOOKUP(Y131,Paramètres!$B$3:$C$56,2,FALSE)),0,VLOOKUP(Y131,Paramètres!$B$3:$C$56,2,FALSE)*Paramètres!$N$13),IF(OR(Y131="",OR($D131="",$D131="NL",$D131="HORS LIGUE")),0,VLOOKUP(IF(OR(Y131="",OR($D131="",$D131="NL",$D131="HORS LIGUE")),"",COUNTIFS($D$5:$D$72,"&lt;&gt;"&amp;"",$D$5:$D$72,"&lt;&gt;"&amp;"NL",$D$5:$D$72,"&lt;&gt;"&amp;"HORS LIGUE",Y$5:Y$72,"&lt;"&amp;Y131)+1),Paramètres!$B$3:$C$56,2,FALSE)*Paramètres!$N$13))</f>
        <v>0</v>
      </c>
      <c r="AA131" s="46"/>
      <c r="AB131" s="2">
        <f>IF(AA$2="Bike &amp; Run",IF(ISNA(VLOOKUP(AA131,Paramètres!$B$3:$C$56,2,FALSE)),0,VLOOKUP(AA131,Paramètres!$B$3:$C$56,2,FALSE)*Paramètres!$N$14),IF(OR(AA131="",OR($D131="",$D131="NL",$D131="HORS LIGUE")),0,VLOOKUP(IF(OR(AA131="",OR($D131="",$D131="NL",$D131="HORS LIGUE")),"",COUNTIFS($D$5:$D$72,"&lt;&gt;"&amp;"",$D$5:$D$72,"&lt;&gt;"&amp;"NL",$D$5:$D$72,"&lt;&gt;"&amp;"HORS LIGUE",AA$5:AA$72,"&lt;"&amp;AA131)+1),Paramètres!$B$3:$C$56,2,FALSE)*Paramètres!$N$14))</f>
        <v>0</v>
      </c>
      <c r="AC131" s="46"/>
      <c r="AD131" s="2">
        <f>IF(AC$2="Bike &amp; Run",IF(ISNA(VLOOKUP(AC131,Paramètres!$B$3:$C$56,2,FALSE)),0,VLOOKUP(AC131,Paramètres!$B$3:$C$56,2,FALSE)*Paramètres!$N$15),IF(OR(AC131="",OR($D131="",$D131="NL",$D131="HORS LIGUE")),0,VLOOKUP(IF(OR(AC131="",OR($D131="",$D131="NL",$D131="HORS LIGUE")),"",COUNTIFS($D$5:$D$72,"&lt;&gt;"&amp;"",$D$5:$D$72,"&lt;&gt;"&amp;"NL",$D$5:$D$72,"&lt;&gt;"&amp;"HORS LIGUE",AC$5:AC$72,"&lt;"&amp;AC131)+1),Paramètres!$B$3:$C$56,2,FALSE)*Paramètres!$N$15))</f>
        <v>0</v>
      </c>
      <c r="AE131" s="46"/>
      <c r="AF131" s="2">
        <f>IF(AE$2="Bike &amp; Run",IF(ISNA(VLOOKUP(AE131,Paramètres!$B$3:$C$56,2,FALSE)),0,VLOOKUP(AE131,Paramètres!$B$3:$C$56,2,FALSE)*Paramètres!$N$16),IF(OR(AE131="",OR($D131="",$D131="NL",$D131="HORS LIGUE")),0,VLOOKUP(IF(OR(AE131="",OR($D131="",$D131="NL",$D131="HORS LIGUE")),"",COUNTIFS($D$5:$D$72,"&lt;&gt;"&amp;"",$D$5:$D$72,"&lt;&gt;"&amp;"NL",$D$5:$D$72,"&lt;&gt;"&amp;"HORS LIGUE",AE$5:AE$72,"&lt;"&amp;AE131)+1),Paramètres!$B$3:$C$56,2,FALSE)*Paramètres!$N$16))</f>
        <v>0</v>
      </c>
      <c r="AG131" s="46"/>
      <c r="AH131" s="2">
        <f>IF(AG$2="Bike &amp; Run",IF(ISNA(VLOOKUP(AG131,Paramètres!$B$3:$C$56,2,FALSE)),0,VLOOKUP(AG131,Paramètres!$B$3:$C$56,2,FALSE)*Paramètres!$N$17),IF(OR(AG131="",OR($D131="",$D131="NL",$D131="HORS LIGUE")),0,VLOOKUP(IF(OR(AG131="",OR($D131="",$D131="NL",$D131="HORS LIGUE")),"",COUNTIFS($D$5:$D$72,"&lt;&gt;"&amp;"",$D$5:$D$72,"&lt;&gt;"&amp;"NL",$D$5:$D$72,"&lt;&gt;"&amp;"HORS LIGUE",AG$5:AG$72,"&lt;"&amp;AG131)+1),Paramètres!$B$3:$C$56,2,FALSE)*Paramètres!$N$17))</f>
        <v>0</v>
      </c>
      <c r="AI131" s="40">
        <f t="shared" si="115"/>
        <v>0</v>
      </c>
      <c r="AJ131" s="3" t="str">
        <f t="shared" si="116"/>
        <v/>
      </c>
      <c r="AK131" s="5">
        <f t="shared" si="117"/>
        <v>0</v>
      </c>
      <c r="AL131" s="41" t="e">
        <f t="shared" si="118"/>
        <v>#REF!</v>
      </c>
      <c r="AM131" s="33" t="e">
        <f t="shared" si="119"/>
        <v>#REF!</v>
      </c>
    </row>
    <row r="132" spans="1:39" ht="16.5" x14ac:dyDescent="0.35">
      <c r="A132" s="14"/>
      <c r="B132" s="64" t="str">
        <f>IF(ISNA(VLOOKUP(A132,'Licenciés Jeunes 2023'!A:C,3,0)),"",VLOOKUP(A132,'Licenciés Jeunes 2023'!A:C,3,0))</f>
        <v/>
      </c>
      <c r="C132" s="32" t="str">
        <f>IF(ISNA(VLOOKUP(A132,'Licenciés Jeunes 2023'!A:C,2,0)),"",VLOOKUP(A132,'Licenciés Jeunes 2023'!A:C,2,0))</f>
        <v/>
      </c>
      <c r="D132" s="32" t="str">
        <f>IF(ISNA(VLOOKUP(A132,'Licenciés Jeunes 2023'!A:F,6,0)),"",VLOOKUP(A132,'Licenciés Jeunes 2023'!A:F,6,0))</f>
        <v/>
      </c>
      <c r="E132" s="6"/>
      <c r="F132" s="2">
        <f>IF(E$2="Bike &amp; Run",IF(ISNA(VLOOKUP(E132,Paramètres!$B$3:$C$56,2,FALSE)),0,VLOOKUP(E132,Paramètres!$B$3:$C$56,2,FALSE)*Paramètres!$N$3),IF(OR(E132="",OR($D132="",$D132="NL",$D132="HORS LIGUE")),0,VLOOKUP(IF(OR(E132="",OR($D132="",$D132="NL",$D132="HORS LIGUE")),"",COUNTIFS($D$5:$D$72,"&lt;&gt;"&amp;"",$D$5:$D$72,"&lt;&gt;"&amp;"NL",$D$5:$D$72,"&lt;&gt;"&amp;"HORS LIGUE",E$5:E$72,"&lt;"&amp;E132)+1),Paramètres!$B$3:$C$56,2,FALSE)*Paramètres!$N$3))</f>
        <v>0</v>
      </c>
      <c r="G132" s="4"/>
      <c r="H132" s="2">
        <f>IF(G$2="Bike &amp; Run",IF(ISNA(VLOOKUP(G132,Paramètres!$B$3:$C$56,2,FALSE)),0,VLOOKUP(G132,Paramètres!$B$3:$C$56,2,FALSE)*Paramètres!$N$4),IF(OR(G132="",OR($D132="",$D132="NL",$D132="HORS LIGUE")),0,VLOOKUP(IF(OR(G132="",OR($D132="",$D132="NL",$D132="HORS LIGUE")),"",COUNTIFS($D$5:$D$72,"&lt;&gt;"&amp;"",$D$5:$D$72,"&lt;&gt;"&amp;"NL",$D$5:$D$72,"&lt;&gt;"&amp;"HORS LIGUE",G$5:G$72,"&lt;"&amp;G132)+1),Paramètres!$B$3:$C$56,2,FALSE)*Paramètres!$N$4))</f>
        <v>0</v>
      </c>
      <c r="I132" s="36"/>
      <c r="J132" s="2">
        <f>IF(I$2="Bike &amp; Run",IF(ISNA(VLOOKUP(I132,Paramètres!$B$3:$C$56,2,FALSE)),0,VLOOKUP(I132,Paramètres!$B$3:$C$56,2,FALSE)*Paramètres!$N$5),IF(OR(I132="",OR($D132="",$D132="NL",$D132="HORS LIGUE")),0,VLOOKUP(IF(OR(I132="",OR($D132="",$D132="NL",$D132="HORS LIGUE")),"",COUNTIFS($D$5:$D$72,"&lt;&gt;"&amp;"",$D$5:$D$72,"&lt;&gt;"&amp;"NL",$D$5:$D$72,"&lt;&gt;"&amp;"HORS LIGUE",I$5:I$72,"&lt;"&amp;I132)+1),Paramètres!$B$3:$C$56,2,FALSE)*Paramètres!$N$5))</f>
        <v>0</v>
      </c>
      <c r="K132" s="4"/>
      <c r="L132" s="2">
        <f>IF(K$2="Bike &amp; Run",IF(ISNA(VLOOKUP(K132,Paramètres!$B$3:$C$56,2,FALSE)),0,VLOOKUP(K132,Paramètres!$B$3:$C$56,2,FALSE)*Paramètres!$N$6),IF(OR(K132="",OR($D132="",$D132="NL",$D132="HORS LIGUE")),0,VLOOKUP(IF(OR(K132="",OR($D132="",$D132="NL",$D132="HORS LIGUE")),"",COUNTIFS($D$5:$D$72,"&lt;&gt;"&amp;"",$D$5:$D$72,"&lt;&gt;"&amp;"NL",$D$5:$D$72,"&lt;&gt;"&amp;"HORS LIGUE",K$5:K$72,"&lt;"&amp;K132)+1),Paramètres!$B$3:$C$56,2,FALSE)*Paramètres!$N$6))</f>
        <v>0</v>
      </c>
      <c r="M132" s="4"/>
      <c r="N132" s="2">
        <f>IF(M$2="Bike &amp; Run",IF(ISNA(VLOOKUP(M132,Paramètres!$B$3:$C$56,2,FALSE)),0,VLOOKUP(M132,Paramètres!$B$3:$C$56,2,FALSE)*Paramètres!$N$7),IF(OR(M132="",OR($D132="",$D132="NL",$D132="HORS LIGUE")),0,VLOOKUP(IF(OR(M132="",OR($D132="",$D132="NL",$D132="HORS LIGUE")),"",COUNTIFS($D$5:$D$72,"&lt;&gt;"&amp;"",$D$5:$D$72,"&lt;&gt;"&amp;"NL",$D$5:$D$72,"&lt;&gt;"&amp;"HORS LIGUE",M$5:M$72,"&lt;"&amp;M132)+1),Paramètres!$B$3:$C$56,2,FALSE)*Paramètres!$N$7))</f>
        <v>0</v>
      </c>
      <c r="O132" s="46"/>
      <c r="P132" s="2">
        <f>IF(O$2="Bike &amp; Run",IF(ISNA(VLOOKUP(O132,Paramètres!$B$3:$C$56,2,FALSE)),0,VLOOKUP(O132,Paramètres!$B$3:$C$56,2,FALSE)*Paramètres!$N$8),IF(OR(O132="",OR($D132="",$D132="NL",$D132="HORS LIGUE")),0,VLOOKUP(IF(OR(O132="",OR($D132="",$D132="NL",$D132="HORS LIGUE")),"",COUNTIFS($D$5:$D$72,"&lt;&gt;"&amp;"",$D$5:$D$72,"&lt;&gt;"&amp;"NL",$D$5:$D$72,"&lt;&gt;"&amp;"HORS LIGUE",O$5:O$72,"&lt;"&amp;O132)+1),Paramètres!$B$3:$C$56,2,FALSE)*Paramètres!$N$8))</f>
        <v>0</v>
      </c>
      <c r="Q132" s="46"/>
      <c r="R132" s="2">
        <f>IF(Q$2="Bike &amp; Run",IF(ISNA(VLOOKUP(Q132,Paramètres!$B$3:$C$56,2,FALSE)),0,VLOOKUP(Q132,Paramètres!$B$3:$C$56,2,FALSE)*Paramètres!$N$9),IF(OR(Q132="",OR($D132="",$D132="NL",$D132="HORS LIGUE")),0,VLOOKUP(IF(OR(Q132="",OR($D132="",$D132="NL",$D132="HORS LIGUE")),"",COUNTIFS($D$5:$D$72,"&lt;&gt;"&amp;"",$D$5:$D$72,"&lt;&gt;"&amp;"NL",$D$5:$D$72,"&lt;&gt;"&amp;"HORS LIGUE",Q$5:Q$72,"&lt;"&amp;Q132)+1),Paramètres!$B$3:$C$56,2,FALSE)*Paramètres!$N$9))</f>
        <v>0</v>
      </c>
      <c r="S132" s="46"/>
      <c r="T132" s="2">
        <f>IF(S$2="Bike &amp; Run",IF(ISNA(VLOOKUP(S132,Paramètres!$B$3:$C$56,2,FALSE)),0,VLOOKUP(S132,Paramètres!$B$3:$C$56,2,FALSE)*Paramètres!$N$10),IF(OR(S132="",OR($D132="",$D132="NL",$D132="HORS LIGUE")),0,VLOOKUP(IF(OR(S132="",OR($D132="",$D132="NL",$D132="HORS LIGUE")),"",COUNTIFS($D$5:$D$72,"&lt;&gt;"&amp;"",$D$5:$D$72,"&lt;&gt;"&amp;"NL",$D$5:$D$72,"&lt;&gt;"&amp;"HORS LIGUE",S$5:S$72,"&lt;"&amp;S132)+1),Paramètres!$B$3:$C$56,2,FALSE)*Paramètres!$N$10))</f>
        <v>0</v>
      </c>
      <c r="U132" s="46"/>
      <c r="V132" s="2">
        <f>IF(U$2="Bike &amp; Run",IF(ISNA(VLOOKUP(U132,Paramètres!$B$3:$C$56,2,FALSE)),0,VLOOKUP(U132,Paramètres!$B$3:$C$56,2,FALSE)*Paramètres!$N$11),IF(OR(U132="",OR($D132="",$D132="NL",$D132="HORS LIGUE")),0,VLOOKUP(IF(OR(U132="",OR($D132="",$D132="NL",$D132="HORS LIGUE")),"",COUNTIFS($D$5:$D$72,"&lt;&gt;"&amp;"",$D$5:$D$72,"&lt;&gt;"&amp;"NL",$D$5:$D$72,"&lt;&gt;"&amp;"HORS LIGUE",U$5:U$72,"&lt;"&amp;U132)+1),Paramètres!$B$3:$C$56,2,FALSE)*Paramètres!$N$11))</f>
        <v>0</v>
      </c>
      <c r="W132" s="46"/>
      <c r="X132" s="2">
        <f>IF(W$2="Bike &amp; Run",IF(ISNA(VLOOKUP(W132,Paramètres!$B$3:$C$56,2,FALSE)),0,VLOOKUP(W132,Paramètres!$B$3:$C$56,2,FALSE)*Paramètres!$N$12),IF(OR(W132="",OR($D132="",$D132="NL",$D132="HORS LIGUE")),0,VLOOKUP(IF(OR(W132="",OR($D132="",$D132="NL",$D132="HORS LIGUE")),"",COUNTIFS($D$5:$D$72,"&lt;&gt;"&amp;"",$D$5:$D$72,"&lt;&gt;"&amp;"NL",$D$5:$D$72,"&lt;&gt;"&amp;"HORS LIGUE",W$5:W$72,"&lt;"&amp;W132)+1),Paramètres!$B$3:$C$56,2,FALSE)*Paramètres!$N$12))</f>
        <v>0</v>
      </c>
      <c r="Y132" s="46"/>
      <c r="Z132" s="2">
        <f>IF(Y$2="Bike &amp; Run",IF(ISNA(VLOOKUP(Y132,Paramètres!$B$3:$C$56,2,FALSE)),0,VLOOKUP(Y132,Paramètres!$B$3:$C$56,2,FALSE)*Paramètres!$N$13),IF(OR(Y132="",OR($D132="",$D132="NL",$D132="HORS LIGUE")),0,VLOOKUP(IF(OR(Y132="",OR($D132="",$D132="NL",$D132="HORS LIGUE")),"",COUNTIFS($D$5:$D$72,"&lt;&gt;"&amp;"",$D$5:$D$72,"&lt;&gt;"&amp;"NL",$D$5:$D$72,"&lt;&gt;"&amp;"HORS LIGUE",Y$5:Y$72,"&lt;"&amp;Y132)+1),Paramètres!$B$3:$C$56,2,FALSE)*Paramètres!$N$13))</f>
        <v>0</v>
      </c>
      <c r="AA132" s="46"/>
      <c r="AB132" s="2">
        <f>IF(AA$2="Bike &amp; Run",IF(ISNA(VLOOKUP(AA132,Paramètres!$B$3:$C$56,2,FALSE)),0,VLOOKUP(AA132,Paramètres!$B$3:$C$56,2,FALSE)*Paramètres!$N$14),IF(OR(AA132="",OR($D132="",$D132="NL",$D132="HORS LIGUE")),0,VLOOKUP(IF(OR(AA132="",OR($D132="",$D132="NL",$D132="HORS LIGUE")),"",COUNTIFS($D$5:$D$72,"&lt;&gt;"&amp;"",$D$5:$D$72,"&lt;&gt;"&amp;"NL",$D$5:$D$72,"&lt;&gt;"&amp;"HORS LIGUE",AA$5:AA$72,"&lt;"&amp;AA132)+1),Paramètres!$B$3:$C$56,2,FALSE)*Paramètres!$N$14))</f>
        <v>0</v>
      </c>
      <c r="AC132" s="46"/>
      <c r="AD132" s="2">
        <f>IF(AC$2="Bike &amp; Run",IF(ISNA(VLOOKUP(AC132,Paramètres!$B$3:$C$56,2,FALSE)),0,VLOOKUP(AC132,Paramètres!$B$3:$C$56,2,FALSE)*Paramètres!$N$15),IF(OR(AC132="",OR($D132="",$D132="NL",$D132="HORS LIGUE")),0,VLOOKUP(IF(OR(AC132="",OR($D132="",$D132="NL",$D132="HORS LIGUE")),"",COUNTIFS($D$5:$D$72,"&lt;&gt;"&amp;"",$D$5:$D$72,"&lt;&gt;"&amp;"NL",$D$5:$D$72,"&lt;&gt;"&amp;"HORS LIGUE",AC$5:AC$72,"&lt;"&amp;AC132)+1),Paramètres!$B$3:$C$56,2,FALSE)*Paramètres!$N$15))</f>
        <v>0</v>
      </c>
      <c r="AE132" s="46"/>
      <c r="AF132" s="2">
        <f>IF(AE$2="Bike &amp; Run",IF(ISNA(VLOOKUP(AE132,Paramètres!$B$3:$C$56,2,FALSE)),0,VLOOKUP(AE132,Paramètres!$B$3:$C$56,2,FALSE)*Paramètres!$N$16),IF(OR(AE132="",OR($D132="",$D132="NL",$D132="HORS LIGUE")),0,VLOOKUP(IF(OR(AE132="",OR($D132="",$D132="NL",$D132="HORS LIGUE")),"",COUNTIFS($D$5:$D$72,"&lt;&gt;"&amp;"",$D$5:$D$72,"&lt;&gt;"&amp;"NL",$D$5:$D$72,"&lt;&gt;"&amp;"HORS LIGUE",AE$5:AE$72,"&lt;"&amp;AE132)+1),Paramètres!$B$3:$C$56,2,FALSE)*Paramètres!$N$16))</f>
        <v>0</v>
      </c>
      <c r="AG132" s="46"/>
      <c r="AH132" s="2">
        <f>IF(AG$2="Bike &amp; Run",IF(ISNA(VLOOKUP(AG132,Paramètres!$B$3:$C$56,2,FALSE)),0,VLOOKUP(AG132,Paramètres!$B$3:$C$56,2,FALSE)*Paramètres!$N$17),IF(OR(AG132="",OR($D132="",$D132="NL",$D132="HORS LIGUE")),0,VLOOKUP(IF(OR(AG132="",OR($D132="",$D132="NL",$D132="HORS LIGUE")),"",COUNTIFS($D$5:$D$72,"&lt;&gt;"&amp;"",$D$5:$D$72,"&lt;&gt;"&amp;"NL",$D$5:$D$72,"&lt;&gt;"&amp;"HORS LIGUE",AG$5:AG$72,"&lt;"&amp;AG132)+1),Paramètres!$B$3:$C$56,2,FALSE)*Paramètres!$N$17))</f>
        <v>0</v>
      </c>
      <c r="AI132" s="40">
        <f t="shared" si="115"/>
        <v>0</v>
      </c>
      <c r="AJ132" s="3" t="str">
        <f t="shared" si="116"/>
        <v/>
      </c>
      <c r="AK132" s="5">
        <f t="shared" si="117"/>
        <v>0</v>
      </c>
      <c r="AL132" s="41" t="e">
        <f t="shared" si="118"/>
        <v>#REF!</v>
      </c>
      <c r="AM132" s="33" t="e">
        <f t="shared" si="119"/>
        <v>#REF!</v>
      </c>
    </row>
    <row r="133" spans="1:39" ht="16.5" x14ac:dyDescent="0.35">
      <c r="A133" s="14"/>
      <c r="B133" s="64" t="str">
        <f>IF(ISNA(VLOOKUP(A133,'Licenciés Jeunes 2023'!A:C,3,0)),"",VLOOKUP(A133,'Licenciés Jeunes 2023'!A:C,3,0))</f>
        <v/>
      </c>
      <c r="C133" s="32" t="str">
        <f>IF(ISNA(VLOOKUP(A133,'Licenciés Jeunes 2023'!A:C,2,0)),"",VLOOKUP(A133,'Licenciés Jeunes 2023'!A:C,2,0))</f>
        <v/>
      </c>
      <c r="D133" s="32" t="str">
        <f>IF(ISNA(VLOOKUP(A133,'Licenciés Jeunes 2023'!A:F,6,0)),"",VLOOKUP(A133,'Licenciés Jeunes 2023'!A:F,6,0))</f>
        <v/>
      </c>
      <c r="E133" s="6"/>
      <c r="F133" s="2">
        <f>IF(E$2="Bike &amp; Run",IF(ISNA(VLOOKUP(E133,Paramètres!$B$3:$C$56,2,FALSE)),0,VLOOKUP(E133,Paramètres!$B$3:$C$56,2,FALSE)*Paramètres!$N$3),IF(OR(E133="",OR($D133="",$D133="NL",$D133="HORS LIGUE")),0,VLOOKUP(IF(OR(E133="",OR($D133="",$D133="NL",$D133="HORS LIGUE")),"",COUNTIFS($D$5:$D$72,"&lt;&gt;"&amp;"",$D$5:$D$72,"&lt;&gt;"&amp;"NL",$D$5:$D$72,"&lt;&gt;"&amp;"HORS LIGUE",E$5:E$72,"&lt;"&amp;E133)+1),Paramètres!$B$3:$C$56,2,FALSE)*Paramètres!$N$3))</f>
        <v>0</v>
      </c>
      <c r="G133" s="4"/>
      <c r="H133" s="2">
        <f>IF(G$2="Bike &amp; Run",IF(ISNA(VLOOKUP(G133,Paramètres!$B$3:$C$56,2,FALSE)),0,VLOOKUP(G133,Paramètres!$B$3:$C$56,2,FALSE)*Paramètres!$N$4),IF(OR(G133="",OR($D133="",$D133="NL",$D133="HORS LIGUE")),0,VLOOKUP(IF(OR(G133="",OR($D133="",$D133="NL",$D133="HORS LIGUE")),"",COUNTIFS($D$5:$D$72,"&lt;&gt;"&amp;"",$D$5:$D$72,"&lt;&gt;"&amp;"NL",$D$5:$D$72,"&lt;&gt;"&amp;"HORS LIGUE",G$5:G$72,"&lt;"&amp;G133)+1),Paramètres!$B$3:$C$56,2,FALSE)*Paramètres!$N$4))</f>
        <v>0</v>
      </c>
      <c r="I133" s="36"/>
      <c r="J133" s="2">
        <f>IF(I$2="Bike &amp; Run",IF(ISNA(VLOOKUP(I133,Paramètres!$B$3:$C$56,2,FALSE)),0,VLOOKUP(I133,Paramètres!$B$3:$C$56,2,FALSE)*Paramètres!$N$5),IF(OR(I133="",OR($D133="",$D133="NL",$D133="HORS LIGUE")),0,VLOOKUP(IF(OR(I133="",OR($D133="",$D133="NL",$D133="HORS LIGUE")),"",COUNTIFS($D$5:$D$72,"&lt;&gt;"&amp;"",$D$5:$D$72,"&lt;&gt;"&amp;"NL",$D$5:$D$72,"&lt;&gt;"&amp;"HORS LIGUE",I$5:I$72,"&lt;"&amp;I133)+1),Paramètres!$B$3:$C$56,2,FALSE)*Paramètres!$N$5))</f>
        <v>0</v>
      </c>
      <c r="K133" s="4"/>
      <c r="L133" s="2">
        <f>IF(K$2="Bike &amp; Run",IF(ISNA(VLOOKUP(K133,Paramètres!$B$3:$C$56,2,FALSE)),0,VLOOKUP(K133,Paramètres!$B$3:$C$56,2,FALSE)*Paramètres!$N$6),IF(OR(K133="",OR($D133="",$D133="NL",$D133="HORS LIGUE")),0,VLOOKUP(IF(OR(K133="",OR($D133="",$D133="NL",$D133="HORS LIGUE")),"",COUNTIFS($D$5:$D$72,"&lt;&gt;"&amp;"",$D$5:$D$72,"&lt;&gt;"&amp;"NL",$D$5:$D$72,"&lt;&gt;"&amp;"HORS LIGUE",K$5:K$72,"&lt;"&amp;K133)+1),Paramètres!$B$3:$C$56,2,FALSE)*Paramètres!$N$6))</f>
        <v>0</v>
      </c>
      <c r="M133" s="4"/>
      <c r="N133" s="2">
        <f>IF(M$2="Bike &amp; Run",IF(ISNA(VLOOKUP(M133,Paramètres!$B$3:$C$56,2,FALSE)),0,VLOOKUP(M133,Paramètres!$B$3:$C$56,2,FALSE)*Paramètres!$N$7),IF(OR(M133="",OR($D133="",$D133="NL",$D133="HORS LIGUE")),0,VLOOKUP(IF(OR(M133="",OR($D133="",$D133="NL",$D133="HORS LIGUE")),"",COUNTIFS($D$5:$D$72,"&lt;&gt;"&amp;"",$D$5:$D$72,"&lt;&gt;"&amp;"NL",$D$5:$D$72,"&lt;&gt;"&amp;"HORS LIGUE",M$5:M$72,"&lt;"&amp;M133)+1),Paramètres!$B$3:$C$56,2,FALSE)*Paramètres!$N$7))</f>
        <v>0</v>
      </c>
      <c r="O133" s="46"/>
      <c r="P133" s="2">
        <f>IF(O$2="Bike &amp; Run",IF(ISNA(VLOOKUP(O133,Paramètres!$B$3:$C$56,2,FALSE)),0,VLOOKUP(O133,Paramètres!$B$3:$C$56,2,FALSE)*Paramètres!$N$8),IF(OR(O133="",OR($D133="",$D133="NL",$D133="HORS LIGUE")),0,VLOOKUP(IF(OR(O133="",OR($D133="",$D133="NL",$D133="HORS LIGUE")),"",COUNTIFS($D$5:$D$72,"&lt;&gt;"&amp;"",$D$5:$D$72,"&lt;&gt;"&amp;"NL",$D$5:$D$72,"&lt;&gt;"&amp;"HORS LIGUE",O$5:O$72,"&lt;"&amp;O133)+1),Paramètres!$B$3:$C$56,2,FALSE)*Paramètres!$N$8))</f>
        <v>0</v>
      </c>
      <c r="Q133" s="46"/>
      <c r="R133" s="2">
        <f>IF(Q$2="Bike &amp; Run",IF(ISNA(VLOOKUP(Q133,Paramètres!$B$3:$C$56,2,FALSE)),0,VLOOKUP(Q133,Paramètres!$B$3:$C$56,2,FALSE)*Paramètres!$N$9),IF(OR(Q133="",OR($D133="",$D133="NL",$D133="HORS LIGUE")),0,VLOOKUP(IF(OR(Q133="",OR($D133="",$D133="NL",$D133="HORS LIGUE")),"",COUNTIFS($D$5:$D$72,"&lt;&gt;"&amp;"",$D$5:$D$72,"&lt;&gt;"&amp;"NL",$D$5:$D$72,"&lt;&gt;"&amp;"HORS LIGUE",Q$5:Q$72,"&lt;"&amp;Q133)+1),Paramètres!$B$3:$C$56,2,FALSE)*Paramètres!$N$9))</f>
        <v>0</v>
      </c>
      <c r="S133" s="46"/>
      <c r="T133" s="2">
        <f>IF(S$2="Bike &amp; Run",IF(ISNA(VLOOKUP(S133,Paramètres!$B$3:$C$56,2,FALSE)),0,VLOOKUP(S133,Paramètres!$B$3:$C$56,2,FALSE)*Paramètres!$N$10),IF(OR(S133="",OR($D133="",$D133="NL",$D133="HORS LIGUE")),0,VLOOKUP(IF(OR(S133="",OR($D133="",$D133="NL",$D133="HORS LIGUE")),"",COUNTIFS($D$5:$D$72,"&lt;&gt;"&amp;"",$D$5:$D$72,"&lt;&gt;"&amp;"NL",$D$5:$D$72,"&lt;&gt;"&amp;"HORS LIGUE",S$5:S$72,"&lt;"&amp;S133)+1),Paramètres!$B$3:$C$56,2,FALSE)*Paramètres!$N$10))</f>
        <v>0</v>
      </c>
      <c r="U133" s="46"/>
      <c r="V133" s="2">
        <f>IF(U$2="Bike &amp; Run",IF(ISNA(VLOOKUP(U133,Paramètres!$B$3:$C$56,2,FALSE)),0,VLOOKUP(U133,Paramètres!$B$3:$C$56,2,FALSE)*Paramètres!$N$11),IF(OR(U133="",OR($D133="",$D133="NL",$D133="HORS LIGUE")),0,VLOOKUP(IF(OR(U133="",OR($D133="",$D133="NL",$D133="HORS LIGUE")),"",COUNTIFS($D$5:$D$72,"&lt;&gt;"&amp;"",$D$5:$D$72,"&lt;&gt;"&amp;"NL",$D$5:$D$72,"&lt;&gt;"&amp;"HORS LIGUE",U$5:U$72,"&lt;"&amp;U133)+1),Paramètres!$B$3:$C$56,2,FALSE)*Paramètres!$N$11))</f>
        <v>0</v>
      </c>
      <c r="W133" s="46"/>
      <c r="X133" s="2">
        <f>IF(W$2="Bike &amp; Run",IF(ISNA(VLOOKUP(W133,Paramètres!$B$3:$C$56,2,FALSE)),0,VLOOKUP(W133,Paramètres!$B$3:$C$56,2,FALSE)*Paramètres!$N$12),IF(OR(W133="",OR($D133="",$D133="NL",$D133="HORS LIGUE")),0,VLOOKUP(IF(OR(W133="",OR($D133="",$D133="NL",$D133="HORS LIGUE")),"",COUNTIFS($D$5:$D$72,"&lt;&gt;"&amp;"",$D$5:$D$72,"&lt;&gt;"&amp;"NL",$D$5:$D$72,"&lt;&gt;"&amp;"HORS LIGUE",W$5:W$72,"&lt;"&amp;W133)+1),Paramètres!$B$3:$C$56,2,FALSE)*Paramètres!$N$12))</f>
        <v>0</v>
      </c>
      <c r="Y133" s="46"/>
      <c r="Z133" s="2">
        <f>IF(Y$2="Bike &amp; Run",IF(ISNA(VLOOKUP(Y133,Paramètres!$B$3:$C$56,2,FALSE)),0,VLOOKUP(Y133,Paramètres!$B$3:$C$56,2,FALSE)*Paramètres!$N$13),IF(OR(Y133="",OR($D133="",$D133="NL",$D133="HORS LIGUE")),0,VLOOKUP(IF(OR(Y133="",OR($D133="",$D133="NL",$D133="HORS LIGUE")),"",COUNTIFS($D$5:$D$72,"&lt;&gt;"&amp;"",$D$5:$D$72,"&lt;&gt;"&amp;"NL",$D$5:$D$72,"&lt;&gt;"&amp;"HORS LIGUE",Y$5:Y$72,"&lt;"&amp;Y133)+1),Paramètres!$B$3:$C$56,2,FALSE)*Paramètres!$N$13))</f>
        <v>0</v>
      </c>
      <c r="AA133" s="46"/>
      <c r="AB133" s="2">
        <f>IF(AA$2="Bike &amp; Run",IF(ISNA(VLOOKUP(AA133,Paramètres!$B$3:$C$56,2,FALSE)),0,VLOOKUP(AA133,Paramètres!$B$3:$C$56,2,FALSE)*Paramètres!$N$14),IF(OR(AA133="",OR($D133="",$D133="NL",$D133="HORS LIGUE")),0,VLOOKUP(IF(OR(AA133="",OR($D133="",$D133="NL",$D133="HORS LIGUE")),"",COUNTIFS($D$5:$D$72,"&lt;&gt;"&amp;"",$D$5:$D$72,"&lt;&gt;"&amp;"NL",$D$5:$D$72,"&lt;&gt;"&amp;"HORS LIGUE",AA$5:AA$72,"&lt;"&amp;AA133)+1),Paramètres!$B$3:$C$56,2,FALSE)*Paramètres!$N$14))</f>
        <v>0</v>
      </c>
      <c r="AC133" s="46"/>
      <c r="AD133" s="2">
        <f>IF(AC$2="Bike &amp; Run",IF(ISNA(VLOOKUP(AC133,Paramètres!$B$3:$C$56,2,FALSE)),0,VLOOKUP(AC133,Paramètres!$B$3:$C$56,2,FALSE)*Paramètres!$N$15),IF(OR(AC133="",OR($D133="",$D133="NL",$D133="HORS LIGUE")),0,VLOOKUP(IF(OR(AC133="",OR($D133="",$D133="NL",$D133="HORS LIGUE")),"",COUNTIFS($D$5:$D$72,"&lt;&gt;"&amp;"",$D$5:$D$72,"&lt;&gt;"&amp;"NL",$D$5:$D$72,"&lt;&gt;"&amp;"HORS LIGUE",AC$5:AC$72,"&lt;"&amp;AC133)+1),Paramètres!$B$3:$C$56,2,FALSE)*Paramètres!$N$15))</f>
        <v>0</v>
      </c>
      <c r="AE133" s="46"/>
      <c r="AF133" s="2">
        <f>IF(AE$2="Bike &amp; Run",IF(ISNA(VLOOKUP(AE133,Paramètres!$B$3:$C$56,2,FALSE)),0,VLOOKUP(AE133,Paramètres!$B$3:$C$56,2,FALSE)*Paramètres!$N$16),IF(OR(AE133="",OR($D133="",$D133="NL",$D133="HORS LIGUE")),0,VLOOKUP(IF(OR(AE133="",OR($D133="",$D133="NL",$D133="HORS LIGUE")),"",COUNTIFS($D$5:$D$72,"&lt;&gt;"&amp;"",$D$5:$D$72,"&lt;&gt;"&amp;"NL",$D$5:$D$72,"&lt;&gt;"&amp;"HORS LIGUE",AE$5:AE$72,"&lt;"&amp;AE133)+1),Paramètres!$B$3:$C$56,2,FALSE)*Paramètres!$N$16))</f>
        <v>0</v>
      </c>
      <c r="AG133" s="46"/>
      <c r="AH133" s="2">
        <f>IF(AG$2="Bike &amp; Run",IF(ISNA(VLOOKUP(AG133,Paramètres!$B$3:$C$56,2,FALSE)),0,VLOOKUP(AG133,Paramètres!$B$3:$C$56,2,FALSE)*Paramètres!$N$17),IF(OR(AG133="",OR($D133="",$D133="NL",$D133="HORS LIGUE")),0,VLOOKUP(IF(OR(AG133="",OR($D133="",$D133="NL",$D133="HORS LIGUE")),"",COUNTIFS($D$5:$D$72,"&lt;&gt;"&amp;"",$D$5:$D$72,"&lt;&gt;"&amp;"NL",$D$5:$D$72,"&lt;&gt;"&amp;"HORS LIGUE",AG$5:AG$72,"&lt;"&amp;AG133)+1),Paramètres!$B$3:$C$56,2,FALSE)*Paramètres!$N$17))</f>
        <v>0</v>
      </c>
      <c r="AI133" s="40">
        <f t="shared" ref="AI133:AI164" si="120">F133+H133+J133+L133+N133+P133+R133+T133+V133+X133+Z133+AB133+AD133+AF133+AH133</f>
        <v>0</v>
      </c>
      <c r="AJ133" s="3" t="str">
        <f t="shared" ref="AJ133:AJ164" si="121">IF(AI133&lt;&gt;0,RANK(AI133,$AI$5:$AI$72),"")</f>
        <v/>
      </c>
      <c r="AK133" s="5">
        <f t="shared" ref="AK133:AK148" si="122">COUNTA(E133,G133,I133,K133,M133,O133,Q133,S133,U133,W133,Y133,AA133,AC133,AE133,AG133)</f>
        <v>0</v>
      </c>
      <c r="AL133" s="41" t="e">
        <f t="shared" ref="AL133:AL148" si="123">HLOOKUP($AL$2,$BD$4:$BR$72,ROW(A133)-3,FALSE)</f>
        <v>#REF!</v>
      </c>
      <c r="AM133" s="33" t="e">
        <f t="shared" ref="AM133:AM164" si="124">IF(AL133&lt;&gt;0,RANK(AL133,$AL$5:$AL$72),"")</f>
        <v>#REF!</v>
      </c>
    </row>
    <row r="134" spans="1:39" ht="16.5" x14ac:dyDescent="0.35">
      <c r="A134" s="14"/>
      <c r="B134" s="64" t="str">
        <f>IF(ISNA(VLOOKUP(A134,'Licenciés Jeunes 2023'!A:C,3,0)),"",VLOOKUP(A134,'Licenciés Jeunes 2023'!A:C,3,0))</f>
        <v/>
      </c>
      <c r="C134" s="32" t="str">
        <f>IF(ISNA(VLOOKUP(A134,'Licenciés Jeunes 2023'!A:C,2,0)),"",VLOOKUP(A134,'Licenciés Jeunes 2023'!A:C,2,0))</f>
        <v/>
      </c>
      <c r="D134" s="32" t="str">
        <f>IF(ISNA(VLOOKUP(A134,'Licenciés Jeunes 2023'!A:F,6,0)),"",VLOOKUP(A134,'Licenciés Jeunes 2023'!A:F,6,0))</f>
        <v/>
      </c>
      <c r="E134" s="6"/>
      <c r="F134" s="2">
        <f>IF(E$2="Bike &amp; Run",IF(ISNA(VLOOKUP(E134,Paramètres!$B$3:$C$56,2,FALSE)),0,VLOOKUP(E134,Paramètres!$B$3:$C$56,2,FALSE)*Paramètres!$N$3),IF(OR(E134="",OR($D134="",$D134="NL",$D134="HORS LIGUE")),0,VLOOKUP(IF(OR(E134="",OR($D134="",$D134="NL",$D134="HORS LIGUE")),"",COUNTIFS($D$5:$D$72,"&lt;&gt;"&amp;"",$D$5:$D$72,"&lt;&gt;"&amp;"NL",$D$5:$D$72,"&lt;&gt;"&amp;"HORS LIGUE",E$5:E$72,"&lt;"&amp;E134)+1),Paramètres!$B$3:$C$56,2,FALSE)*Paramètres!$N$3))</f>
        <v>0</v>
      </c>
      <c r="G134" s="4"/>
      <c r="H134" s="2">
        <f>IF(G$2="Bike &amp; Run",IF(ISNA(VLOOKUP(G134,Paramètres!$B$3:$C$56,2,FALSE)),0,VLOOKUP(G134,Paramètres!$B$3:$C$56,2,FALSE)*Paramètres!$N$4),IF(OR(G134="",OR($D134="",$D134="NL",$D134="HORS LIGUE")),0,VLOOKUP(IF(OR(G134="",OR($D134="",$D134="NL",$D134="HORS LIGUE")),"",COUNTIFS($D$5:$D$72,"&lt;&gt;"&amp;"",$D$5:$D$72,"&lt;&gt;"&amp;"NL",$D$5:$D$72,"&lt;&gt;"&amp;"HORS LIGUE",G$5:G$72,"&lt;"&amp;G134)+1),Paramètres!$B$3:$C$56,2,FALSE)*Paramètres!$N$4))</f>
        <v>0</v>
      </c>
      <c r="I134" s="36"/>
      <c r="J134" s="2">
        <f>IF(I$2="Bike &amp; Run",IF(ISNA(VLOOKUP(I134,Paramètres!$B$3:$C$56,2,FALSE)),0,VLOOKUP(I134,Paramètres!$B$3:$C$56,2,FALSE)*Paramètres!$N$5),IF(OR(I134="",OR($D134="",$D134="NL",$D134="HORS LIGUE")),0,VLOOKUP(IF(OR(I134="",OR($D134="",$D134="NL",$D134="HORS LIGUE")),"",COUNTIFS($D$5:$D$72,"&lt;&gt;"&amp;"",$D$5:$D$72,"&lt;&gt;"&amp;"NL",$D$5:$D$72,"&lt;&gt;"&amp;"HORS LIGUE",I$5:I$72,"&lt;"&amp;I134)+1),Paramètres!$B$3:$C$56,2,FALSE)*Paramètres!$N$5))</f>
        <v>0</v>
      </c>
      <c r="K134" s="4"/>
      <c r="L134" s="2">
        <f>IF(K$2="Bike &amp; Run",IF(ISNA(VLOOKUP(K134,Paramètres!$B$3:$C$56,2,FALSE)),0,VLOOKUP(K134,Paramètres!$B$3:$C$56,2,FALSE)*Paramètres!$N$6),IF(OR(K134="",OR($D134="",$D134="NL",$D134="HORS LIGUE")),0,VLOOKUP(IF(OR(K134="",OR($D134="",$D134="NL",$D134="HORS LIGUE")),"",COUNTIFS($D$5:$D$72,"&lt;&gt;"&amp;"",$D$5:$D$72,"&lt;&gt;"&amp;"NL",$D$5:$D$72,"&lt;&gt;"&amp;"HORS LIGUE",K$5:K$72,"&lt;"&amp;K134)+1),Paramètres!$B$3:$C$56,2,FALSE)*Paramètres!$N$6))</f>
        <v>0</v>
      </c>
      <c r="M134" s="4"/>
      <c r="N134" s="2">
        <f>IF(M$2="Bike &amp; Run",IF(ISNA(VLOOKUP(M134,Paramètres!$B$3:$C$56,2,FALSE)),0,VLOOKUP(M134,Paramètres!$B$3:$C$56,2,FALSE)*Paramètres!$N$7),IF(OR(M134="",OR($D134="",$D134="NL",$D134="HORS LIGUE")),0,VLOOKUP(IF(OR(M134="",OR($D134="",$D134="NL",$D134="HORS LIGUE")),"",COUNTIFS($D$5:$D$72,"&lt;&gt;"&amp;"",$D$5:$D$72,"&lt;&gt;"&amp;"NL",$D$5:$D$72,"&lt;&gt;"&amp;"HORS LIGUE",M$5:M$72,"&lt;"&amp;M134)+1),Paramètres!$B$3:$C$56,2,FALSE)*Paramètres!$N$7))</f>
        <v>0</v>
      </c>
      <c r="O134" s="46"/>
      <c r="P134" s="2">
        <f>IF(O$2="Bike &amp; Run",IF(ISNA(VLOOKUP(O134,Paramètres!$B$3:$C$56,2,FALSE)),0,VLOOKUP(O134,Paramètres!$B$3:$C$56,2,FALSE)*Paramètres!$N$8),IF(OR(O134="",OR($D134="",$D134="NL",$D134="HORS LIGUE")),0,VLOOKUP(IF(OR(O134="",OR($D134="",$D134="NL",$D134="HORS LIGUE")),"",COUNTIFS($D$5:$D$72,"&lt;&gt;"&amp;"",$D$5:$D$72,"&lt;&gt;"&amp;"NL",$D$5:$D$72,"&lt;&gt;"&amp;"HORS LIGUE",O$5:O$72,"&lt;"&amp;O134)+1),Paramètres!$B$3:$C$56,2,FALSE)*Paramètres!$N$8))</f>
        <v>0</v>
      </c>
      <c r="Q134" s="46"/>
      <c r="R134" s="2">
        <f>IF(Q$2="Bike &amp; Run",IF(ISNA(VLOOKUP(Q134,Paramètres!$B$3:$C$56,2,FALSE)),0,VLOOKUP(Q134,Paramètres!$B$3:$C$56,2,FALSE)*Paramètres!$N$9),IF(OR(Q134="",OR($D134="",$D134="NL",$D134="HORS LIGUE")),0,VLOOKUP(IF(OR(Q134="",OR($D134="",$D134="NL",$D134="HORS LIGUE")),"",COUNTIFS($D$5:$D$72,"&lt;&gt;"&amp;"",$D$5:$D$72,"&lt;&gt;"&amp;"NL",$D$5:$D$72,"&lt;&gt;"&amp;"HORS LIGUE",Q$5:Q$72,"&lt;"&amp;Q134)+1),Paramètres!$B$3:$C$56,2,FALSE)*Paramètres!$N$9))</f>
        <v>0</v>
      </c>
      <c r="S134" s="46"/>
      <c r="T134" s="2">
        <f>IF(S$2="Bike &amp; Run",IF(ISNA(VLOOKUP(S134,Paramètres!$B$3:$C$56,2,FALSE)),0,VLOOKUP(S134,Paramètres!$B$3:$C$56,2,FALSE)*Paramètres!$N$10),IF(OR(S134="",OR($D134="",$D134="NL",$D134="HORS LIGUE")),0,VLOOKUP(IF(OR(S134="",OR($D134="",$D134="NL",$D134="HORS LIGUE")),"",COUNTIFS($D$5:$D$72,"&lt;&gt;"&amp;"",$D$5:$D$72,"&lt;&gt;"&amp;"NL",$D$5:$D$72,"&lt;&gt;"&amp;"HORS LIGUE",S$5:S$72,"&lt;"&amp;S134)+1),Paramètres!$B$3:$C$56,2,FALSE)*Paramètres!$N$10))</f>
        <v>0</v>
      </c>
      <c r="U134" s="46"/>
      <c r="V134" s="2">
        <f>IF(U$2="Bike &amp; Run",IF(ISNA(VLOOKUP(U134,Paramètres!$B$3:$C$56,2,FALSE)),0,VLOOKUP(U134,Paramètres!$B$3:$C$56,2,FALSE)*Paramètres!$N$11),IF(OR(U134="",OR($D134="",$D134="NL",$D134="HORS LIGUE")),0,VLOOKUP(IF(OR(U134="",OR($D134="",$D134="NL",$D134="HORS LIGUE")),"",COUNTIFS($D$5:$D$72,"&lt;&gt;"&amp;"",$D$5:$D$72,"&lt;&gt;"&amp;"NL",$D$5:$D$72,"&lt;&gt;"&amp;"HORS LIGUE",U$5:U$72,"&lt;"&amp;U134)+1),Paramètres!$B$3:$C$56,2,FALSE)*Paramètres!$N$11))</f>
        <v>0</v>
      </c>
      <c r="W134" s="46"/>
      <c r="X134" s="2">
        <f>IF(W$2="Bike &amp; Run",IF(ISNA(VLOOKUP(W134,Paramètres!$B$3:$C$56,2,FALSE)),0,VLOOKUP(W134,Paramètres!$B$3:$C$56,2,FALSE)*Paramètres!$N$12),IF(OR(W134="",OR($D134="",$D134="NL",$D134="HORS LIGUE")),0,VLOOKUP(IF(OR(W134="",OR($D134="",$D134="NL",$D134="HORS LIGUE")),"",COUNTIFS($D$5:$D$72,"&lt;&gt;"&amp;"",$D$5:$D$72,"&lt;&gt;"&amp;"NL",$D$5:$D$72,"&lt;&gt;"&amp;"HORS LIGUE",W$5:W$72,"&lt;"&amp;W134)+1),Paramètres!$B$3:$C$56,2,FALSE)*Paramètres!$N$12))</f>
        <v>0</v>
      </c>
      <c r="Y134" s="46"/>
      <c r="Z134" s="2">
        <f>IF(Y$2="Bike &amp; Run",IF(ISNA(VLOOKUP(Y134,Paramètres!$B$3:$C$56,2,FALSE)),0,VLOOKUP(Y134,Paramètres!$B$3:$C$56,2,FALSE)*Paramètres!$N$13),IF(OR(Y134="",OR($D134="",$D134="NL",$D134="HORS LIGUE")),0,VLOOKUP(IF(OR(Y134="",OR($D134="",$D134="NL",$D134="HORS LIGUE")),"",COUNTIFS($D$5:$D$72,"&lt;&gt;"&amp;"",$D$5:$D$72,"&lt;&gt;"&amp;"NL",$D$5:$D$72,"&lt;&gt;"&amp;"HORS LIGUE",Y$5:Y$72,"&lt;"&amp;Y134)+1),Paramètres!$B$3:$C$56,2,FALSE)*Paramètres!$N$13))</f>
        <v>0</v>
      </c>
      <c r="AA134" s="46"/>
      <c r="AB134" s="2">
        <f>IF(AA$2="Bike &amp; Run",IF(ISNA(VLOOKUP(AA134,Paramètres!$B$3:$C$56,2,FALSE)),0,VLOOKUP(AA134,Paramètres!$B$3:$C$56,2,FALSE)*Paramètres!$N$14),IF(OR(AA134="",OR($D134="",$D134="NL",$D134="HORS LIGUE")),0,VLOOKUP(IF(OR(AA134="",OR($D134="",$D134="NL",$D134="HORS LIGUE")),"",COUNTIFS($D$5:$D$72,"&lt;&gt;"&amp;"",$D$5:$D$72,"&lt;&gt;"&amp;"NL",$D$5:$D$72,"&lt;&gt;"&amp;"HORS LIGUE",AA$5:AA$72,"&lt;"&amp;AA134)+1),Paramètres!$B$3:$C$56,2,FALSE)*Paramètres!$N$14))</f>
        <v>0</v>
      </c>
      <c r="AC134" s="46"/>
      <c r="AD134" s="2">
        <f>IF(AC$2="Bike &amp; Run",IF(ISNA(VLOOKUP(AC134,Paramètres!$B$3:$C$56,2,FALSE)),0,VLOOKUP(AC134,Paramètres!$B$3:$C$56,2,FALSE)*Paramètres!$N$15),IF(OR(AC134="",OR($D134="",$D134="NL",$D134="HORS LIGUE")),0,VLOOKUP(IF(OR(AC134="",OR($D134="",$D134="NL",$D134="HORS LIGUE")),"",COUNTIFS($D$5:$D$72,"&lt;&gt;"&amp;"",$D$5:$D$72,"&lt;&gt;"&amp;"NL",$D$5:$D$72,"&lt;&gt;"&amp;"HORS LIGUE",AC$5:AC$72,"&lt;"&amp;AC134)+1),Paramètres!$B$3:$C$56,2,FALSE)*Paramètres!$N$15))</f>
        <v>0</v>
      </c>
      <c r="AE134" s="46"/>
      <c r="AF134" s="2">
        <f>IF(AE$2="Bike &amp; Run",IF(ISNA(VLOOKUP(AE134,Paramètres!$B$3:$C$56,2,FALSE)),0,VLOOKUP(AE134,Paramètres!$B$3:$C$56,2,FALSE)*Paramètres!$N$16),IF(OR(AE134="",OR($D134="",$D134="NL",$D134="HORS LIGUE")),0,VLOOKUP(IF(OR(AE134="",OR($D134="",$D134="NL",$D134="HORS LIGUE")),"",COUNTIFS($D$5:$D$72,"&lt;&gt;"&amp;"",$D$5:$D$72,"&lt;&gt;"&amp;"NL",$D$5:$D$72,"&lt;&gt;"&amp;"HORS LIGUE",AE$5:AE$72,"&lt;"&amp;AE134)+1),Paramètres!$B$3:$C$56,2,FALSE)*Paramètres!$N$16))</f>
        <v>0</v>
      </c>
      <c r="AG134" s="46"/>
      <c r="AH134" s="2">
        <f>IF(AG$2="Bike &amp; Run",IF(ISNA(VLOOKUP(AG134,Paramètres!$B$3:$C$56,2,FALSE)),0,VLOOKUP(AG134,Paramètres!$B$3:$C$56,2,FALSE)*Paramètres!$N$17),IF(OR(AG134="",OR($D134="",$D134="NL",$D134="HORS LIGUE")),0,VLOOKUP(IF(OR(AG134="",OR($D134="",$D134="NL",$D134="HORS LIGUE")),"",COUNTIFS($D$5:$D$72,"&lt;&gt;"&amp;"",$D$5:$D$72,"&lt;&gt;"&amp;"NL",$D$5:$D$72,"&lt;&gt;"&amp;"HORS LIGUE",AG$5:AG$72,"&lt;"&amp;AG134)+1),Paramètres!$B$3:$C$56,2,FALSE)*Paramètres!$N$17))</f>
        <v>0</v>
      </c>
      <c r="AI134" s="40">
        <f t="shared" si="120"/>
        <v>0</v>
      </c>
      <c r="AJ134" s="3" t="str">
        <f t="shared" si="121"/>
        <v/>
      </c>
      <c r="AK134" s="5">
        <f t="shared" si="122"/>
        <v>0</v>
      </c>
      <c r="AL134" s="41" t="e">
        <f t="shared" si="123"/>
        <v>#REF!</v>
      </c>
      <c r="AM134" s="33" t="e">
        <f t="shared" si="124"/>
        <v>#REF!</v>
      </c>
    </row>
    <row r="135" spans="1:39" ht="16.5" x14ac:dyDescent="0.35">
      <c r="A135" s="14"/>
      <c r="B135" s="64" t="str">
        <f>IF(ISNA(VLOOKUP(A135,'Licenciés Jeunes 2023'!A:C,3,0)),"",VLOOKUP(A135,'Licenciés Jeunes 2023'!A:C,3,0))</f>
        <v/>
      </c>
      <c r="C135" s="32" t="str">
        <f>IF(ISNA(VLOOKUP(A135,'Licenciés Jeunes 2023'!A:C,2,0)),"",VLOOKUP(A135,'Licenciés Jeunes 2023'!A:C,2,0))</f>
        <v/>
      </c>
      <c r="D135" s="32" t="str">
        <f>IF(ISNA(VLOOKUP(A135,'Licenciés Jeunes 2023'!A:F,6,0)),"",VLOOKUP(A135,'Licenciés Jeunes 2023'!A:F,6,0))</f>
        <v/>
      </c>
      <c r="E135" s="6"/>
      <c r="F135" s="2">
        <f>IF(E$2="Bike &amp; Run",IF(ISNA(VLOOKUP(E135,Paramètres!$B$3:$C$56,2,FALSE)),0,VLOOKUP(E135,Paramètres!$B$3:$C$56,2,FALSE)*Paramètres!$N$3),IF(OR(E135="",OR($D135="",$D135="NL",$D135="HORS LIGUE")),0,VLOOKUP(IF(OR(E135="",OR($D135="",$D135="NL",$D135="HORS LIGUE")),"",COUNTIFS($D$5:$D$72,"&lt;&gt;"&amp;"",$D$5:$D$72,"&lt;&gt;"&amp;"NL",$D$5:$D$72,"&lt;&gt;"&amp;"HORS LIGUE",E$5:E$72,"&lt;"&amp;E135)+1),Paramètres!$B$3:$C$56,2,FALSE)*Paramètres!$N$3))</f>
        <v>0</v>
      </c>
      <c r="G135" s="4"/>
      <c r="H135" s="2">
        <f>IF(G$2="Bike &amp; Run",IF(ISNA(VLOOKUP(G135,Paramètres!$B$3:$C$56,2,FALSE)),0,VLOOKUP(G135,Paramètres!$B$3:$C$56,2,FALSE)*Paramètres!$N$4),IF(OR(G135="",OR($D135="",$D135="NL",$D135="HORS LIGUE")),0,VLOOKUP(IF(OR(G135="",OR($D135="",$D135="NL",$D135="HORS LIGUE")),"",COUNTIFS($D$5:$D$72,"&lt;&gt;"&amp;"",$D$5:$D$72,"&lt;&gt;"&amp;"NL",$D$5:$D$72,"&lt;&gt;"&amp;"HORS LIGUE",G$5:G$72,"&lt;"&amp;G135)+1),Paramètres!$B$3:$C$56,2,FALSE)*Paramètres!$N$4))</f>
        <v>0</v>
      </c>
      <c r="I135" s="36"/>
      <c r="J135" s="2">
        <f>IF(I$2="Bike &amp; Run",IF(ISNA(VLOOKUP(I135,Paramètres!$B$3:$C$56,2,FALSE)),0,VLOOKUP(I135,Paramètres!$B$3:$C$56,2,FALSE)*Paramètres!$N$5),IF(OR(I135="",OR($D135="",$D135="NL",$D135="HORS LIGUE")),0,VLOOKUP(IF(OR(I135="",OR($D135="",$D135="NL",$D135="HORS LIGUE")),"",COUNTIFS($D$5:$D$72,"&lt;&gt;"&amp;"",$D$5:$D$72,"&lt;&gt;"&amp;"NL",$D$5:$D$72,"&lt;&gt;"&amp;"HORS LIGUE",I$5:I$72,"&lt;"&amp;I135)+1),Paramètres!$B$3:$C$56,2,FALSE)*Paramètres!$N$5))</f>
        <v>0</v>
      </c>
      <c r="K135" s="4"/>
      <c r="L135" s="2">
        <f>IF(K$2="Bike &amp; Run",IF(ISNA(VLOOKUP(K135,Paramètres!$B$3:$C$56,2,FALSE)),0,VLOOKUP(K135,Paramètres!$B$3:$C$56,2,FALSE)*Paramètres!$N$6),IF(OR(K135="",OR($D135="",$D135="NL",$D135="HORS LIGUE")),0,VLOOKUP(IF(OR(K135="",OR($D135="",$D135="NL",$D135="HORS LIGUE")),"",COUNTIFS($D$5:$D$72,"&lt;&gt;"&amp;"",$D$5:$D$72,"&lt;&gt;"&amp;"NL",$D$5:$D$72,"&lt;&gt;"&amp;"HORS LIGUE",K$5:K$72,"&lt;"&amp;K135)+1),Paramètres!$B$3:$C$56,2,FALSE)*Paramètres!$N$6))</f>
        <v>0</v>
      </c>
      <c r="M135" s="4"/>
      <c r="N135" s="2">
        <f>IF(M$2="Bike &amp; Run",IF(ISNA(VLOOKUP(M135,Paramètres!$B$3:$C$56,2,FALSE)),0,VLOOKUP(M135,Paramètres!$B$3:$C$56,2,FALSE)*Paramètres!$N$7),IF(OR(M135="",OR($D135="",$D135="NL",$D135="HORS LIGUE")),0,VLOOKUP(IF(OR(M135="",OR($D135="",$D135="NL",$D135="HORS LIGUE")),"",COUNTIFS($D$5:$D$72,"&lt;&gt;"&amp;"",$D$5:$D$72,"&lt;&gt;"&amp;"NL",$D$5:$D$72,"&lt;&gt;"&amp;"HORS LIGUE",M$5:M$72,"&lt;"&amp;M135)+1),Paramètres!$B$3:$C$56,2,FALSE)*Paramètres!$N$7))</f>
        <v>0</v>
      </c>
      <c r="O135" s="46"/>
      <c r="P135" s="2">
        <f>IF(O$2="Bike &amp; Run",IF(ISNA(VLOOKUP(O135,Paramètres!$B$3:$C$56,2,FALSE)),0,VLOOKUP(O135,Paramètres!$B$3:$C$56,2,FALSE)*Paramètres!$N$8),IF(OR(O135="",OR($D135="",$D135="NL",$D135="HORS LIGUE")),0,VLOOKUP(IF(OR(O135="",OR($D135="",$D135="NL",$D135="HORS LIGUE")),"",COUNTIFS($D$5:$D$72,"&lt;&gt;"&amp;"",$D$5:$D$72,"&lt;&gt;"&amp;"NL",$D$5:$D$72,"&lt;&gt;"&amp;"HORS LIGUE",O$5:O$72,"&lt;"&amp;O135)+1),Paramètres!$B$3:$C$56,2,FALSE)*Paramètres!$N$8))</f>
        <v>0</v>
      </c>
      <c r="Q135" s="46"/>
      <c r="R135" s="2">
        <f>IF(Q$2="Bike &amp; Run",IF(ISNA(VLOOKUP(Q135,Paramètres!$B$3:$C$56,2,FALSE)),0,VLOOKUP(Q135,Paramètres!$B$3:$C$56,2,FALSE)*Paramètres!$N$9),IF(OR(Q135="",OR($D135="",$D135="NL",$D135="HORS LIGUE")),0,VLOOKUP(IF(OR(Q135="",OR($D135="",$D135="NL",$D135="HORS LIGUE")),"",COUNTIFS($D$5:$D$72,"&lt;&gt;"&amp;"",$D$5:$D$72,"&lt;&gt;"&amp;"NL",$D$5:$D$72,"&lt;&gt;"&amp;"HORS LIGUE",Q$5:Q$72,"&lt;"&amp;Q135)+1),Paramètres!$B$3:$C$56,2,FALSE)*Paramètres!$N$9))</f>
        <v>0</v>
      </c>
      <c r="S135" s="46"/>
      <c r="T135" s="2">
        <f>IF(S$2="Bike &amp; Run",IF(ISNA(VLOOKUP(S135,Paramètres!$B$3:$C$56,2,FALSE)),0,VLOOKUP(S135,Paramètres!$B$3:$C$56,2,FALSE)*Paramètres!$N$10),IF(OR(S135="",OR($D135="",$D135="NL",$D135="HORS LIGUE")),0,VLOOKUP(IF(OR(S135="",OR($D135="",$D135="NL",$D135="HORS LIGUE")),"",COUNTIFS($D$5:$D$72,"&lt;&gt;"&amp;"",$D$5:$D$72,"&lt;&gt;"&amp;"NL",$D$5:$D$72,"&lt;&gt;"&amp;"HORS LIGUE",S$5:S$72,"&lt;"&amp;S135)+1),Paramètres!$B$3:$C$56,2,FALSE)*Paramètres!$N$10))</f>
        <v>0</v>
      </c>
      <c r="U135" s="46"/>
      <c r="V135" s="2">
        <f>IF(U$2="Bike &amp; Run",IF(ISNA(VLOOKUP(U135,Paramètres!$B$3:$C$56,2,FALSE)),0,VLOOKUP(U135,Paramètres!$B$3:$C$56,2,FALSE)*Paramètres!$N$11),IF(OR(U135="",OR($D135="",$D135="NL",$D135="HORS LIGUE")),0,VLOOKUP(IF(OR(U135="",OR($D135="",$D135="NL",$D135="HORS LIGUE")),"",COUNTIFS($D$5:$D$72,"&lt;&gt;"&amp;"",$D$5:$D$72,"&lt;&gt;"&amp;"NL",$D$5:$D$72,"&lt;&gt;"&amp;"HORS LIGUE",U$5:U$72,"&lt;"&amp;U135)+1),Paramètres!$B$3:$C$56,2,FALSE)*Paramètres!$N$11))</f>
        <v>0</v>
      </c>
      <c r="W135" s="46"/>
      <c r="X135" s="2">
        <f>IF(W$2="Bike &amp; Run",IF(ISNA(VLOOKUP(W135,Paramètres!$B$3:$C$56,2,FALSE)),0,VLOOKUP(W135,Paramètres!$B$3:$C$56,2,FALSE)*Paramètres!$N$12),IF(OR(W135="",OR($D135="",$D135="NL",$D135="HORS LIGUE")),0,VLOOKUP(IF(OR(W135="",OR($D135="",$D135="NL",$D135="HORS LIGUE")),"",COUNTIFS($D$5:$D$72,"&lt;&gt;"&amp;"",$D$5:$D$72,"&lt;&gt;"&amp;"NL",$D$5:$D$72,"&lt;&gt;"&amp;"HORS LIGUE",W$5:W$72,"&lt;"&amp;W135)+1),Paramètres!$B$3:$C$56,2,FALSE)*Paramètres!$N$12))</f>
        <v>0</v>
      </c>
      <c r="Y135" s="46"/>
      <c r="Z135" s="2">
        <f>IF(Y$2="Bike &amp; Run",IF(ISNA(VLOOKUP(Y135,Paramètres!$B$3:$C$56,2,FALSE)),0,VLOOKUP(Y135,Paramètres!$B$3:$C$56,2,FALSE)*Paramètres!$N$13),IF(OR(Y135="",OR($D135="",$D135="NL",$D135="HORS LIGUE")),0,VLOOKUP(IF(OR(Y135="",OR($D135="",$D135="NL",$D135="HORS LIGUE")),"",COUNTIFS($D$5:$D$72,"&lt;&gt;"&amp;"",$D$5:$D$72,"&lt;&gt;"&amp;"NL",$D$5:$D$72,"&lt;&gt;"&amp;"HORS LIGUE",Y$5:Y$72,"&lt;"&amp;Y135)+1),Paramètres!$B$3:$C$56,2,FALSE)*Paramètres!$N$13))</f>
        <v>0</v>
      </c>
      <c r="AA135" s="46"/>
      <c r="AB135" s="2">
        <f>IF(AA$2="Bike &amp; Run",IF(ISNA(VLOOKUP(AA135,Paramètres!$B$3:$C$56,2,FALSE)),0,VLOOKUP(AA135,Paramètres!$B$3:$C$56,2,FALSE)*Paramètres!$N$14),IF(OR(AA135="",OR($D135="",$D135="NL",$D135="HORS LIGUE")),0,VLOOKUP(IF(OR(AA135="",OR($D135="",$D135="NL",$D135="HORS LIGUE")),"",COUNTIFS($D$5:$D$72,"&lt;&gt;"&amp;"",$D$5:$D$72,"&lt;&gt;"&amp;"NL",$D$5:$D$72,"&lt;&gt;"&amp;"HORS LIGUE",AA$5:AA$72,"&lt;"&amp;AA135)+1),Paramètres!$B$3:$C$56,2,FALSE)*Paramètres!$N$14))</f>
        <v>0</v>
      </c>
      <c r="AC135" s="46"/>
      <c r="AD135" s="2">
        <f>IF(AC$2="Bike &amp; Run",IF(ISNA(VLOOKUP(AC135,Paramètres!$B$3:$C$56,2,FALSE)),0,VLOOKUP(AC135,Paramètres!$B$3:$C$56,2,FALSE)*Paramètres!$N$15),IF(OR(AC135="",OR($D135="",$D135="NL",$D135="HORS LIGUE")),0,VLOOKUP(IF(OR(AC135="",OR($D135="",$D135="NL",$D135="HORS LIGUE")),"",COUNTIFS($D$5:$D$72,"&lt;&gt;"&amp;"",$D$5:$D$72,"&lt;&gt;"&amp;"NL",$D$5:$D$72,"&lt;&gt;"&amp;"HORS LIGUE",AC$5:AC$72,"&lt;"&amp;AC135)+1),Paramètres!$B$3:$C$56,2,FALSE)*Paramètres!$N$15))</f>
        <v>0</v>
      </c>
      <c r="AE135" s="46"/>
      <c r="AF135" s="2">
        <f>IF(AE$2="Bike &amp; Run",IF(ISNA(VLOOKUP(AE135,Paramètres!$B$3:$C$56,2,FALSE)),0,VLOOKUP(AE135,Paramètres!$B$3:$C$56,2,FALSE)*Paramètres!$N$16),IF(OR(AE135="",OR($D135="",$D135="NL",$D135="HORS LIGUE")),0,VLOOKUP(IF(OR(AE135="",OR($D135="",$D135="NL",$D135="HORS LIGUE")),"",COUNTIFS($D$5:$D$72,"&lt;&gt;"&amp;"",$D$5:$D$72,"&lt;&gt;"&amp;"NL",$D$5:$D$72,"&lt;&gt;"&amp;"HORS LIGUE",AE$5:AE$72,"&lt;"&amp;AE135)+1),Paramètres!$B$3:$C$56,2,FALSE)*Paramètres!$N$16))</f>
        <v>0</v>
      </c>
      <c r="AG135" s="46"/>
      <c r="AH135" s="2">
        <f>IF(AG$2="Bike &amp; Run",IF(ISNA(VLOOKUP(AG135,Paramètres!$B$3:$C$56,2,FALSE)),0,VLOOKUP(AG135,Paramètres!$B$3:$C$56,2,FALSE)*Paramètres!$N$17),IF(OR(AG135="",OR($D135="",$D135="NL",$D135="HORS LIGUE")),0,VLOOKUP(IF(OR(AG135="",OR($D135="",$D135="NL",$D135="HORS LIGUE")),"",COUNTIFS($D$5:$D$72,"&lt;&gt;"&amp;"",$D$5:$D$72,"&lt;&gt;"&amp;"NL",$D$5:$D$72,"&lt;&gt;"&amp;"HORS LIGUE",AG$5:AG$72,"&lt;"&amp;AG135)+1),Paramètres!$B$3:$C$56,2,FALSE)*Paramètres!$N$17))</f>
        <v>0</v>
      </c>
      <c r="AI135" s="40">
        <f t="shared" si="120"/>
        <v>0</v>
      </c>
      <c r="AJ135" s="3" t="str">
        <f t="shared" si="121"/>
        <v/>
      </c>
      <c r="AK135" s="5">
        <f t="shared" si="122"/>
        <v>0</v>
      </c>
      <c r="AL135" s="41" t="e">
        <f t="shared" si="123"/>
        <v>#REF!</v>
      </c>
      <c r="AM135" s="33" t="e">
        <f t="shared" si="124"/>
        <v>#REF!</v>
      </c>
    </row>
    <row r="136" spans="1:39" ht="16.5" x14ac:dyDescent="0.35">
      <c r="A136" s="14"/>
      <c r="B136" s="64" t="str">
        <f>IF(ISNA(VLOOKUP(A136,'Licenciés Jeunes 2023'!A:C,3,0)),"",VLOOKUP(A136,'Licenciés Jeunes 2023'!A:C,3,0))</f>
        <v/>
      </c>
      <c r="C136" s="32" t="str">
        <f>IF(ISNA(VLOOKUP(A136,'Licenciés Jeunes 2023'!A:C,2,0)),"",VLOOKUP(A136,'Licenciés Jeunes 2023'!A:C,2,0))</f>
        <v/>
      </c>
      <c r="D136" s="32" t="str">
        <f>IF(ISNA(VLOOKUP(A136,'Licenciés Jeunes 2023'!A:F,6,0)),"",VLOOKUP(A136,'Licenciés Jeunes 2023'!A:F,6,0))</f>
        <v/>
      </c>
      <c r="E136" s="6"/>
      <c r="F136" s="2">
        <f>IF(E$2="Bike &amp; Run",IF(ISNA(VLOOKUP(E136,Paramètres!$B$3:$C$56,2,FALSE)),0,VLOOKUP(E136,Paramètres!$B$3:$C$56,2,FALSE)*Paramètres!$N$3),IF(OR(E136="",OR($D136="",$D136="NL",$D136="HORS LIGUE")),0,VLOOKUP(IF(OR(E136="",OR($D136="",$D136="NL",$D136="HORS LIGUE")),"",COUNTIFS($D$5:$D$72,"&lt;&gt;"&amp;"",$D$5:$D$72,"&lt;&gt;"&amp;"NL",$D$5:$D$72,"&lt;&gt;"&amp;"HORS LIGUE",E$5:E$72,"&lt;"&amp;E136)+1),Paramètres!$B$3:$C$56,2,FALSE)*Paramètres!$N$3))</f>
        <v>0</v>
      </c>
      <c r="G136" s="4"/>
      <c r="H136" s="2">
        <f>IF(G$2="Bike &amp; Run",IF(ISNA(VLOOKUP(G136,Paramètres!$B$3:$C$56,2,FALSE)),0,VLOOKUP(G136,Paramètres!$B$3:$C$56,2,FALSE)*Paramètres!$N$4),IF(OR(G136="",OR($D136="",$D136="NL",$D136="HORS LIGUE")),0,VLOOKUP(IF(OR(G136="",OR($D136="",$D136="NL",$D136="HORS LIGUE")),"",COUNTIFS($D$5:$D$72,"&lt;&gt;"&amp;"",$D$5:$D$72,"&lt;&gt;"&amp;"NL",$D$5:$D$72,"&lt;&gt;"&amp;"HORS LIGUE",G$5:G$72,"&lt;"&amp;G136)+1),Paramètres!$B$3:$C$56,2,FALSE)*Paramètres!$N$4))</f>
        <v>0</v>
      </c>
      <c r="I136" s="36"/>
      <c r="J136" s="2">
        <f>IF(I$2="Bike &amp; Run",IF(ISNA(VLOOKUP(I136,Paramètres!$B$3:$C$56,2,FALSE)),0,VLOOKUP(I136,Paramètres!$B$3:$C$56,2,FALSE)*Paramètres!$N$5),IF(OR(I136="",OR($D136="",$D136="NL",$D136="HORS LIGUE")),0,VLOOKUP(IF(OR(I136="",OR($D136="",$D136="NL",$D136="HORS LIGUE")),"",COUNTIFS($D$5:$D$72,"&lt;&gt;"&amp;"",$D$5:$D$72,"&lt;&gt;"&amp;"NL",$D$5:$D$72,"&lt;&gt;"&amp;"HORS LIGUE",I$5:I$72,"&lt;"&amp;I136)+1),Paramètres!$B$3:$C$56,2,FALSE)*Paramètres!$N$5))</f>
        <v>0</v>
      </c>
      <c r="K136" s="4"/>
      <c r="L136" s="2">
        <f>IF(K$2="Bike &amp; Run",IF(ISNA(VLOOKUP(K136,Paramètres!$B$3:$C$56,2,FALSE)),0,VLOOKUP(K136,Paramètres!$B$3:$C$56,2,FALSE)*Paramètres!$N$6),IF(OR(K136="",OR($D136="",$D136="NL",$D136="HORS LIGUE")),0,VLOOKUP(IF(OR(K136="",OR($D136="",$D136="NL",$D136="HORS LIGUE")),"",COUNTIFS($D$5:$D$72,"&lt;&gt;"&amp;"",$D$5:$D$72,"&lt;&gt;"&amp;"NL",$D$5:$D$72,"&lt;&gt;"&amp;"HORS LIGUE",K$5:K$72,"&lt;"&amp;K136)+1),Paramètres!$B$3:$C$56,2,FALSE)*Paramètres!$N$6))</f>
        <v>0</v>
      </c>
      <c r="M136" s="4"/>
      <c r="N136" s="2">
        <f>IF(M$2="Bike &amp; Run",IF(ISNA(VLOOKUP(M136,Paramètres!$B$3:$C$56,2,FALSE)),0,VLOOKUP(M136,Paramètres!$B$3:$C$56,2,FALSE)*Paramètres!$N$7),IF(OR(M136="",OR($D136="",$D136="NL",$D136="HORS LIGUE")),0,VLOOKUP(IF(OR(M136="",OR($D136="",$D136="NL",$D136="HORS LIGUE")),"",COUNTIFS($D$5:$D$72,"&lt;&gt;"&amp;"",$D$5:$D$72,"&lt;&gt;"&amp;"NL",$D$5:$D$72,"&lt;&gt;"&amp;"HORS LIGUE",M$5:M$72,"&lt;"&amp;M136)+1),Paramètres!$B$3:$C$56,2,FALSE)*Paramètres!$N$7))</f>
        <v>0</v>
      </c>
      <c r="O136" s="46"/>
      <c r="P136" s="2">
        <f>IF(O$2="Bike &amp; Run",IF(ISNA(VLOOKUP(O136,Paramètres!$B$3:$C$56,2,FALSE)),0,VLOOKUP(O136,Paramètres!$B$3:$C$56,2,FALSE)*Paramètres!$N$8),IF(OR(O136="",OR($D136="",$D136="NL",$D136="HORS LIGUE")),0,VLOOKUP(IF(OR(O136="",OR($D136="",$D136="NL",$D136="HORS LIGUE")),"",COUNTIFS($D$5:$D$72,"&lt;&gt;"&amp;"",$D$5:$D$72,"&lt;&gt;"&amp;"NL",$D$5:$D$72,"&lt;&gt;"&amp;"HORS LIGUE",O$5:O$72,"&lt;"&amp;O136)+1),Paramètres!$B$3:$C$56,2,FALSE)*Paramètres!$N$8))</f>
        <v>0</v>
      </c>
      <c r="Q136" s="46"/>
      <c r="R136" s="2">
        <f>IF(Q$2="Bike &amp; Run",IF(ISNA(VLOOKUP(Q136,Paramètres!$B$3:$C$56,2,FALSE)),0,VLOOKUP(Q136,Paramètres!$B$3:$C$56,2,FALSE)*Paramètres!$N$9),IF(OR(Q136="",OR($D136="",$D136="NL",$D136="HORS LIGUE")),0,VLOOKUP(IF(OR(Q136="",OR($D136="",$D136="NL",$D136="HORS LIGUE")),"",COUNTIFS($D$5:$D$72,"&lt;&gt;"&amp;"",$D$5:$D$72,"&lt;&gt;"&amp;"NL",$D$5:$D$72,"&lt;&gt;"&amp;"HORS LIGUE",Q$5:Q$72,"&lt;"&amp;Q136)+1),Paramètres!$B$3:$C$56,2,FALSE)*Paramètres!$N$9))</f>
        <v>0</v>
      </c>
      <c r="S136" s="46"/>
      <c r="T136" s="2">
        <f>IF(S$2="Bike &amp; Run",IF(ISNA(VLOOKUP(S136,Paramètres!$B$3:$C$56,2,FALSE)),0,VLOOKUP(S136,Paramètres!$B$3:$C$56,2,FALSE)*Paramètres!$N$10),IF(OR(S136="",OR($D136="",$D136="NL",$D136="HORS LIGUE")),0,VLOOKUP(IF(OR(S136="",OR($D136="",$D136="NL",$D136="HORS LIGUE")),"",COUNTIFS($D$5:$D$72,"&lt;&gt;"&amp;"",$D$5:$D$72,"&lt;&gt;"&amp;"NL",$D$5:$D$72,"&lt;&gt;"&amp;"HORS LIGUE",S$5:S$72,"&lt;"&amp;S136)+1),Paramètres!$B$3:$C$56,2,FALSE)*Paramètres!$N$10))</f>
        <v>0</v>
      </c>
      <c r="U136" s="46"/>
      <c r="V136" s="2">
        <f>IF(U$2="Bike &amp; Run",IF(ISNA(VLOOKUP(U136,Paramètres!$B$3:$C$56,2,FALSE)),0,VLOOKUP(U136,Paramètres!$B$3:$C$56,2,FALSE)*Paramètres!$N$11),IF(OR(U136="",OR($D136="",$D136="NL",$D136="HORS LIGUE")),0,VLOOKUP(IF(OR(U136="",OR($D136="",$D136="NL",$D136="HORS LIGUE")),"",COUNTIFS($D$5:$D$72,"&lt;&gt;"&amp;"",$D$5:$D$72,"&lt;&gt;"&amp;"NL",$D$5:$D$72,"&lt;&gt;"&amp;"HORS LIGUE",U$5:U$72,"&lt;"&amp;U136)+1),Paramètres!$B$3:$C$56,2,FALSE)*Paramètres!$N$11))</f>
        <v>0</v>
      </c>
      <c r="W136" s="46"/>
      <c r="X136" s="2">
        <f>IF(W$2="Bike &amp; Run",IF(ISNA(VLOOKUP(W136,Paramètres!$B$3:$C$56,2,FALSE)),0,VLOOKUP(W136,Paramètres!$B$3:$C$56,2,FALSE)*Paramètres!$N$12),IF(OR(W136="",OR($D136="",$D136="NL",$D136="HORS LIGUE")),0,VLOOKUP(IF(OR(W136="",OR($D136="",$D136="NL",$D136="HORS LIGUE")),"",COUNTIFS($D$5:$D$72,"&lt;&gt;"&amp;"",$D$5:$D$72,"&lt;&gt;"&amp;"NL",$D$5:$D$72,"&lt;&gt;"&amp;"HORS LIGUE",W$5:W$72,"&lt;"&amp;W136)+1),Paramètres!$B$3:$C$56,2,FALSE)*Paramètres!$N$12))</f>
        <v>0</v>
      </c>
      <c r="Y136" s="46"/>
      <c r="Z136" s="2">
        <f>IF(Y$2="Bike &amp; Run",IF(ISNA(VLOOKUP(Y136,Paramètres!$B$3:$C$56,2,FALSE)),0,VLOOKUP(Y136,Paramètres!$B$3:$C$56,2,FALSE)*Paramètres!$N$13),IF(OR(Y136="",OR($D136="",$D136="NL",$D136="HORS LIGUE")),0,VLOOKUP(IF(OR(Y136="",OR($D136="",$D136="NL",$D136="HORS LIGUE")),"",COUNTIFS($D$5:$D$72,"&lt;&gt;"&amp;"",$D$5:$D$72,"&lt;&gt;"&amp;"NL",$D$5:$D$72,"&lt;&gt;"&amp;"HORS LIGUE",Y$5:Y$72,"&lt;"&amp;Y136)+1),Paramètres!$B$3:$C$56,2,FALSE)*Paramètres!$N$13))</f>
        <v>0</v>
      </c>
      <c r="AA136" s="46"/>
      <c r="AB136" s="2">
        <f>IF(AA$2="Bike &amp; Run",IF(ISNA(VLOOKUP(AA136,Paramètres!$B$3:$C$56,2,FALSE)),0,VLOOKUP(AA136,Paramètres!$B$3:$C$56,2,FALSE)*Paramètres!$N$14),IF(OR(AA136="",OR($D136="",$D136="NL",$D136="HORS LIGUE")),0,VLOOKUP(IF(OR(AA136="",OR($D136="",$D136="NL",$D136="HORS LIGUE")),"",COUNTIFS($D$5:$D$72,"&lt;&gt;"&amp;"",$D$5:$D$72,"&lt;&gt;"&amp;"NL",$D$5:$D$72,"&lt;&gt;"&amp;"HORS LIGUE",AA$5:AA$72,"&lt;"&amp;AA136)+1),Paramètres!$B$3:$C$56,2,FALSE)*Paramètres!$N$14))</f>
        <v>0</v>
      </c>
      <c r="AC136" s="46"/>
      <c r="AD136" s="2">
        <f>IF(AC$2="Bike &amp; Run",IF(ISNA(VLOOKUP(AC136,Paramètres!$B$3:$C$56,2,FALSE)),0,VLOOKUP(AC136,Paramètres!$B$3:$C$56,2,FALSE)*Paramètres!$N$15),IF(OR(AC136="",OR($D136="",$D136="NL",$D136="HORS LIGUE")),0,VLOOKUP(IF(OR(AC136="",OR($D136="",$D136="NL",$D136="HORS LIGUE")),"",COUNTIFS($D$5:$D$72,"&lt;&gt;"&amp;"",$D$5:$D$72,"&lt;&gt;"&amp;"NL",$D$5:$D$72,"&lt;&gt;"&amp;"HORS LIGUE",AC$5:AC$72,"&lt;"&amp;AC136)+1),Paramètres!$B$3:$C$56,2,FALSE)*Paramètres!$N$15))</f>
        <v>0</v>
      </c>
      <c r="AE136" s="46"/>
      <c r="AF136" s="2">
        <f>IF(AE$2="Bike &amp; Run",IF(ISNA(VLOOKUP(AE136,Paramètres!$B$3:$C$56,2,FALSE)),0,VLOOKUP(AE136,Paramètres!$B$3:$C$56,2,FALSE)*Paramètres!$N$16),IF(OR(AE136="",OR($D136="",$D136="NL",$D136="HORS LIGUE")),0,VLOOKUP(IF(OR(AE136="",OR($D136="",$D136="NL",$D136="HORS LIGUE")),"",COUNTIFS($D$5:$D$72,"&lt;&gt;"&amp;"",$D$5:$D$72,"&lt;&gt;"&amp;"NL",$D$5:$D$72,"&lt;&gt;"&amp;"HORS LIGUE",AE$5:AE$72,"&lt;"&amp;AE136)+1),Paramètres!$B$3:$C$56,2,FALSE)*Paramètres!$N$16))</f>
        <v>0</v>
      </c>
      <c r="AG136" s="46"/>
      <c r="AH136" s="2">
        <f>IF(AG$2="Bike &amp; Run",IF(ISNA(VLOOKUP(AG136,Paramètres!$B$3:$C$56,2,FALSE)),0,VLOOKUP(AG136,Paramètres!$B$3:$C$56,2,FALSE)*Paramètres!$N$17),IF(OR(AG136="",OR($D136="",$D136="NL",$D136="HORS LIGUE")),0,VLOOKUP(IF(OR(AG136="",OR($D136="",$D136="NL",$D136="HORS LIGUE")),"",COUNTIFS($D$5:$D$72,"&lt;&gt;"&amp;"",$D$5:$D$72,"&lt;&gt;"&amp;"NL",$D$5:$D$72,"&lt;&gt;"&amp;"HORS LIGUE",AG$5:AG$72,"&lt;"&amp;AG136)+1),Paramètres!$B$3:$C$56,2,FALSE)*Paramètres!$N$17))</f>
        <v>0</v>
      </c>
      <c r="AI136" s="40">
        <f t="shared" si="120"/>
        <v>0</v>
      </c>
      <c r="AJ136" s="3" t="str">
        <f t="shared" si="121"/>
        <v/>
      </c>
      <c r="AK136" s="5">
        <f t="shared" si="122"/>
        <v>0</v>
      </c>
      <c r="AL136" s="41" t="e">
        <f t="shared" si="123"/>
        <v>#REF!</v>
      </c>
      <c r="AM136" s="33" t="e">
        <f t="shared" si="124"/>
        <v>#REF!</v>
      </c>
    </row>
    <row r="137" spans="1:39" ht="16.5" x14ac:dyDescent="0.35">
      <c r="A137" s="14"/>
      <c r="B137" s="64" t="str">
        <f>IF(ISNA(VLOOKUP(A137,'Licenciés Jeunes 2023'!A:C,3,0)),"",VLOOKUP(A137,'Licenciés Jeunes 2023'!A:C,3,0))</f>
        <v/>
      </c>
      <c r="C137" s="32" t="str">
        <f>IF(ISNA(VLOOKUP(A137,'Licenciés Jeunes 2023'!A:C,2,0)),"",VLOOKUP(A137,'Licenciés Jeunes 2023'!A:C,2,0))</f>
        <v/>
      </c>
      <c r="D137" s="32" t="str">
        <f>IF(ISNA(VLOOKUP(A137,'Licenciés Jeunes 2023'!A:F,6,0)),"",VLOOKUP(A137,'Licenciés Jeunes 2023'!A:F,6,0))</f>
        <v/>
      </c>
      <c r="E137" s="6"/>
      <c r="F137" s="2">
        <f>IF(E$2="Bike &amp; Run",IF(ISNA(VLOOKUP(E137,Paramètres!$B$3:$C$56,2,FALSE)),0,VLOOKUP(E137,Paramètres!$B$3:$C$56,2,FALSE)*Paramètres!$N$3),IF(OR(E137="",OR($D137="",$D137="NL",$D137="HORS LIGUE")),0,VLOOKUP(IF(OR(E137="",OR($D137="",$D137="NL",$D137="HORS LIGUE")),"",COUNTIFS($D$5:$D$72,"&lt;&gt;"&amp;"",$D$5:$D$72,"&lt;&gt;"&amp;"NL",$D$5:$D$72,"&lt;&gt;"&amp;"HORS LIGUE",E$5:E$72,"&lt;"&amp;E137)+1),Paramètres!$B$3:$C$56,2,FALSE)*Paramètres!$N$3))</f>
        <v>0</v>
      </c>
      <c r="G137" s="4"/>
      <c r="H137" s="2">
        <f>IF(G$2="Bike &amp; Run",IF(ISNA(VLOOKUP(G137,Paramètres!$B$3:$C$56,2,FALSE)),0,VLOOKUP(G137,Paramètres!$B$3:$C$56,2,FALSE)*Paramètres!$N$4),IF(OR(G137="",OR($D137="",$D137="NL",$D137="HORS LIGUE")),0,VLOOKUP(IF(OR(G137="",OR($D137="",$D137="NL",$D137="HORS LIGUE")),"",COUNTIFS($D$5:$D$72,"&lt;&gt;"&amp;"",$D$5:$D$72,"&lt;&gt;"&amp;"NL",$D$5:$D$72,"&lt;&gt;"&amp;"HORS LIGUE",G$5:G$72,"&lt;"&amp;G137)+1),Paramètres!$B$3:$C$56,2,FALSE)*Paramètres!$N$4))</f>
        <v>0</v>
      </c>
      <c r="I137" s="36"/>
      <c r="J137" s="2">
        <f>IF(I$2="Bike &amp; Run",IF(ISNA(VLOOKUP(I137,Paramètres!$B$3:$C$56,2,FALSE)),0,VLOOKUP(I137,Paramètres!$B$3:$C$56,2,FALSE)*Paramètres!$N$5),IF(OR(I137="",OR($D137="",$D137="NL",$D137="HORS LIGUE")),0,VLOOKUP(IF(OR(I137="",OR($D137="",$D137="NL",$D137="HORS LIGUE")),"",COUNTIFS($D$5:$D$72,"&lt;&gt;"&amp;"",$D$5:$D$72,"&lt;&gt;"&amp;"NL",$D$5:$D$72,"&lt;&gt;"&amp;"HORS LIGUE",I$5:I$72,"&lt;"&amp;I137)+1),Paramètres!$B$3:$C$56,2,FALSE)*Paramètres!$N$5))</f>
        <v>0</v>
      </c>
      <c r="K137" s="4"/>
      <c r="L137" s="2">
        <f>IF(K$2="Bike &amp; Run",IF(ISNA(VLOOKUP(K137,Paramètres!$B$3:$C$56,2,FALSE)),0,VLOOKUP(K137,Paramètres!$B$3:$C$56,2,FALSE)*Paramètres!$N$6),IF(OR(K137="",OR($D137="",$D137="NL",$D137="HORS LIGUE")),0,VLOOKUP(IF(OR(K137="",OR($D137="",$D137="NL",$D137="HORS LIGUE")),"",COUNTIFS($D$5:$D$72,"&lt;&gt;"&amp;"",$D$5:$D$72,"&lt;&gt;"&amp;"NL",$D$5:$D$72,"&lt;&gt;"&amp;"HORS LIGUE",K$5:K$72,"&lt;"&amp;K137)+1),Paramètres!$B$3:$C$56,2,FALSE)*Paramètres!$N$6))</f>
        <v>0</v>
      </c>
      <c r="M137" s="4"/>
      <c r="N137" s="2">
        <f>IF(M$2="Bike &amp; Run",IF(ISNA(VLOOKUP(M137,Paramètres!$B$3:$C$56,2,FALSE)),0,VLOOKUP(M137,Paramètres!$B$3:$C$56,2,FALSE)*Paramètres!$N$7),IF(OR(M137="",OR($D137="",$D137="NL",$D137="HORS LIGUE")),0,VLOOKUP(IF(OR(M137="",OR($D137="",$D137="NL",$D137="HORS LIGUE")),"",COUNTIFS($D$5:$D$72,"&lt;&gt;"&amp;"",$D$5:$D$72,"&lt;&gt;"&amp;"NL",$D$5:$D$72,"&lt;&gt;"&amp;"HORS LIGUE",M$5:M$72,"&lt;"&amp;M137)+1),Paramètres!$B$3:$C$56,2,FALSE)*Paramètres!$N$7))</f>
        <v>0</v>
      </c>
      <c r="O137" s="46"/>
      <c r="P137" s="2">
        <f>IF(O$2="Bike &amp; Run",IF(ISNA(VLOOKUP(O137,Paramètres!$B$3:$C$56,2,FALSE)),0,VLOOKUP(O137,Paramètres!$B$3:$C$56,2,FALSE)*Paramètres!$N$8),IF(OR(O137="",OR($D137="",$D137="NL",$D137="HORS LIGUE")),0,VLOOKUP(IF(OR(O137="",OR($D137="",$D137="NL",$D137="HORS LIGUE")),"",COUNTIFS($D$5:$D$72,"&lt;&gt;"&amp;"",$D$5:$D$72,"&lt;&gt;"&amp;"NL",$D$5:$D$72,"&lt;&gt;"&amp;"HORS LIGUE",O$5:O$72,"&lt;"&amp;O137)+1),Paramètres!$B$3:$C$56,2,FALSE)*Paramètres!$N$8))</f>
        <v>0</v>
      </c>
      <c r="Q137" s="46"/>
      <c r="R137" s="2">
        <f>IF(Q$2="Bike &amp; Run",IF(ISNA(VLOOKUP(Q137,Paramètres!$B$3:$C$56,2,FALSE)),0,VLOOKUP(Q137,Paramètres!$B$3:$C$56,2,FALSE)*Paramètres!$N$9),IF(OR(Q137="",OR($D137="",$D137="NL",$D137="HORS LIGUE")),0,VLOOKUP(IF(OR(Q137="",OR($D137="",$D137="NL",$D137="HORS LIGUE")),"",COUNTIFS($D$5:$D$72,"&lt;&gt;"&amp;"",$D$5:$D$72,"&lt;&gt;"&amp;"NL",$D$5:$D$72,"&lt;&gt;"&amp;"HORS LIGUE",Q$5:Q$72,"&lt;"&amp;Q137)+1),Paramètres!$B$3:$C$56,2,FALSE)*Paramètres!$N$9))</f>
        <v>0</v>
      </c>
      <c r="S137" s="46"/>
      <c r="T137" s="2">
        <f>IF(S$2="Bike &amp; Run",IF(ISNA(VLOOKUP(S137,Paramètres!$B$3:$C$56,2,FALSE)),0,VLOOKUP(S137,Paramètres!$B$3:$C$56,2,FALSE)*Paramètres!$N$10),IF(OR(S137="",OR($D137="",$D137="NL",$D137="HORS LIGUE")),0,VLOOKUP(IF(OR(S137="",OR($D137="",$D137="NL",$D137="HORS LIGUE")),"",COUNTIFS($D$5:$D$72,"&lt;&gt;"&amp;"",$D$5:$D$72,"&lt;&gt;"&amp;"NL",$D$5:$D$72,"&lt;&gt;"&amp;"HORS LIGUE",S$5:S$72,"&lt;"&amp;S137)+1),Paramètres!$B$3:$C$56,2,FALSE)*Paramètres!$N$10))</f>
        <v>0</v>
      </c>
      <c r="U137" s="46"/>
      <c r="V137" s="2">
        <f>IF(U$2="Bike &amp; Run",IF(ISNA(VLOOKUP(U137,Paramètres!$B$3:$C$56,2,FALSE)),0,VLOOKUP(U137,Paramètres!$B$3:$C$56,2,FALSE)*Paramètres!$N$11),IF(OR(U137="",OR($D137="",$D137="NL",$D137="HORS LIGUE")),0,VLOOKUP(IF(OR(U137="",OR($D137="",$D137="NL",$D137="HORS LIGUE")),"",COUNTIFS($D$5:$D$72,"&lt;&gt;"&amp;"",$D$5:$D$72,"&lt;&gt;"&amp;"NL",$D$5:$D$72,"&lt;&gt;"&amp;"HORS LIGUE",U$5:U$72,"&lt;"&amp;U137)+1),Paramètres!$B$3:$C$56,2,FALSE)*Paramètres!$N$11))</f>
        <v>0</v>
      </c>
      <c r="W137" s="46"/>
      <c r="X137" s="2">
        <f>IF(W$2="Bike &amp; Run",IF(ISNA(VLOOKUP(W137,Paramètres!$B$3:$C$56,2,FALSE)),0,VLOOKUP(W137,Paramètres!$B$3:$C$56,2,FALSE)*Paramètres!$N$12),IF(OR(W137="",OR($D137="",$D137="NL",$D137="HORS LIGUE")),0,VLOOKUP(IF(OR(W137="",OR($D137="",$D137="NL",$D137="HORS LIGUE")),"",COUNTIFS($D$5:$D$72,"&lt;&gt;"&amp;"",$D$5:$D$72,"&lt;&gt;"&amp;"NL",$D$5:$D$72,"&lt;&gt;"&amp;"HORS LIGUE",W$5:W$72,"&lt;"&amp;W137)+1),Paramètres!$B$3:$C$56,2,FALSE)*Paramètres!$N$12))</f>
        <v>0</v>
      </c>
      <c r="Y137" s="46"/>
      <c r="Z137" s="2">
        <f>IF(Y$2="Bike &amp; Run",IF(ISNA(VLOOKUP(Y137,Paramètres!$B$3:$C$56,2,FALSE)),0,VLOOKUP(Y137,Paramètres!$B$3:$C$56,2,FALSE)*Paramètres!$N$13),IF(OR(Y137="",OR($D137="",$D137="NL",$D137="HORS LIGUE")),0,VLOOKUP(IF(OR(Y137="",OR($D137="",$D137="NL",$D137="HORS LIGUE")),"",COUNTIFS($D$5:$D$72,"&lt;&gt;"&amp;"",$D$5:$D$72,"&lt;&gt;"&amp;"NL",$D$5:$D$72,"&lt;&gt;"&amp;"HORS LIGUE",Y$5:Y$72,"&lt;"&amp;Y137)+1),Paramètres!$B$3:$C$56,2,FALSE)*Paramètres!$N$13))</f>
        <v>0</v>
      </c>
      <c r="AA137" s="46"/>
      <c r="AB137" s="2">
        <f>IF(AA$2="Bike &amp; Run",IF(ISNA(VLOOKUP(AA137,Paramètres!$B$3:$C$56,2,FALSE)),0,VLOOKUP(AA137,Paramètres!$B$3:$C$56,2,FALSE)*Paramètres!$N$14),IF(OR(AA137="",OR($D137="",$D137="NL",$D137="HORS LIGUE")),0,VLOOKUP(IF(OR(AA137="",OR($D137="",$D137="NL",$D137="HORS LIGUE")),"",COUNTIFS($D$5:$D$72,"&lt;&gt;"&amp;"",$D$5:$D$72,"&lt;&gt;"&amp;"NL",$D$5:$D$72,"&lt;&gt;"&amp;"HORS LIGUE",AA$5:AA$72,"&lt;"&amp;AA137)+1),Paramètres!$B$3:$C$56,2,FALSE)*Paramètres!$N$14))</f>
        <v>0</v>
      </c>
      <c r="AC137" s="46"/>
      <c r="AD137" s="2">
        <f>IF(AC$2="Bike &amp; Run",IF(ISNA(VLOOKUP(AC137,Paramètres!$B$3:$C$56,2,FALSE)),0,VLOOKUP(AC137,Paramètres!$B$3:$C$56,2,FALSE)*Paramètres!$N$15),IF(OR(AC137="",OR($D137="",$D137="NL",$D137="HORS LIGUE")),0,VLOOKUP(IF(OR(AC137="",OR($D137="",$D137="NL",$D137="HORS LIGUE")),"",COUNTIFS($D$5:$D$72,"&lt;&gt;"&amp;"",$D$5:$D$72,"&lt;&gt;"&amp;"NL",$D$5:$D$72,"&lt;&gt;"&amp;"HORS LIGUE",AC$5:AC$72,"&lt;"&amp;AC137)+1),Paramètres!$B$3:$C$56,2,FALSE)*Paramètres!$N$15))</f>
        <v>0</v>
      </c>
      <c r="AE137" s="46"/>
      <c r="AF137" s="2">
        <f>IF(AE$2="Bike &amp; Run",IF(ISNA(VLOOKUP(AE137,Paramètres!$B$3:$C$56,2,FALSE)),0,VLOOKUP(AE137,Paramètres!$B$3:$C$56,2,FALSE)*Paramètres!$N$16),IF(OR(AE137="",OR($D137="",$D137="NL",$D137="HORS LIGUE")),0,VLOOKUP(IF(OR(AE137="",OR($D137="",$D137="NL",$D137="HORS LIGUE")),"",COUNTIFS($D$5:$D$72,"&lt;&gt;"&amp;"",$D$5:$D$72,"&lt;&gt;"&amp;"NL",$D$5:$D$72,"&lt;&gt;"&amp;"HORS LIGUE",AE$5:AE$72,"&lt;"&amp;AE137)+1),Paramètres!$B$3:$C$56,2,FALSE)*Paramètres!$N$16))</f>
        <v>0</v>
      </c>
      <c r="AG137" s="46"/>
      <c r="AH137" s="2">
        <f>IF(AG$2="Bike &amp; Run",IF(ISNA(VLOOKUP(AG137,Paramètres!$B$3:$C$56,2,FALSE)),0,VLOOKUP(AG137,Paramètres!$B$3:$C$56,2,FALSE)*Paramètres!$N$17),IF(OR(AG137="",OR($D137="",$D137="NL",$D137="HORS LIGUE")),0,VLOOKUP(IF(OR(AG137="",OR($D137="",$D137="NL",$D137="HORS LIGUE")),"",COUNTIFS($D$5:$D$72,"&lt;&gt;"&amp;"",$D$5:$D$72,"&lt;&gt;"&amp;"NL",$D$5:$D$72,"&lt;&gt;"&amp;"HORS LIGUE",AG$5:AG$72,"&lt;"&amp;AG137)+1),Paramètres!$B$3:$C$56,2,FALSE)*Paramètres!$N$17))</f>
        <v>0</v>
      </c>
      <c r="AI137" s="40">
        <f t="shared" si="120"/>
        <v>0</v>
      </c>
      <c r="AJ137" s="3" t="str">
        <f t="shared" si="121"/>
        <v/>
      </c>
      <c r="AK137" s="5">
        <f t="shared" si="122"/>
        <v>0</v>
      </c>
      <c r="AL137" s="41" t="e">
        <f t="shared" si="123"/>
        <v>#REF!</v>
      </c>
      <c r="AM137" s="33" t="e">
        <f t="shared" si="124"/>
        <v>#REF!</v>
      </c>
    </row>
    <row r="138" spans="1:39" ht="16.5" x14ac:dyDescent="0.35">
      <c r="A138" s="14"/>
      <c r="B138" s="64" t="str">
        <f>IF(ISNA(VLOOKUP(A138,'Licenciés Jeunes 2023'!A:C,3,0)),"",VLOOKUP(A138,'Licenciés Jeunes 2023'!A:C,3,0))</f>
        <v/>
      </c>
      <c r="C138" s="32" t="str">
        <f>IF(ISNA(VLOOKUP(A138,'Licenciés Jeunes 2023'!A:C,2,0)),"",VLOOKUP(A138,'Licenciés Jeunes 2023'!A:C,2,0))</f>
        <v/>
      </c>
      <c r="D138" s="32" t="str">
        <f>IF(ISNA(VLOOKUP(A138,'Licenciés Jeunes 2023'!A:F,6,0)),"",VLOOKUP(A138,'Licenciés Jeunes 2023'!A:F,6,0))</f>
        <v/>
      </c>
      <c r="E138" s="6"/>
      <c r="F138" s="2">
        <f>IF(E$2="Bike &amp; Run",IF(ISNA(VLOOKUP(E138,Paramètres!$B$3:$C$56,2,FALSE)),0,VLOOKUP(E138,Paramètres!$B$3:$C$56,2,FALSE)*Paramètres!$N$3),IF(OR(E138="",OR($D138="",$D138="NL",$D138="HORS LIGUE")),0,VLOOKUP(IF(OR(E138="",OR($D138="",$D138="NL",$D138="HORS LIGUE")),"",COUNTIFS($D$5:$D$72,"&lt;&gt;"&amp;"",$D$5:$D$72,"&lt;&gt;"&amp;"NL",$D$5:$D$72,"&lt;&gt;"&amp;"HORS LIGUE",E$5:E$72,"&lt;"&amp;E138)+1),Paramètres!$B$3:$C$56,2,FALSE)*Paramètres!$N$3))</f>
        <v>0</v>
      </c>
      <c r="G138" s="4"/>
      <c r="H138" s="2">
        <f>IF(G$2="Bike &amp; Run",IF(ISNA(VLOOKUP(G138,Paramètres!$B$3:$C$56,2,FALSE)),0,VLOOKUP(G138,Paramètres!$B$3:$C$56,2,FALSE)*Paramètres!$N$4),IF(OR(G138="",OR($D138="",$D138="NL",$D138="HORS LIGUE")),0,VLOOKUP(IF(OR(G138="",OR($D138="",$D138="NL",$D138="HORS LIGUE")),"",COUNTIFS($D$5:$D$72,"&lt;&gt;"&amp;"",$D$5:$D$72,"&lt;&gt;"&amp;"NL",$D$5:$D$72,"&lt;&gt;"&amp;"HORS LIGUE",G$5:G$72,"&lt;"&amp;G138)+1),Paramètres!$B$3:$C$56,2,FALSE)*Paramètres!$N$4))</f>
        <v>0</v>
      </c>
      <c r="I138" s="36"/>
      <c r="J138" s="2">
        <f>IF(I$2="Bike &amp; Run",IF(ISNA(VLOOKUP(I138,Paramètres!$B$3:$C$56,2,FALSE)),0,VLOOKUP(I138,Paramètres!$B$3:$C$56,2,FALSE)*Paramètres!$N$5),IF(OR(I138="",OR($D138="",$D138="NL",$D138="HORS LIGUE")),0,VLOOKUP(IF(OR(I138="",OR($D138="",$D138="NL",$D138="HORS LIGUE")),"",COUNTIFS($D$5:$D$72,"&lt;&gt;"&amp;"",$D$5:$D$72,"&lt;&gt;"&amp;"NL",$D$5:$D$72,"&lt;&gt;"&amp;"HORS LIGUE",I$5:I$72,"&lt;"&amp;I138)+1),Paramètres!$B$3:$C$56,2,FALSE)*Paramètres!$N$5))</f>
        <v>0</v>
      </c>
      <c r="K138" s="4"/>
      <c r="L138" s="2">
        <f>IF(K$2="Bike &amp; Run",IF(ISNA(VLOOKUP(K138,Paramètres!$B$3:$C$56,2,FALSE)),0,VLOOKUP(K138,Paramètres!$B$3:$C$56,2,FALSE)*Paramètres!$N$6),IF(OR(K138="",OR($D138="",$D138="NL",$D138="HORS LIGUE")),0,VLOOKUP(IF(OR(K138="",OR($D138="",$D138="NL",$D138="HORS LIGUE")),"",COUNTIFS($D$5:$D$72,"&lt;&gt;"&amp;"",$D$5:$D$72,"&lt;&gt;"&amp;"NL",$D$5:$D$72,"&lt;&gt;"&amp;"HORS LIGUE",K$5:K$72,"&lt;"&amp;K138)+1),Paramètres!$B$3:$C$56,2,FALSE)*Paramètres!$N$6))</f>
        <v>0</v>
      </c>
      <c r="M138" s="4"/>
      <c r="N138" s="2">
        <f>IF(M$2="Bike &amp; Run",IF(ISNA(VLOOKUP(M138,Paramètres!$B$3:$C$56,2,FALSE)),0,VLOOKUP(M138,Paramètres!$B$3:$C$56,2,FALSE)*Paramètres!$N$7),IF(OR(M138="",OR($D138="",$D138="NL",$D138="HORS LIGUE")),0,VLOOKUP(IF(OR(M138="",OR($D138="",$D138="NL",$D138="HORS LIGUE")),"",COUNTIFS($D$5:$D$72,"&lt;&gt;"&amp;"",$D$5:$D$72,"&lt;&gt;"&amp;"NL",$D$5:$D$72,"&lt;&gt;"&amp;"HORS LIGUE",M$5:M$72,"&lt;"&amp;M138)+1),Paramètres!$B$3:$C$56,2,FALSE)*Paramètres!$N$7))</f>
        <v>0</v>
      </c>
      <c r="O138" s="46"/>
      <c r="P138" s="2">
        <f>IF(O$2="Bike &amp; Run",IF(ISNA(VLOOKUP(O138,Paramètres!$B$3:$C$56,2,FALSE)),0,VLOOKUP(O138,Paramètres!$B$3:$C$56,2,FALSE)*Paramètres!$N$8),IF(OR(O138="",OR($D138="",$D138="NL",$D138="HORS LIGUE")),0,VLOOKUP(IF(OR(O138="",OR($D138="",$D138="NL",$D138="HORS LIGUE")),"",COUNTIFS($D$5:$D$72,"&lt;&gt;"&amp;"",$D$5:$D$72,"&lt;&gt;"&amp;"NL",$D$5:$D$72,"&lt;&gt;"&amp;"HORS LIGUE",O$5:O$72,"&lt;"&amp;O138)+1),Paramètres!$B$3:$C$56,2,FALSE)*Paramètres!$N$8))</f>
        <v>0</v>
      </c>
      <c r="Q138" s="46"/>
      <c r="R138" s="2">
        <f>IF(Q$2="Bike &amp; Run",IF(ISNA(VLOOKUP(Q138,Paramètres!$B$3:$C$56,2,FALSE)),0,VLOOKUP(Q138,Paramètres!$B$3:$C$56,2,FALSE)*Paramètres!$N$9),IF(OR(Q138="",OR($D138="",$D138="NL",$D138="HORS LIGUE")),0,VLOOKUP(IF(OR(Q138="",OR($D138="",$D138="NL",$D138="HORS LIGUE")),"",COUNTIFS($D$5:$D$72,"&lt;&gt;"&amp;"",$D$5:$D$72,"&lt;&gt;"&amp;"NL",$D$5:$D$72,"&lt;&gt;"&amp;"HORS LIGUE",Q$5:Q$72,"&lt;"&amp;Q138)+1),Paramètres!$B$3:$C$56,2,FALSE)*Paramètres!$N$9))</f>
        <v>0</v>
      </c>
      <c r="S138" s="46"/>
      <c r="T138" s="2">
        <f>IF(S$2="Bike &amp; Run",IF(ISNA(VLOOKUP(S138,Paramètres!$B$3:$C$56,2,FALSE)),0,VLOOKUP(S138,Paramètres!$B$3:$C$56,2,FALSE)*Paramètres!$N$10),IF(OR(S138="",OR($D138="",$D138="NL",$D138="HORS LIGUE")),0,VLOOKUP(IF(OR(S138="",OR($D138="",$D138="NL",$D138="HORS LIGUE")),"",COUNTIFS($D$5:$D$72,"&lt;&gt;"&amp;"",$D$5:$D$72,"&lt;&gt;"&amp;"NL",$D$5:$D$72,"&lt;&gt;"&amp;"HORS LIGUE",S$5:S$72,"&lt;"&amp;S138)+1),Paramètres!$B$3:$C$56,2,FALSE)*Paramètres!$N$10))</f>
        <v>0</v>
      </c>
      <c r="U138" s="46"/>
      <c r="V138" s="2">
        <f>IF(U$2="Bike &amp; Run",IF(ISNA(VLOOKUP(U138,Paramètres!$B$3:$C$56,2,FALSE)),0,VLOOKUP(U138,Paramètres!$B$3:$C$56,2,FALSE)*Paramètres!$N$11),IF(OR(U138="",OR($D138="",$D138="NL",$D138="HORS LIGUE")),0,VLOOKUP(IF(OR(U138="",OR($D138="",$D138="NL",$D138="HORS LIGUE")),"",COUNTIFS($D$5:$D$72,"&lt;&gt;"&amp;"",$D$5:$D$72,"&lt;&gt;"&amp;"NL",$D$5:$D$72,"&lt;&gt;"&amp;"HORS LIGUE",U$5:U$72,"&lt;"&amp;U138)+1),Paramètres!$B$3:$C$56,2,FALSE)*Paramètres!$N$11))</f>
        <v>0</v>
      </c>
      <c r="W138" s="46"/>
      <c r="X138" s="2">
        <f>IF(W$2="Bike &amp; Run",IF(ISNA(VLOOKUP(W138,Paramètres!$B$3:$C$56,2,FALSE)),0,VLOOKUP(W138,Paramètres!$B$3:$C$56,2,FALSE)*Paramètres!$N$12),IF(OR(W138="",OR($D138="",$D138="NL",$D138="HORS LIGUE")),0,VLOOKUP(IF(OR(W138="",OR($D138="",$D138="NL",$D138="HORS LIGUE")),"",COUNTIFS($D$5:$D$72,"&lt;&gt;"&amp;"",$D$5:$D$72,"&lt;&gt;"&amp;"NL",$D$5:$D$72,"&lt;&gt;"&amp;"HORS LIGUE",W$5:W$72,"&lt;"&amp;W138)+1),Paramètres!$B$3:$C$56,2,FALSE)*Paramètres!$N$12))</f>
        <v>0</v>
      </c>
      <c r="Y138" s="46"/>
      <c r="Z138" s="2">
        <f>IF(Y$2="Bike &amp; Run",IF(ISNA(VLOOKUP(Y138,Paramètres!$B$3:$C$56,2,FALSE)),0,VLOOKUP(Y138,Paramètres!$B$3:$C$56,2,FALSE)*Paramètres!$N$13),IF(OR(Y138="",OR($D138="",$D138="NL",$D138="HORS LIGUE")),0,VLOOKUP(IF(OR(Y138="",OR($D138="",$D138="NL",$D138="HORS LIGUE")),"",COUNTIFS($D$5:$D$72,"&lt;&gt;"&amp;"",$D$5:$D$72,"&lt;&gt;"&amp;"NL",$D$5:$D$72,"&lt;&gt;"&amp;"HORS LIGUE",Y$5:Y$72,"&lt;"&amp;Y138)+1),Paramètres!$B$3:$C$56,2,FALSE)*Paramètres!$N$13))</f>
        <v>0</v>
      </c>
      <c r="AA138" s="46"/>
      <c r="AB138" s="2">
        <f>IF(AA$2="Bike &amp; Run",IF(ISNA(VLOOKUP(AA138,Paramètres!$B$3:$C$56,2,FALSE)),0,VLOOKUP(AA138,Paramètres!$B$3:$C$56,2,FALSE)*Paramètres!$N$14),IF(OR(AA138="",OR($D138="",$D138="NL",$D138="HORS LIGUE")),0,VLOOKUP(IF(OR(AA138="",OR($D138="",$D138="NL",$D138="HORS LIGUE")),"",COUNTIFS($D$5:$D$72,"&lt;&gt;"&amp;"",$D$5:$D$72,"&lt;&gt;"&amp;"NL",$D$5:$D$72,"&lt;&gt;"&amp;"HORS LIGUE",AA$5:AA$72,"&lt;"&amp;AA138)+1),Paramètres!$B$3:$C$56,2,FALSE)*Paramètres!$N$14))</f>
        <v>0</v>
      </c>
      <c r="AC138" s="46"/>
      <c r="AD138" s="2">
        <f>IF(AC$2="Bike &amp; Run",IF(ISNA(VLOOKUP(AC138,Paramètres!$B$3:$C$56,2,FALSE)),0,VLOOKUP(AC138,Paramètres!$B$3:$C$56,2,FALSE)*Paramètres!$N$15),IF(OR(AC138="",OR($D138="",$D138="NL",$D138="HORS LIGUE")),0,VLOOKUP(IF(OR(AC138="",OR($D138="",$D138="NL",$D138="HORS LIGUE")),"",COUNTIFS($D$5:$D$72,"&lt;&gt;"&amp;"",$D$5:$D$72,"&lt;&gt;"&amp;"NL",$D$5:$D$72,"&lt;&gt;"&amp;"HORS LIGUE",AC$5:AC$72,"&lt;"&amp;AC138)+1),Paramètres!$B$3:$C$56,2,FALSE)*Paramètres!$N$15))</f>
        <v>0</v>
      </c>
      <c r="AE138" s="46"/>
      <c r="AF138" s="2">
        <f>IF(AE$2="Bike &amp; Run",IF(ISNA(VLOOKUP(AE138,Paramètres!$B$3:$C$56,2,FALSE)),0,VLOOKUP(AE138,Paramètres!$B$3:$C$56,2,FALSE)*Paramètres!$N$16),IF(OR(AE138="",OR($D138="",$D138="NL",$D138="HORS LIGUE")),0,VLOOKUP(IF(OR(AE138="",OR($D138="",$D138="NL",$D138="HORS LIGUE")),"",COUNTIFS($D$5:$D$72,"&lt;&gt;"&amp;"",$D$5:$D$72,"&lt;&gt;"&amp;"NL",$D$5:$D$72,"&lt;&gt;"&amp;"HORS LIGUE",AE$5:AE$72,"&lt;"&amp;AE138)+1),Paramètres!$B$3:$C$56,2,FALSE)*Paramètres!$N$16))</f>
        <v>0</v>
      </c>
      <c r="AG138" s="46"/>
      <c r="AH138" s="2">
        <f>IF(AG$2="Bike &amp; Run",IF(ISNA(VLOOKUP(AG138,Paramètres!$B$3:$C$56,2,FALSE)),0,VLOOKUP(AG138,Paramètres!$B$3:$C$56,2,FALSE)*Paramètres!$N$17),IF(OR(AG138="",OR($D138="",$D138="NL",$D138="HORS LIGUE")),0,VLOOKUP(IF(OR(AG138="",OR($D138="",$D138="NL",$D138="HORS LIGUE")),"",COUNTIFS($D$5:$D$72,"&lt;&gt;"&amp;"",$D$5:$D$72,"&lt;&gt;"&amp;"NL",$D$5:$D$72,"&lt;&gt;"&amp;"HORS LIGUE",AG$5:AG$72,"&lt;"&amp;AG138)+1),Paramètres!$B$3:$C$56,2,FALSE)*Paramètres!$N$17))</f>
        <v>0</v>
      </c>
      <c r="AI138" s="40">
        <f t="shared" si="120"/>
        <v>0</v>
      </c>
      <c r="AJ138" s="3" t="str">
        <f t="shared" si="121"/>
        <v/>
      </c>
      <c r="AK138" s="5">
        <f t="shared" si="122"/>
        <v>0</v>
      </c>
      <c r="AL138" s="41" t="e">
        <f t="shared" si="123"/>
        <v>#REF!</v>
      </c>
      <c r="AM138" s="33" t="e">
        <f t="shared" si="124"/>
        <v>#REF!</v>
      </c>
    </row>
    <row r="139" spans="1:39" ht="16.5" x14ac:dyDescent="0.35">
      <c r="A139" s="14"/>
      <c r="B139" s="64" t="str">
        <f>IF(ISNA(VLOOKUP(A139,'Licenciés Jeunes 2023'!A:C,3,0)),"",VLOOKUP(A139,'Licenciés Jeunes 2023'!A:C,3,0))</f>
        <v/>
      </c>
      <c r="C139" s="32" t="str">
        <f>IF(ISNA(VLOOKUP(A139,'Licenciés Jeunes 2023'!A:C,2,0)),"",VLOOKUP(A139,'Licenciés Jeunes 2023'!A:C,2,0))</f>
        <v/>
      </c>
      <c r="D139" s="32" t="str">
        <f>IF(ISNA(VLOOKUP(A139,'Licenciés Jeunes 2023'!A:F,6,0)),"",VLOOKUP(A139,'Licenciés Jeunes 2023'!A:F,6,0))</f>
        <v/>
      </c>
      <c r="E139" s="6"/>
      <c r="F139" s="2">
        <f>IF(E$2="Bike &amp; Run",IF(ISNA(VLOOKUP(E139,Paramètres!$B$3:$C$56,2,FALSE)),0,VLOOKUP(E139,Paramètres!$B$3:$C$56,2,FALSE)*Paramètres!$N$3),IF(OR(E139="",OR($D139="",$D139="NL",$D139="HORS LIGUE")),0,VLOOKUP(IF(OR(E139="",OR($D139="",$D139="NL",$D139="HORS LIGUE")),"",COUNTIFS($D$5:$D$72,"&lt;&gt;"&amp;"",$D$5:$D$72,"&lt;&gt;"&amp;"NL",$D$5:$D$72,"&lt;&gt;"&amp;"HORS LIGUE",E$5:E$72,"&lt;"&amp;E139)+1),Paramètres!$B$3:$C$56,2,FALSE)*Paramètres!$N$3))</f>
        <v>0</v>
      </c>
      <c r="G139" s="4"/>
      <c r="H139" s="2">
        <f>IF(G$2="Bike &amp; Run",IF(ISNA(VLOOKUP(G139,Paramètres!$B$3:$C$56,2,FALSE)),0,VLOOKUP(G139,Paramètres!$B$3:$C$56,2,FALSE)*Paramètres!$N$4),IF(OR(G139="",OR($D139="",$D139="NL",$D139="HORS LIGUE")),0,VLOOKUP(IF(OR(G139="",OR($D139="",$D139="NL",$D139="HORS LIGUE")),"",COUNTIFS($D$5:$D$72,"&lt;&gt;"&amp;"",$D$5:$D$72,"&lt;&gt;"&amp;"NL",$D$5:$D$72,"&lt;&gt;"&amp;"HORS LIGUE",G$5:G$72,"&lt;"&amp;G139)+1),Paramètres!$B$3:$C$56,2,FALSE)*Paramètres!$N$4))</f>
        <v>0</v>
      </c>
      <c r="I139" s="36"/>
      <c r="J139" s="2">
        <f>IF(I$2="Bike &amp; Run",IF(ISNA(VLOOKUP(I139,Paramètres!$B$3:$C$56,2,FALSE)),0,VLOOKUP(I139,Paramètres!$B$3:$C$56,2,FALSE)*Paramètres!$N$5),IF(OR(I139="",OR($D139="",$D139="NL",$D139="HORS LIGUE")),0,VLOOKUP(IF(OR(I139="",OR($D139="",$D139="NL",$D139="HORS LIGUE")),"",COUNTIFS($D$5:$D$72,"&lt;&gt;"&amp;"",$D$5:$D$72,"&lt;&gt;"&amp;"NL",$D$5:$D$72,"&lt;&gt;"&amp;"HORS LIGUE",I$5:I$72,"&lt;"&amp;I139)+1),Paramètres!$B$3:$C$56,2,FALSE)*Paramètres!$N$5))</f>
        <v>0</v>
      </c>
      <c r="K139" s="4"/>
      <c r="L139" s="2">
        <f>IF(K$2="Bike &amp; Run",IF(ISNA(VLOOKUP(K139,Paramètres!$B$3:$C$56,2,FALSE)),0,VLOOKUP(K139,Paramètres!$B$3:$C$56,2,FALSE)*Paramètres!$N$6),IF(OR(K139="",OR($D139="",$D139="NL",$D139="HORS LIGUE")),0,VLOOKUP(IF(OR(K139="",OR($D139="",$D139="NL",$D139="HORS LIGUE")),"",COUNTIFS($D$5:$D$72,"&lt;&gt;"&amp;"",$D$5:$D$72,"&lt;&gt;"&amp;"NL",$D$5:$D$72,"&lt;&gt;"&amp;"HORS LIGUE",K$5:K$72,"&lt;"&amp;K139)+1),Paramètres!$B$3:$C$56,2,FALSE)*Paramètres!$N$6))</f>
        <v>0</v>
      </c>
      <c r="M139" s="4"/>
      <c r="N139" s="2">
        <f>IF(M$2="Bike &amp; Run",IF(ISNA(VLOOKUP(M139,Paramètres!$B$3:$C$56,2,FALSE)),0,VLOOKUP(M139,Paramètres!$B$3:$C$56,2,FALSE)*Paramètres!$N$7),IF(OR(M139="",OR($D139="",$D139="NL",$D139="HORS LIGUE")),0,VLOOKUP(IF(OR(M139="",OR($D139="",$D139="NL",$D139="HORS LIGUE")),"",COUNTIFS($D$5:$D$72,"&lt;&gt;"&amp;"",$D$5:$D$72,"&lt;&gt;"&amp;"NL",$D$5:$D$72,"&lt;&gt;"&amp;"HORS LIGUE",M$5:M$72,"&lt;"&amp;M139)+1),Paramètres!$B$3:$C$56,2,FALSE)*Paramètres!$N$7))</f>
        <v>0</v>
      </c>
      <c r="O139" s="46"/>
      <c r="P139" s="2">
        <f>IF(O$2="Bike &amp; Run",IF(ISNA(VLOOKUP(O139,Paramètres!$B$3:$C$56,2,FALSE)),0,VLOOKUP(O139,Paramètres!$B$3:$C$56,2,FALSE)*Paramètres!$N$8),IF(OR(O139="",OR($D139="",$D139="NL",$D139="HORS LIGUE")),0,VLOOKUP(IF(OR(O139="",OR($D139="",$D139="NL",$D139="HORS LIGUE")),"",COUNTIFS($D$5:$D$72,"&lt;&gt;"&amp;"",$D$5:$D$72,"&lt;&gt;"&amp;"NL",$D$5:$D$72,"&lt;&gt;"&amp;"HORS LIGUE",O$5:O$72,"&lt;"&amp;O139)+1),Paramètres!$B$3:$C$56,2,FALSE)*Paramètres!$N$8))</f>
        <v>0</v>
      </c>
      <c r="Q139" s="46"/>
      <c r="R139" s="2">
        <f>IF(Q$2="Bike &amp; Run",IF(ISNA(VLOOKUP(Q139,Paramètres!$B$3:$C$56,2,FALSE)),0,VLOOKUP(Q139,Paramètres!$B$3:$C$56,2,FALSE)*Paramètres!$N$9),IF(OR(Q139="",OR($D139="",$D139="NL",$D139="HORS LIGUE")),0,VLOOKUP(IF(OR(Q139="",OR($D139="",$D139="NL",$D139="HORS LIGUE")),"",COUNTIFS($D$5:$D$72,"&lt;&gt;"&amp;"",$D$5:$D$72,"&lt;&gt;"&amp;"NL",$D$5:$D$72,"&lt;&gt;"&amp;"HORS LIGUE",Q$5:Q$72,"&lt;"&amp;Q139)+1),Paramètres!$B$3:$C$56,2,FALSE)*Paramètres!$N$9))</f>
        <v>0</v>
      </c>
      <c r="S139" s="46"/>
      <c r="T139" s="2">
        <f>IF(S$2="Bike &amp; Run",IF(ISNA(VLOOKUP(S139,Paramètres!$B$3:$C$56,2,FALSE)),0,VLOOKUP(S139,Paramètres!$B$3:$C$56,2,FALSE)*Paramètres!$N$10),IF(OR(S139="",OR($D139="",$D139="NL",$D139="HORS LIGUE")),0,VLOOKUP(IF(OR(S139="",OR($D139="",$D139="NL",$D139="HORS LIGUE")),"",COUNTIFS($D$5:$D$72,"&lt;&gt;"&amp;"",$D$5:$D$72,"&lt;&gt;"&amp;"NL",$D$5:$D$72,"&lt;&gt;"&amp;"HORS LIGUE",S$5:S$72,"&lt;"&amp;S139)+1),Paramètres!$B$3:$C$56,2,FALSE)*Paramètres!$N$10))</f>
        <v>0</v>
      </c>
      <c r="U139" s="46"/>
      <c r="V139" s="2">
        <f>IF(U$2="Bike &amp; Run",IF(ISNA(VLOOKUP(U139,Paramètres!$B$3:$C$56,2,FALSE)),0,VLOOKUP(U139,Paramètres!$B$3:$C$56,2,FALSE)*Paramètres!$N$11),IF(OR(U139="",OR($D139="",$D139="NL",$D139="HORS LIGUE")),0,VLOOKUP(IF(OR(U139="",OR($D139="",$D139="NL",$D139="HORS LIGUE")),"",COUNTIFS($D$5:$D$72,"&lt;&gt;"&amp;"",$D$5:$D$72,"&lt;&gt;"&amp;"NL",$D$5:$D$72,"&lt;&gt;"&amp;"HORS LIGUE",U$5:U$72,"&lt;"&amp;U139)+1),Paramètres!$B$3:$C$56,2,FALSE)*Paramètres!$N$11))</f>
        <v>0</v>
      </c>
      <c r="W139" s="46"/>
      <c r="X139" s="2">
        <f>IF(W$2="Bike &amp; Run",IF(ISNA(VLOOKUP(W139,Paramètres!$B$3:$C$56,2,FALSE)),0,VLOOKUP(W139,Paramètres!$B$3:$C$56,2,FALSE)*Paramètres!$N$12),IF(OR(W139="",OR($D139="",$D139="NL",$D139="HORS LIGUE")),0,VLOOKUP(IF(OR(W139="",OR($D139="",$D139="NL",$D139="HORS LIGUE")),"",COUNTIFS($D$5:$D$72,"&lt;&gt;"&amp;"",$D$5:$D$72,"&lt;&gt;"&amp;"NL",$D$5:$D$72,"&lt;&gt;"&amp;"HORS LIGUE",W$5:W$72,"&lt;"&amp;W139)+1),Paramètres!$B$3:$C$56,2,FALSE)*Paramètres!$N$12))</f>
        <v>0</v>
      </c>
      <c r="Y139" s="46"/>
      <c r="Z139" s="2">
        <f>IF(Y$2="Bike &amp; Run",IF(ISNA(VLOOKUP(Y139,Paramètres!$B$3:$C$56,2,FALSE)),0,VLOOKUP(Y139,Paramètres!$B$3:$C$56,2,FALSE)*Paramètres!$N$13),IF(OR(Y139="",OR($D139="",$D139="NL",$D139="HORS LIGUE")),0,VLOOKUP(IF(OR(Y139="",OR($D139="",$D139="NL",$D139="HORS LIGUE")),"",COUNTIFS($D$5:$D$72,"&lt;&gt;"&amp;"",$D$5:$D$72,"&lt;&gt;"&amp;"NL",$D$5:$D$72,"&lt;&gt;"&amp;"HORS LIGUE",Y$5:Y$72,"&lt;"&amp;Y139)+1),Paramètres!$B$3:$C$56,2,FALSE)*Paramètres!$N$13))</f>
        <v>0</v>
      </c>
      <c r="AA139" s="46"/>
      <c r="AB139" s="2">
        <f>IF(AA$2="Bike &amp; Run",IF(ISNA(VLOOKUP(AA139,Paramètres!$B$3:$C$56,2,FALSE)),0,VLOOKUP(AA139,Paramètres!$B$3:$C$56,2,FALSE)*Paramètres!$N$14),IF(OR(AA139="",OR($D139="",$D139="NL",$D139="HORS LIGUE")),0,VLOOKUP(IF(OR(AA139="",OR($D139="",$D139="NL",$D139="HORS LIGUE")),"",COUNTIFS($D$5:$D$72,"&lt;&gt;"&amp;"",$D$5:$D$72,"&lt;&gt;"&amp;"NL",$D$5:$D$72,"&lt;&gt;"&amp;"HORS LIGUE",AA$5:AA$72,"&lt;"&amp;AA139)+1),Paramètres!$B$3:$C$56,2,FALSE)*Paramètres!$N$14))</f>
        <v>0</v>
      </c>
      <c r="AC139" s="46"/>
      <c r="AD139" s="2">
        <f>IF(AC$2="Bike &amp; Run",IF(ISNA(VLOOKUP(AC139,Paramètres!$B$3:$C$56,2,FALSE)),0,VLOOKUP(AC139,Paramètres!$B$3:$C$56,2,FALSE)*Paramètres!$N$15),IF(OR(AC139="",OR($D139="",$D139="NL",$D139="HORS LIGUE")),0,VLOOKUP(IF(OR(AC139="",OR($D139="",$D139="NL",$D139="HORS LIGUE")),"",COUNTIFS($D$5:$D$72,"&lt;&gt;"&amp;"",$D$5:$D$72,"&lt;&gt;"&amp;"NL",$D$5:$D$72,"&lt;&gt;"&amp;"HORS LIGUE",AC$5:AC$72,"&lt;"&amp;AC139)+1),Paramètres!$B$3:$C$56,2,FALSE)*Paramètres!$N$15))</f>
        <v>0</v>
      </c>
      <c r="AE139" s="46"/>
      <c r="AF139" s="2">
        <f>IF(AE$2="Bike &amp; Run",IF(ISNA(VLOOKUP(AE139,Paramètres!$B$3:$C$56,2,FALSE)),0,VLOOKUP(AE139,Paramètres!$B$3:$C$56,2,FALSE)*Paramètres!$N$16),IF(OR(AE139="",OR($D139="",$D139="NL",$D139="HORS LIGUE")),0,VLOOKUP(IF(OR(AE139="",OR($D139="",$D139="NL",$D139="HORS LIGUE")),"",COUNTIFS($D$5:$D$72,"&lt;&gt;"&amp;"",$D$5:$D$72,"&lt;&gt;"&amp;"NL",$D$5:$D$72,"&lt;&gt;"&amp;"HORS LIGUE",AE$5:AE$72,"&lt;"&amp;AE139)+1),Paramètres!$B$3:$C$56,2,FALSE)*Paramètres!$N$16))</f>
        <v>0</v>
      </c>
      <c r="AG139" s="46"/>
      <c r="AH139" s="2">
        <f>IF(AG$2="Bike &amp; Run",IF(ISNA(VLOOKUP(AG139,Paramètres!$B$3:$C$56,2,FALSE)),0,VLOOKUP(AG139,Paramètres!$B$3:$C$56,2,FALSE)*Paramètres!$N$17),IF(OR(AG139="",OR($D139="",$D139="NL",$D139="HORS LIGUE")),0,VLOOKUP(IF(OR(AG139="",OR($D139="",$D139="NL",$D139="HORS LIGUE")),"",COUNTIFS($D$5:$D$72,"&lt;&gt;"&amp;"",$D$5:$D$72,"&lt;&gt;"&amp;"NL",$D$5:$D$72,"&lt;&gt;"&amp;"HORS LIGUE",AG$5:AG$72,"&lt;"&amp;AG139)+1),Paramètres!$B$3:$C$56,2,FALSE)*Paramètres!$N$17))</f>
        <v>0</v>
      </c>
      <c r="AI139" s="40">
        <f t="shared" si="120"/>
        <v>0</v>
      </c>
      <c r="AJ139" s="3" t="str">
        <f t="shared" si="121"/>
        <v/>
      </c>
      <c r="AK139" s="5">
        <f t="shared" si="122"/>
        <v>0</v>
      </c>
      <c r="AL139" s="41" t="e">
        <f t="shared" si="123"/>
        <v>#REF!</v>
      </c>
      <c r="AM139" s="33" t="e">
        <f t="shared" si="124"/>
        <v>#REF!</v>
      </c>
    </row>
    <row r="140" spans="1:39" ht="16.5" x14ac:dyDescent="0.35">
      <c r="A140" s="14"/>
      <c r="B140" s="64" t="str">
        <f>IF(ISNA(VLOOKUP(A140,'Licenciés Jeunes 2023'!A:C,3,0)),"",VLOOKUP(A140,'Licenciés Jeunes 2023'!A:C,3,0))</f>
        <v/>
      </c>
      <c r="C140" s="32" t="str">
        <f>IF(ISNA(VLOOKUP(A140,'Licenciés Jeunes 2023'!A:C,2,0)),"",VLOOKUP(A140,'Licenciés Jeunes 2023'!A:C,2,0))</f>
        <v/>
      </c>
      <c r="D140" s="32" t="str">
        <f>IF(ISNA(VLOOKUP(A140,'Licenciés Jeunes 2023'!A:F,6,0)),"",VLOOKUP(A140,'Licenciés Jeunes 2023'!A:F,6,0))</f>
        <v/>
      </c>
      <c r="E140" s="6"/>
      <c r="F140" s="2">
        <f>IF(E$2="Bike &amp; Run",IF(ISNA(VLOOKUP(E140,Paramètres!$B$3:$C$56,2,FALSE)),0,VLOOKUP(E140,Paramètres!$B$3:$C$56,2,FALSE)*Paramètres!$N$3),IF(OR(E140="",OR($D140="",$D140="NL",$D140="HORS LIGUE")),0,VLOOKUP(IF(OR(E140="",OR($D140="",$D140="NL",$D140="HORS LIGUE")),"",COUNTIFS($D$5:$D$72,"&lt;&gt;"&amp;"",$D$5:$D$72,"&lt;&gt;"&amp;"NL",$D$5:$D$72,"&lt;&gt;"&amp;"HORS LIGUE",E$5:E$72,"&lt;"&amp;E140)+1),Paramètres!$B$3:$C$56,2,FALSE)*Paramètres!$N$3))</f>
        <v>0</v>
      </c>
      <c r="G140" s="4"/>
      <c r="H140" s="2">
        <f>IF(G$2="Bike &amp; Run",IF(ISNA(VLOOKUP(G140,Paramètres!$B$3:$C$56,2,FALSE)),0,VLOOKUP(G140,Paramètres!$B$3:$C$56,2,FALSE)*Paramètres!$N$4),IF(OR(G140="",OR($D140="",$D140="NL",$D140="HORS LIGUE")),0,VLOOKUP(IF(OR(G140="",OR($D140="",$D140="NL",$D140="HORS LIGUE")),"",COUNTIFS($D$5:$D$72,"&lt;&gt;"&amp;"",$D$5:$D$72,"&lt;&gt;"&amp;"NL",$D$5:$D$72,"&lt;&gt;"&amp;"HORS LIGUE",G$5:G$72,"&lt;"&amp;G140)+1),Paramètres!$B$3:$C$56,2,FALSE)*Paramètres!$N$4))</f>
        <v>0</v>
      </c>
      <c r="I140" s="36"/>
      <c r="J140" s="2">
        <f>IF(I$2="Bike &amp; Run",IF(ISNA(VLOOKUP(I140,Paramètres!$B$3:$C$56,2,FALSE)),0,VLOOKUP(I140,Paramètres!$B$3:$C$56,2,FALSE)*Paramètres!$N$5),IF(OR(I140="",OR($D140="",$D140="NL",$D140="HORS LIGUE")),0,VLOOKUP(IF(OR(I140="",OR($D140="",$D140="NL",$D140="HORS LIGUE")),"",COUNTIFS($D$5:$D$72,"&lt;&gt;"&amp;"",$D$5:$D$72,"&lt;&gt;"&amp;"NL",$D$5:$D$72,"&lt;&gt;"&amp;"HORS LIGUE",I$5:I$72,"&lt;"&amp;I140)+1),Paramètres!$B$3:$C$56,2,FALSE)*Paramètres!$N$5))</f>
        <v>0</v>
      </c>
      <c r="K140" s="4"/>
      <c r="L140" s="2">
        <f>IF(K$2="Bike &amp; Run",IF(ISNA(VLOOKUP(K140,Paramètres!$B$3:$C$56,2,FALSE)),0,VLOOKUP(K140,Paramètres!$B$3:$C$56,2,FALSE)*Paramètres!$N$6),IF(OR(K140="",OR($D140="",$D140="NL",$D140="HORS LIGUE")),0,VLOOKUP(IF(OR(K140="",OR($D140="",$D140="NL",$D140="HORS LIGUE")),"",COUNTIFS($D$5:$D$72,"&lt;&gt;"&amp;"",$D$5:$D$72,"&lt;&gt;"&amp;"NL",$D$5:$D$72,"&lt;&gt;"&amp;"HORS LIGUE",K$5:K$72,"&lt;"&amp;K140)+1),Paramètres!$B$3:$C$56,2,FALSE)*Paramètres!$N$6))</f>
        <v>0</v>
      </c>
      <c r="M140" s="4"/>
      <c r="N140" s="2">
        <f>IF(M$2="Bike &amp; Run",IF(ISNA(VLOOKUP(M140,Paramètres!$B$3:$C$56,2,FALSE)),0,VLOOKUP(M140,Paramètres!$B$3:$C$56,2,FALSE)*Paramètres!$N$7),IF(OR(M140="",OR($D140="",$D140="NL",$D140="HORS LIGUE")),0,VLOOKUP(IF(OR(M140="",OR($D140="",$D140="NL",$D140="HORS LIGUE")),"",COUNTIFS($D$5:$D$72,"&lt;&gt;"&amp;"",$D$5:$D$72,"&lt;&gt;"&amp;"NL",$D$5:$D$72,"&lt;&gt;"&amp;"HORS LIGUE",M$5:M$72,"&lt;"&amp;M140)+1),Paramètres!$B$3:$C$56,2,FALSE)*Paramètres!$N$7))</f>
        <v>0</v>
      </c>
      <c r="O140" s="46"/>
      <c r="P140" s="2">
        <f>IF(O$2="Bike &amp; Run",IF(ISNA(VLOOKUP(O140,Paramètres!$B$3:$C$56,2,FALSE)),0,VLOOKUP(O140,Paramètres!$B$3:$C$56,2,FALSE)*Paramètres!$N$8),IF(OR(O140="",OR($D140="",$D140="NL",$D140="HORS LIGUE")),0,VLOOKUP(IF(OR(O140="",OR($D140="",$D140="NL",$D140="HORS LIGUE")),"",COUNTIFS($D$5:$D$72,"&lt;&gt;"&amp;"",$D$5:$D$72,"&lt;&gt;"&amp;"NL",$D$5:$D$72,"&lt;&gt;"&amp;"HORS LIGUE",O$5:O$72,"&lt;"&amp;O140)+1),Paramètres!$B$3:$C$56,2,FALSE)*Paramètres!$N$8))</f>
        <v>0</v>
      </c>
      <c r="Q140" s="46"/>
      <c r="R140" s="2">
        <f>IF(Q$2="Bike &amp; Run",IF(ISNA(VLOOKUP(Q140,Paramètres!$B$3:$C$56,2,FALSE)),0,VLOOKUP(Q140,Paramètres!$B$3:$C$56,2,FALSE)*Paramètres!$N$9),IF(OR(Q140="",OR($D140="",$D140="NL",$D140="HORS LIGUE")),0,VLOOKUP(IF(OR(Q140="",OR($D140="",$D140="NL",$D140="HORS LIGUE")),"",COUNTIFS($D$5:$D$72,"&lt;&gt;"&amp;"",$D$5:$D$72,"&lt;&gt;"&amp;"NL",$D$5:$D$72,"&lt;&gt;"&amp;"HORS LIGUE",Q$5:Q$72,"&lt;"&amp;Q140)+1),Paramètres!$B$3:$C$56,2,FALSE)*Paramètres!$N$9))</f>
        <v>0</v>
      </c>
      <c r="S140" s="46"/>
      <c r="T140" s="2">
        <f>IF(S$2="Bike &amp; Run",IF(ISNA(VLOOKUP(S140,Paramètres!$B$3:$C$56,2,FALSE)),0,VLOOKUP(S140,Paramètres!$B$3:$C$56,2,FALSE)*Paramètres!$N$10),IF(OR(S140="",OR($D140="",$D140="NL",$D140="HORS LIGUE")),0,VLOOKUP(IF(OR(S140="",OR($D140="",$D140="NL",$D140="HORS LIGUE")),"",COUNTIFS($D$5:$D$72,"&lt;&gt;"&amp;"",$D$5:$D$72,"&lt;&gt;"&amp;"NL",$D$5:$D$72,"&lt;&gt;"&amp;"HORS LIGUE",S$5:S$72,"&lt;"&amp;S140)+1),Paramètres!$B$3:$C$56,2,FALSE)*Paramètres!$N$10))</f>
        <v>0</v>
      </c>
      <c r="U140" s="46"/>
      <c r="V140" s="2">
        <f>IF(U$2="Bike &amp; Run",IF(ISNA(VLOOKUP(U140,Paramètres!$B$3:$C$56,2,FALSE)),0,VLOOKUP(U140,Paramètres!$B$3:$C$56,2,FALSE)*Paramètres!$N$11),IF(OR(U140="",OR($D140="",$D140="NL",$D140="HORS LIGUE")),0,VLOOKUP(IF(OR(U140="",OR($D140="",$D140="NL",$D140="HORS LIGUE")),"",COUNTIFS($D$5:$D$72,"&lt;&gt;"&amp;"",$D$5:$D$72,"&lt;&gt;"&amp;"NL",$D$5:$D$72,"&lt;&gt;"&amp;"HORS LIGUE",U$5:U$72,"&lt;"&amp;U140)+1),Paramètres!$B$3:$C$56,2,FALSE)*Paramètres!$N$11))</f>
        <v>0</v>
      </c>
      <c r="W140" s="46"/>
      <c r="X140" s="2">
        <f>IF(W$2="Bike &amp; Run",IF(ISNA(VLOOKUP(W140,Paramètres!$B$3:$C$56,2,FALSE)),0,VLOOKUP(W140,Paramètres!$B$3:$C$56,2,FALSE)*Paramètres!$N$12),IF(OR(W140="",OR($D140="",$D140="NL",$D140="HORS LIGUE")),0,VLOOKUP(IF(OR(W140="",OR($D140="",$D140="NL",$D140="HORS LIGUE")),"",COUNTIFS($D$5:$D$72,"&lt;&gt;"&amp;"",$D$5:$D$72,"&lt;&gt;"&amp;"NL",$D$5:$D$72,"&lt;&gt;"&amp;"HORS LIGUE",W$5:W$72,"&lt;"&amp;W140)+1),Paramètres!$B$3:$C$56,2,FALSE)*Paramètres!$N$12))</f>
        <v>0</v>
      </c>
      <c r="Y140" s="46"/>
      <c r="Z140" s="2">
        <f>IF(Y$2="Bike &amp; Run",IF(ISNA(VLOOKUP(Y140,Paramètres!$B$3:$C$56,2,FALSE)),0,VLOOKUP(Y140,Paramètres!$B$3:$C$56,2,FALSE)*Paramètres!$N$13),IF(OR(Y140="",OR($D140="",$D140="NL",$D140="HORS LIGUE")),0,VLOOKUP(IF(OR(Y140="",OR($D140="",$D140="NL",$D140="HORS LIGUE")),"",COUNTIFS($D$5:$D$72,"&lt;&gt;"&amp;"",$D$5:$D$72,"&lt;&gt;"&amp;"NL",$D$5:$D$72,"&lt;&gt;"&amp;"HORS LIGUE",Y$5:Y$72,"&lt;"&amp;Y140)+1),Paramètres!$B$3:$C$56,2,FALSE)*Paramètres!$N$13))</f>
        <v>0</v>
      </c>
      <c r="AA140" s="46"/>
      <c r="AB140" s="2">
        <f>IF(AA$2="Bike &amp; Run",IF(ISNA(VLOOKUP(AA140,Paramètres!$B$3:$C$56,2,FALSE)),0,VLOOKUP(AA140,Paramètres!$B$3:$C$56,2,FALSE)*Paramètres!$N$14),IF(OR(AA140="",OR($D140="",$D140="NL",$D140="HORS LIGUE")),0,VLOOKUP(IF(OR(AA140="",OR($D140="",$D140="NL",$D140="HORS LIGUE")),"",COUNTIFS($D$5:$D$72,"&lt;&gt;"&amp;"",$D$5:$D$72,"&lt;&gt;"&amp;"NL",$D$5:$D$72,"&lt;&gt;"&amp;"HORS LIGUE",AA$5:AA$72,"&lt;"&amp;AA140)+1),Paramètres!$B$3:$C$56,2,FALSE)*Paramètres!$N$14))</f>
        <v>0</v>
      </c>
      <c r="AC140" s="46"/>
      <c r="AD140" s="2">
        <f>IF(AC$2="Bike &amp; Run",IF(ISNA(VLOOKUP(AC140,Paramètres!$B$3:$C$56,2,FALSE)),0,VLOOKUP(AC140,Paramètres!$B$3:$C$56,2,FALSE)*Paramètres!$N$15),IF(OR(AC140="",OR($D140="",$D140="NL",$D140="HORS LIGUE")),0,VLOOKUP(IF(OR(AC140="",OR($D140="",$D140="NL",$D140="HORS LIGUE")),"",COUNTIFS($D$5:$D$72,"&lt;&gt;"&amp;"",$D$5:$D$72,"&lt;&gt;"&amp;"NL",$D$5:$D$72,"&lt;&gt;"&amp;"HORS LIGUE",AC$5:AC$72,"&lt;"&amp;AC140)+1),Paramètres!$B$3:$C$56,2,FALSE)*Paramètres!$N$15))</f>
        <v>0</v>
      </c>
      <c r="AE140" s="46"/>
      <c r="AF140" s="2">
        <f>IF(AE$2="Bike &amp; Run",IF(ISNA(VLOOKUP(AE140,Paramètres!$B$3:$C$56,2,FALSE)),0,VLOOKUP(AE140,Paramètres!$B$3:$C$56,2,FALSE)*Paramètres!$N$16),IF(OR(AE140="",OR($D140="",$D140="NL",$D140="HORS LIGUE")),0,VLOOKUP(IF(OR(AE140="",OR($D140="",$D140="NL",$D140="HORS LIGUE")),"",COUNTIFS($D$5:$D$72,"&lt;&gt;"&amp;"",$D$5:$D$72,"&lt;&gt;"&amp;"NL",$D$5:$D$72,"&lt;&gt;"&amp;"HORS LIGUE",AE$5:AE$72,"&lt;"&amp;AE140)+1),Paramètres!$B$3:$C$56,2,FALSE)*Paramètres!$N$16))</f>
        <v>0</v>
      </c>
      <c r="AG140" s="46"/>
      <c r="AH140" s="2">
        <f>IF(AG$2="Bike &amp; Run",IF(ISNA(VLOOKUP(AG140,Paramètres!$B$3:$C$56,2,FALSE)),0,VLOOKUP(AG140,Paramètres!$B$3:$C$56,2,FALSE)*Paramètres!$N$17),IF(OR(AG140="",OR($D140="",$D140="NL",$D140="HORS LIGUE")),0,VLOOKUP(IF(OR(AG140="",OR($D140="",$D140="NL",$D140="HORS LIGUE")),"",COUNTIFS($D$5:$D$72,"&lt;&gt;"&amp;"",$D$5:$D$72,"&lt;&gt;"&amp;"NL",$D$5:$D$72,"&lt;&gt;"&amp;"HORS LIGUE",AG$5:AG$72,"&lt;"&amp;AG140)+1),Paramètres!$B$3:$C$56,2,FALSE)*Paramètres!$N$17))</f>
        <v>0</v>
      </c>
      <c r="AI140" s="40">
        <f t="shared" si="120"/>
        <v>0</v>
      </c>
      <c r="AJ140" s="3" t="str">
        <f t="shared" si="121"/>
        <v/>
      </c>
      <c r="AK140" s="5">
        <f t="shared" si="122"/>
        <v>0</v>
      </c>
      <c r="AL140" s="41" t="e">
        <f t="shared" si="123"/>
        <v>#REF!</v>
      </c>
      <c r="AM140" s="33" t="e">
        <f t="shared" si="124"/>
        <v>#REF!</v>
      </c>
    </row>
    <row r="141" spans="1:39" ht="16.5" x14ac:dyDescent="0.35">
      <c r="A141" s="14"/>
      <c r="B141" s="64" t="str">
        <f>IF(ISNA(VLOOKUP(A141,'Licenciés Jeunes 2023'!A:C,3,0)),"",VLOOKUP(A141,'Licenciés Jeunes 2023'!A:C,3,0))</f>
        <v/>
      </c>
      <c r="C141" s="32" t="str">
        <f>IF(ISNA(VLOOKUP(A141,'Licenciés Jeunes 2023'!A:C,2,0)),"",VLOOKUP(A141,'Licenciés Jeunes 2023'!A:C,2,0))</f>
        <v/>
      </c>
      <c r="D141" s="32" t="str">
        <f>IF(ISNA(VLOOKUP(A141,'Licenciés Jeunes 2023'!A:F,6,0)),"",VLOOKUP(A141,'Licenciés Jeunes 2023'!A:F,6,0))</f>
        <v/>
      </c>
      <c r="E141" s="6"/>
      <c r="F141" s="2">
        <f>IF(E$2="Bike &amp; Run",IF(ISNA(VLOOKUP(E141,Paramètres!$B$3:$C$56,2,FALSE)),0,VLOOKUP(E141,Paramètres!$B$3:$C$56,2,FALSE)*Paramètres!$N$3),IF(OR(E141="",OR($D141="",$D141="NL",$D141="HORS LIGUE")),0,VLOOKUP(IF(OR(E141="",OR($D141="",$D141="NL",$D141="HORS LIGUE")),"",COUNTIFS($D$5:$D$72,"&lt;&gt;"&amp;"",$D$5:$D$72,"&lt;&gt;"&amp;"NL",$D$5:$D$72,"&lt;&gt;"&amp;"HORS LIGUE",E$5:E$72,"&lt;"&amp;E141)+1),Paramètres!$B$3:$C$56,2,FALSE)*Paramètres!$N$3))</f>
        <v>0</v>
      </c>
      <c r="G141" s="4"/>
      <c r="H141" s="2">
        <f>IF(G$2="Bike &amp; Run",IF(ISNA(VLOOKUP(G141,Paramètres!$B$3:$C$56,2,FALSE)),0,VLOOKUP(G141,Paramètres!$B$3:$C$56,2,FALSE)*Paramètres!$N$4),IF(OR(G141="",OR($D141="",$D141="NL",$D141="HORS LIGUE")),0,VLOOKUP(IF(OR(G141="",OR($D141="",$D141="NL",$D141="HORS LIGUE")),"",COUNTIFS($D$5:$D$72,"&lt;&gt;"&amp;"",$D$5:$D$72,"&lt;&gt;"&amp;"NL",$D$5:$D$72,"&lt;&gt;"&amp;"HORS LIGUE",G$5:G$72,"&lt;"&amp;G141)+1),Paramètres!$B$3:$C$56,2,FALSE)*Paramètres!$N$4))</f>
        <v>0</v>
      </c>
      <c r="I141" s="36"/>
      <c r="J141" s="2">
        <f>IF(I$2="Bike &amp; Run",IF(ISNA(VLOOKUP(I141,Paramètres!$B$3:$C$56,2,FALSE)),0,VLOOKUP(I141,Paramètres!$B$3:$C$56,2,FALSE)*Paramètres!$N$5),IF(OR(I141="",OR($D141="",$D141="NL",$D141="HORS LIGUE")),0,VLOOKUP(IF(OR(I141="",OR($D141="",$D141="NL",$D141="HORS LIGUE")),"",COUNTIFS($D$5:$D$72,"&lt;&gt;"&amp;"",$D$5:$D$72,"&lt;&gt;"&amp;"NL",$D$5:$D$72,"&lt;&gt;"&amp;"HORS LIGUE",I$5:I$72,"&lt;"&amp;I141)+1),Paramètres!$B$3:$C$56,2,FALSE)*Paramètres!$N$5))</f>
        <v>0</v>
      </c>
      <c r="K141" s="4"/>
      <c r="L141" s="2">
        <f>IF(K$2="Bike &amp; Run",IF(ISNA(VLOOKUP(K141,Paramètres!$B$3:$C$56,2,FALSE)),0,VLOOKUP(K141,Paramètres!$B$3:$C$56,2,FALSE)*Paramètres!$N$6),IF(OR(K141="",OR($D141="",$D141="NL",$D141="HORS LIGUE")),0,VLOOKUP(IF(OR(K141="",OR($D141="",$D141="NL",$D141="HORS LIGUE")),"",COUNTIFS($D$5:$D$72,"&lt;&gt;"&amp;"",$D$5:$D$72,"&lt;&gt;"&amp;"NL",$D$5:$D$72,"&lt;&gt;"&amp;"HORS LIGUE",K$5:K$72,"&lt;"&amp;K141)+1),Paramètres!$B$3:$C$56,2,FALSE)*Paramètres!$N$6))</f>
        <v>0</v>
      </c>
      <c r="M141" s="4"/>
      <c r="N141" s="2">
        <f>IF(M$2="Bike &amp; Run",IF(ISNA(VLOOKUP(M141,Paramètres!$B$3:$C$56,2,FALSE)),0,VLOOKUP(M141,Paramètres!$B$3:$C$56,2,FALSE)*Paramètres!$N$7),IF(OR(M141="",OR($D141="",$D141="NL",$D141="HORS LIGUE")),0,VLOOKUP(IF(OR(M141="",OR($D141="",$D141="NL",$D141="HORS LIGUE")),"",COUNTIFS($D$5:$D$72,"&lt;&gt;"&amp;"",$D$5:$D$72,"&lt;&gt;"&amp;"NL",$D$5:$D$72,"&lt;&gt;"&amp;"HORS LIGUE",M$5:M$72,"&lt;"&amp;M141)+1),Paramètres!$B$3:$C$56,2,FALSE)*Paramètres!$N$7))</f>
        <v>0</v>
      </c>
      <c r="O141" s="46"/>
      <c r="P141" s="2">
        <f>IF(O$2="Bike &amp; Run",IF(ISNA(VLOOKUP(O141,Paramètres!$B$3:$C$56,2,FALSE)),0,VLOOKUP(O141,Paramètres!$B$3:$C$56,2,FALSE)*Paramètres!$N$8),IF(OR(O141="",OR($D141="",$D141="NL",$D141="HORS LIGUE")),0,VLOOKUP(IF(OR(O141="",OR($D141="",$D141="NL",$D141="HORS LIGUE")),"",COUNTIFS($D$5:$D$72,"&lt;&gt;"&amp;"",$D$5:$D$72,"&lt;&gt;"&amp;"NL",$D$5:$D$72,"&lt;&gt;"&amp;"HORS LIGUE",O$5:O$72,"&lt;"&amp;O141)+1),Paramètres!$B$3:$C$56,2,FALSE)*Paramètres!$N$8))</f>
        <v>0</v>
      </c>
      <c r="Q141" s="46"/>
      <c r="R141" s="2">
        <f>IF(Q$2="Bike &amp; Run",IF(ISNA(VLOOKUP(Q141,Paramètres!$B$3:$C$56,2,FALSE)),0,VLOOKUP(Q141,Paramètres!$B$3:$C$56,2,FALSE)*Paramètres!$N$9),IF(OR(Q141="",OR($D141="",$D141="NL",$D141="HORS LIGUE")),0,VLOOKUP(IF(OR(Q141="",OR($D141="",$D141="NL",$D141="HORS LIGUE")),"",COUNTIFS($D$5:$D$72,"&lt;&gt;"&amp;"",$D$5:$D$72,"&lt;&gt;"&amp;"NL",$D$5:$D$72,"&lt;&gt;"&amp;"HORS LIGUE",Q$5:Q$72,"&lt;"&amp;Q141)+1),Paramètres!$B$3:$C$56,2,FALSE)*Paramètres!$N$9))</f>
        <v>0</v>
      </c>
      <c r="S141" s="46"/>
      <c r="T141" s="2">
        <f>IF(S$2="Bike &amp; Run",IF(ISNA(VLOOKUP(S141,Paramètres!$B$3:$C$56,2,FALSE)),0,VLOOKUP(S141,Paramètres!$B$3:$C$56,2,FALSE)*Paramètres!$N$10),IF(OR(S141="",OR($D141="",$D141="NL",$D141="HORS LIGUE")),0,VLOOKUP(IF(OR(S141="",OR($D141="",$D141="NL",$D141="HORS LIGUE")),"",COUNTIFS($D$5:$D$72,"&lt;&gt;"&amp;"",$D$5:$D$72,"&lt;&gt;"&amp;"NL",$D$5:$D$72,"&lt;&gt;"&amp;"HORS LIGUE",S$5:S$72,"&lt;"&amp;S141)+1),Paramètres!$B$3:$C$56,2,FALSE)*Paramètres!$N$10))</f>
        <v>0</v>
      </c>
      <c r="U141" s="46"/>
      <c r="V141" s="2">
        <f>IF(U$2="Bike &amp; Run",IF(ISNA(VLOOKUP(U141,Paramètres!$B$3:$C$56,2,FALSE)),0,VLOOKUP(U141,Paramètres!$B$3:$C$56,2,FALSE)*Paramètres!$N$11),IF(OR(U141="",OR($D141="",$D141="NL",$D141="HORS LIGUE")),0,VLOOKUP(IF(OR(U141="",OR($D141="",$D141="NL",$D141="HORS LIGUE")),"",COUNTIFS($D$5:$D$72,"&lt;&gt;"&amp;"",$D$5:$D$72,"&lt;&gt;"&amp;"NL",$D$5:$D$72,"&lt;&gt;"&amp;"HORS LIGUE",U$5:U$72,"&lt;"&amp;U141)+1),Paramètres!$B$3:$C$56,2,FALSE)*Paramètres!$N$11))</f>
        <v>0</v>
      </c>
      <c r="W141" s="46"/>
      <c r="X141" s="2">
        <f>IF(W$2="Bike &amp; Run",IF(ISNA(VLOOKUP(W141,Paramètres!$B$3:$C$56,2,FALSE)),0,VLOOKUP(W141,Paramètres!$B$3:$C$56,2,FALSE)*Paramètres!$N$12),IF(OR(W141="",OR($D141="",$D141="NL",$D141="HORS LIGUE")),0,VLOOKUP(IF(OR(W141="",OR($D141="",$D141="NL",$D141="HORS LIGUE")),"",COUNTIFS($D$5:$D$72,"&lt;&gt;"&amp;"",$D$5:$D$72,"&lt;&gt;"&amp;"NL",$D$5:$D$72,"&lt;&gt;"&amp;"HORS LIGUE",W$5:W$72,"&lt;"&amp;W141)+1),Paramètres!$B$3:$C$56,2,FALSE)*Paramètres!$N$12))</f>
        <v>0</v>
      </c>
      <c r="Y141" s="46"/>
      <c r="Z141" s="2">
        <f>IF(Y$2="Bike &amp; Run",IF(ISNA(VLOOKUP(Y141,Paramètres!$B$3:$C$56,2,FALSE)),0,VLOOKUP(Y141,Paramètres!$B$3:$C$56,2,FALSE)*Paramètres!$N$13),IF(OR(Y141="",OR($D141="",$D141="NL",$D141="HORS LIGUE")),0,VLOOKUP(IF(OR(Y141="",OR($D141="",$D141="NL",$D141="HORS LIGUE")),"",COUNTIFS($D$5:$D$72,"&lt;&gt;"&amp;"",$D$5:$D$72,"&lt;&gt;"&amp;"NL",$D$5:$D$72,"&lt;&gt;"&amp;"HORS LIGUE",Y$5:Y$72,"&lt;"&amp;Y141)+1),Paramètres!$B$3:$C$56,2,FALSE)*Paramètres!$N$13))</f>
        <v>0</v>
      </c>
      <c r="AA141" s="46"/>
      <c r="AB141" s="2">
        <f>IF(AA$2="Bike &amp; Run",IF(ISNA(VLOOKUP(AA141,Paramètres!$B$3:$C$56,2,FALSE)),0,VLOOKUP(AA141,Paramètres!$B$3:$C$56,2,FALSE)*Paramètres!$N$14),IF(OR(AA141="",OR($D141="",$D141="NL",$D141="HORS LIGUE")),0,VLOOKUP(IF(OR(AA141="",OR($D141="",$D141="NL",$D141="HORS LIGUE")),"",COUNTIFS($D$5:$D$72,"&lt;&gt;"&amp;"",$D$5:$D$72,"&lt;&gt;"&amp;"NL",$D$5:$D$72,"&lt;&gt;"&amp;"HORS LIGUE",AA$5:AA$72,"&lt;"&amp;AA141)+1),Paramètres!$B$3:$C$56,2,FALSE)*Paramètres!$N$14))</f>
        <v>0</v>
      </c>
      <c r="AC141" s="46"/>
      <c r="AD141" s="2">
        <f>IF(AC$2="Bike &amp; Run",IF(ISNA(VLOOKUP(AC141,Paramètres!$B$3:$C$56,2,FALSE)),0,VLOOKUP(AC141,Paramètres!$B$3:$C$56,2,FALSE)*Paramètres!$N$15),IF(OR(AC141="",OR($D141="",$D141="NL",$D141="HORS LIGUE")),0,VLOOKUP(IF(OR(AC141="",OR($D141="",$D141="NL",$D141="HORS LIGUE")),"",COUNTIFS($D$5:$D$72,"&lt;&gt;"&amp;"",$D$5:$D$72,"&lt;&gt;"&amp;"NL",$D$5:$D$72,"&lt;&gt;"&amp;"HORS LIGUE",AC$5:AC$72,"&lt;"&amp;AC141)+1),Paramètres!$B$3:$C$56,2,FALSE)*Paramètres!$N$15))</f>
        <v>0</v>
      </c>
      <c r="AE141" s="46"/>
      <c r="AF141" s="2">
        <f>IF(AE$2="Bike &amp; Run",IF(ISNA(VLOOKUP(AE141,Paramètres!$B$3:$C$56,2,FALSE)),0,VLOOKUP(AE141,Paramètres!$B$3:$C$56,2,FALSE)*Paramètres!$N$16),IF(OR(AE141="",OR($D141="",$D141="NL",$D141="HORS LIGUE")),0,VLOOKUP(IF(OR(AE141="",OR($D141="",$D141="NL",$D141="HORS LIGUE")),"",COUNTIFS($D$5:$D$72,"&lt;&gt;"&amp;"",$D$5:$D$72,"&lt;&gt;"&amp;"NL",$D$5:$D$72,"&lt;&gt;"&amp;"HORS LIGUE",AE$5:AE$72,"&lt;"&amp;AE141)+1),Paramètres!$B$3:$C$56,2,FALSE)*Paramètres!$N$16))</f>
        <v>0</v>
      </c>
      <c r="AG141" s="46"/>
      <c r="AH141" s="2">
        <f>IF(AG$2="Bike &amp; Run",IF(ISNA(VLOOKUP(AG141,Paramètres!$B$3:$C$56,2,FALSE)),0,VLOOKUP(AG141,Paramètres!$B$3:$C$56,2,FALSE)*Paramètres!$N$17),IF(OR(AG141="",OR($D141="",$D141="NL",$D141="HORS LIGUE")),0,VLOOKUP(IF(OR(AG141="",OR($D141="",$D141="NL",$D141="HORS LIGUE")),"",COUNTIFS($D$5:$D$72,"&lt;&gt;"&amp;"",$D$5:$D$72,"&lt;&gt;"&amp;"NL",$D$5:$D$72,"&lt;&gt;"&amp;"HORS LIGUE",AG$5:AG$72,"&lt;"&amp;AG141)+1),Paramètres!$B$3:$C$56,2,FALSE)*Paramètres!$N$17))</f>
        <v>0</v>
      </c>
      <c r="AI141" s="40">
        <f t="shared" si="120"/>
        <v>0</v>
      </c>
      <c r="AJ141" s="3" t="str">
        <f t="shared" si="121"/>
        <v/>
      </c>
      <c r="AK141" s="5">
        <f t="shared" si="122"/>
        <v>0</v>
      </c>
      <c r="AL141" s="41" t="e">
        <f t="shared" si="123"/>
        <v>#REF!</v>
      </c>
      <c r="AM141" s="33" t="e">
        <f t="shared" si="124"/>
        <v>#REF!</v>
      </c>
    </row>
    <row r="142" spans="1:39" ht="16.5" x14ac:dyDescent="0.35">
      <c r="A142" s="14"/>
      <c r="B142" s="64" t="str">
        <f>IF(ISNA(VLOOKUP(A142,'Licenciés Jeunes 2023'!A:C,3,0)),"",VLOOKUP(A142,'Licenciés Jeunes 2023'!A:C,3,0))</f>
        <v/>
      </c>
      <c r="C142" s="32" t="str">
        <f>IF(ISNA(VLOOKUP(A142,'Licenciés Jeunes 2023'!A:C,2,0)),"",VLOOKUP(A142,'Licenciés Jeunes 2023'!A:C,2,0))</f>
        <v/>
      </c>
      <c r="D142" s="32" t="str">
        <f>IF(ISNA(VLOOKUP(A142,'Licenciés Jeunes 2023'!A:F,6,0)),"",VLOOKUP(A142,'Licenciés Jeunes 2023'!A:F,6,0))</f>
        <v/>
      </c>
      <c r="E142" s="6"/>
      <c r="F142" s="2">
        <f>IF(E$2="Bike &amp; Run",IF(ISNA(VLOOKUP(E142,Paramètres!$B$3:$C$56,2,FALSE)),0,VLOOKUP(E142,Paramètres!$B$3:$C$56,2,FALSE)*Paramètres!$N$3),IF(OR(E142="",OR($D142="",$D142="NL",$D142="HORS LIGUE")),0,VLOOKUP(IF(OR(E142="",OR($D142="",$D142="NL",$D142="HORS LIGUE")),"",COUNTIFS($D$5:$D$72,"&lt;&gt;"&amp;"",$D$5:$D$72,"&lt;&gt;"&amp;"NL",$D$5:$D$72,"&lt;&gt;"&amp;"HORS LIGUE",E$5:E$72,"&lt;"&amp;E142)+1),Paramètres!$B$3:$C$56,2,FALSE)*Paramètres!$N$3))</f>
        <v>0</v>
      </c>
      <c r="G142" s="4"/>
      <c r="H142" s="2">
        <f>IF(G$2="Bike &amp; Run",IF(ISNA(VLOOKUP(G142,Paramètres!$B$3:$C$56,2,FALSE)),0,VLOOKUP(G142,Paramètres!$B$3:$C$56,2,FALSE)*Paramètres!$N$4),IF(OR(G142="",OR($D142="",$D142="NL",$D142="HORS LIGUE")),0,VLOOKUP(IF(OR(G142="",OR($D142="",$D142="NL",$D142="HORS LIGUE")),"",COUNTIFS($D$5:$D$72,"&lt;&gt;"&amp;"",$D$5:$D$72,"&lt;&gt;"&amp;"NL",$D$5:$D$72,"&lt;&gt;"&amp;"HORS LIGUE",G$5:G$72,"&lt;"&amp;G142)+1),Paramètres!$B$3:$C$56,2,FALSE)*Paramètres!$N$4))</f>
        <v>0</v>
      </c>
      <c r="I142" s="36"/>
      <c r="J142" s="2">
        <f>IF(I$2="Bike &amp; Run",IF(ISNA(VLOOKUP(I142,Paramètres!$B$3:$C$56,2,FALSE)),0,VLOOKUP(I142,Paramètres!$B$3:$C$56,2,FALSE)*Paramètres!$N$5),IF(OR(I142="",OR($D142="",$D142="NL",$D142="HORS LIGUE")),0,VLOOKUP(IF(OR(I142="",OR($D142="",$D142="NL",$D142="HORS LIGUE")),"",COUNTIFS($D$5:$D$72,"&lt;&gt;"&amp;"",$D$5:$D$72,"&lt;&gt;"&amp;"NL",$D$5:$D$72,"&lt;&gt;"&amp;"HORS LIGUE",I$5:I$72,"&lt;"&amp;I142)+1),Paramètres!$B$3:$C$56,2,FALSE)*Paramètres!$N$5))</f>
        <v>0</v>
      </c>
      <c r="K142" s="4"/>
      <c r="L142" s="2">
        <f>IF(K$2="Bike &amp; Run",IF(ISNA(VLOOKUP(K142,Paramètres!$B$3:$C$56,2,FALSE)),0,VLOOKUP(K142,Paramètres!$B$3:$C$56,2,FALSE)*Paramètres!$N$6),IF(OR(K142="",OR($D142="",$D142="NL",$D142="HORS LIGUE")),0,VLOOKUP(IF(OR(K142="",OR($D142="",$D142="NL",$D142="HORS LIGUE")),"",COUNTIFS($D$5:$D$72,"&lt;&gt;"&amp;"",$D$5:$D$72,"&lt;&gt;"&amp;"NL",$D$5:$D$72,"&lt;&gt;"&amp;"HORS LIGUE",K$5:K$72,"&lt;"&amp;K142)+1),Paramètres!$B$3:$C$56,2,FALSE)*Paramètres!$N$6))</f>
        <v>0</v>
      </c>
      <c r="M142" s="4"/>
      <c r="N142" s="2">
        <f>IF(M$2="Bike &amp; Run",IF(ISNA(VLOOKUP(M142,Paramètres!$B$3:$C$56,2,FALSE)),0,VLOOKUP(M142,Paramètres!$B$3:$C$56,2,FALSE)*Paramètres!$N$7),IF(OR(M142="",OR($D142="",$D142="NL",$D142="HORS LIGUE")),0,VLOOKUP(IF(OR(M142="",OR($D142="",$D142="NL",$D142="HORS LIGUE")),"",COUNTIFS($D$5:$D$72,"&lt;&gt;"&amp;"",$D$5:$D$72,"&lt;&gt;"&amp;"NL",$D$5:$D$72,"&lt;&gt;"&amp;"HORS LIGUE",M$5:M$72,"&lt;"&amp;M142)+1),Paramètres!$B$3:$C$56,2,FALSE)*Paramètres!$N$7))</f>
        <v>0</v>
      </c>
      <c r="O142" s="46"/>
      <c r="P142" s="2">
        <f>IF(O$2="Bike &amp; Run",IF(ISNA(VLOOKUP(O142,Paramètres!$B$3:$C$56,2,FALSE)),0,VLOOKUP(O142,Paramètres!$B$3:$C$56,2,FALSE)*Paramètres!$N$8),IF(OR(O142="",OR($D142="",$D142="NL",$D142="HORS LIGUE")),0,VLOOKUP(IF(OR(O142="",OR($D142="",$D142="NL",$D142="HORS LIGUE")),"",COUNTIFS($D$5:$D$72,"&lt;&gt;"&amp;"",$D$5:$D$72,"&lt;&gt;"&amp;"NL",$D$5:$D$72,"&lt;&gt;"&amp;"HORS LIGUE",O$5:O$72,"&lt;"&amp;O142)+1),Paramètres!$B$3:$C$56,2,FALSE)*Paramètres!$N$8))</f>
        <v>0</v>
      </c>
      <c r="Q142" s="46"/>
      <c r="R142" s="2">
        <f>IF(Q$2="Bike &amp; Run",IF(ISNA(VLOOKUP(Q142,Paramètres!$B$3:$C$56,2,FALSE)),0,VLOOKUP(Q142,Paramètres!$B$3:$C$56,2,FALSE)*Paramètres!$N$9),IF(OR(Q142="",OR($D142="",$D142="NL",$D142="HORS LIGUE")),0,VLOOKUP(IF(OR(Q142="",OR($D142="",$D142="NL",$D142="HORS LIGUE")),"",COUNTIFS($D$5:$D$72,"&lt;&gt;"&amp;"",$D$5:$D$72,"&lt;&gt;"&amp;"NL",$D$5:$D$72,"&lt;&gt;"&amp;"HORS LIGUE",Q$5:Q$72,"&lt;"&amp;Q142)+1),Paramètres!$B$3:$C$56,2,FALSE)*Paramètres!$N$9))</f>
        <v>0</v>
      </c>
      <c r="S142" s="46"/>
      <c r="T142" s="2">
        <f>IF(S$2="Bike &amp; Run",IF(ISNA(VLOOKUP(S142,Paramètres!$B$3:$C$56,2,FALSE)),0,VLOOKUP(S142,Paramètres!$B$3:$C$56,2,FALSE)*Paramètres!$N$10),IF(OR(S142="",OR($D142="",$D142="NL",$D142="HORS LIGUE")),0,VLOOKUP(IF(OR(S142="",OR($D142="",$D142="NL",$D142="HORS LIGUE")),"",COUNTIFS($D$5:$D$72,"&lt;&gt;"&amp;"",$D$5:$D$72,"&lt;&gt;"&amp;"NL",$D$5:$D$72,"&lt;&gt;"&amp;"HORS LIGUE",S$5:S$72,"&lt;"&amp;S142)+1),Paramètres!$B$3:$C$56,2,FALSE)*Paramètres!$N$10))</f>
        <v>0</v>
      </c>
      <c r="U142" s="46"/>
      <c r="V142" s="2">
        <f>IF(U$2="Bike &amp; Run",IF(ISNA(VLOOKUP(U142,Paramètres!$B$3:$C$56,2,FALSE)),0,VLOOKUP(U142,Paramètres!$B$3:$C$56,2,FALSE)*Paramètres!$N$11),IF(OR(U142="",OR($D142="",$D142="NL",$D142="HORS LIGUE")),0,VLOOKUP(IF(OR(U142="",OR($D142="",$D142="NL",$D142="HORS LIGUE")),"",COUNTIFS($D$5:$D$72,"&lt;&gt;"&amp;"",$D$5:$D$72,"&lt;&gt;"&amp;"NL",$D$5:$D$72,"&lt;&gt;"&amp;"HORS LIGUE",U$5:U$72,"&lt;"&amp;U142)+1),Paramètres!$B$3:$C$56,2,FALSE)*Paramètres!$N$11))</f>
        <v>0</v>
      </c>
      <c r="W142" s="46"/>
      <c r="X142" s="2">
        <f>IF(W$2="Bike &amp; Run",IF(ISNA(VLOOKUP(W142,Paramètres!$B$3:$C$56,2,FALSE)),0,VLOOKUP(W142,Paramètres!$B$3:$C$56,2,FALSE)*Paramètres!$N$12),IF(OR(W142="",OR($D142="",$D142="NL",$D142="HORS LIGUE")),0,VLOOKUP(IF(OR(W142="",OR($D142="",$D142="NL",$D142="HORS LIGUE")),"",COUNTIFS($D$5:$D$72,"&lt;&gt;"&amp;"",$D$5:$D$72,"&lt;&gt;"&amp;"NL",$D$5:$D$72,"&lt;&gt;"&amp;"HORS LIGUE",W$5:W$72,"&lt;"&amp;W142)+1),Paramètres!$B$3:$C$56,2,FALSE)*Paramètres!$N$12))</f>
        <v>0</v>
      </c>
      <c r="Y142" s="46"/>
      <c r="Z142" s="2">
        <f>IF(Y$2="Bike &amp; Run",IF(ISNA(VLOOKUP(Y142,Paramètres!$B$3:$C$56,2,FALSE)),0,VLOOKUP(Y142,Paramètres!$B$3:$C$56,2,FALSE)*Paramètres!$N$13),IF(OR(Y142="",OR($D142="",$D142="NL",$D142="HORS LIGUE")),0,VLOOKUP(IF(OR(Y142="",OR($D142="",$D142="NL",$D142="HORS LIGUE")),"",COUNTIFS($D$5:$D$72,"&lt;&gt;"&amp;"",$D$5:$D$72,"&lt;&gt;"&amp;"NL",$D$5:$D$72,"&lt;&gt;"&amp;"HORS LIGUE",Y$5:Y$72,"&lt;"&amp;Y142)+1),Paramètres!$B$3:$C$56,2,FALSE)*Paramètres!$N$13))</f>
        <v>0</v>
      </c>
      <c r="AA142" s="46"/>
      <c r="AB142" s="2">
        <f>IF(AA$2="Bike &amp; Run",IF(ISNA(VLOOKUP(AA142,Paramètres!$B$3:$C$56,2,FALSE)),0,VLOOKUP(AA142,Paramètres!$B$3:$C$56,2,FALSE)*Paramètres!$N$14),IF(OR(AA142="",OR($D142="",$D142="NL",$D142="HORS LIGUE")),0,VLOOKUP(IF(OR(AA142="",OR($D142="",$D142="NL",$D142="HORS LIGUE")),"",COUNTIFS($D$5:$D$72,"&lt;&gt;"&amp;"",$D$5:$D$72,"&lt;&gt;"&amp;"NL",$D$5:$D$72,"&lt;&gt;"&amp;"HORS LIGUE",AA$5:AA$72,"&lt;"&amp;AA142)+1),Paramètres!$B$3:$C$56,2,FALSE)*Paramètres!$N$14))</f>
        <v>0</v>
      </c>
      <c r="AC142" s="46"/>
      <c r="AD142" s="2">
        <f>IF(AC$2="Bike &amp; Run",IF(ISNA(VLOOKUP(AC142,Paramètres!$B$3:$C$56,2,FALSE)),0,VLOOKUP(AC142,Paramètres!$B$3:$C$56,2,FALSE)*Paramètres!$N$15),IF(OR(AC142="",OR($D142="",$D142="NL",$D142="HORS LIGUE")),0,VLOOKUP(IF(OR(AC142="",OR($D142="",$D142="NL",$D142="HORS LIGUE")),"",COUNTIFS($D$5:$D$72,"&lt;&gt;"&amp;"",$D$5:$D$72,"&lt;&gt;"&amp;"NL",$D$5:$D$72,"&lt;&gt;"&amp;"HORS LIGUE",AC$5:AC$72,"&lt;"&amp;AC142)+1),Paramètres!$B$3:$C$56,2,FALSE)*Paramètres!$N$15))</f>
        <v>0</v>
      </c>
      <c r="AE142" s="46"/>
      <c r="AF142" s="2">
        <f>IF(AE$2="Bike &amp; Run",IF(ISNA(VLOOKUP(AE142,Paramètres!$B$3:$C$56,2,FALSE)),0,VLOOKUP(AE142,Paramètres!$B$3:$C$56,2,FALSE)*Paramètres!$N$16),IF(OR(AE142="",OR($D142="",$D142="NL",$D142="HORS LIGUE")),0,VLOOKUP(IF(OR(AE142="",OR($D142="",$D142="NL",$D142="HORS LIGUE")),"",COUNTIFS($D$5:$D$72,"&lt;&gt;"&amp;"",$D$5:$D$72,"&lt;&gt;"&amp;"NL",$D$5:$D$72,"&lt;&gt;"&amp;"HORS LIGUE",AE$5:AE$72,"&lt;"&amp;AE142)+1),Paramètres!$B$3:$C$56,2,FALSE)*Paramètres!$N$16))</f>
        <v>0</v>
      </c>
      <c r="AG142" s="46"/>
      <c r="AH142" s="2">
        <f>IF(AG$2="Bike &amp; Run",IF(ISNA(VLOOKUP(AG142,Paramètres!$B$3:$C$56,2,FALSE)),0,VLOOKUP(AG142,Paramètres!$B$3:$C$56,2,FALSE)*Paramètres!$N$17),IF(OR(AG142="",OR($D142="",$D142="NL",$D142="HORS LIGUE")),0,VLOOKUP(IF(OR(AG142="",OR($D142="",$D142="NL",$D142="HORS LIGUE")),"",COUNTIFS($D$5:$D$72,"&lt;&gt;"&amp;"",$D$5:$D$72,"&lt;&gt;"&amp;"NL",$D$5:$D$72,"&lt;&gt;"&amp;"HORS LIGUE",AG$5:AG$72,"&lt;"&amp;AG142)+1),Paramètres!$B$3:$C$56,2,FALSE)*Paramètres!$N$17))</f>
        <v>0</v>
      </c>
      <c r="AI142" s="40">
        <f t="shared" si="120"/>
        <v>0</v>
      </c>
      <c r="AJ142" s="3" t="str">
        <f t="shared" si="121"/>
        <v/>
      </c>
      <c r="AK142" s="5">
        <f t="shared" si="122"/>
        <v>0</v>
      </c>
      <c r="AL142" s="41" t="e">
        <f t="shared" si="123"/>
        <v>#REF!</v>
      </c>
      <c r="AM142" s="33" t="e">
        <f t="shared" si="124"/>
        <v>#REF!</v>
      </c>
    </row>
    <row r="143" spans="1:39" ht="16.5" x14ac:dyDescent="0.35">
      <c r="A143" s="14"/>
      <c r="B143" s="64" t="str">
        <f>IF(ISNA(VLOOKUP(A143,'Licenciés Jeunes 2023'!A:C,3,0)),"",VLOOKUP(A143,'Licenciés Jeunes 2023'!A:C,3,0))</f>
        <v/>
      </c>
      <c r="C143" s="32" t="str">
        <f>IF(ISNA(VLOOKUP(A143,'Licenciés Jeunes 2023'!A:C,2,0)),"",VLOOKUP(A143,'Licenciés Jeunes 2023'!A:C,2,0))</f>
        <v/>
      </c>
      <c r="D143" s="32" t="str">
        <f>IF(ISNA(VLOOKUP(A143,'Licenciés Jeunes 2023'!A:F,6,0)),"",VLOOKUP(A143,'Licenciés Jeunes 2023'!A:F,6,0))</f>
        <v/>
      </c>
      <c r="E143" s="6"/>
      <c r="F143" s="2">
        <f>IF(E$2="Bike &amp; Run",IF(ISNA(VLOOKUP(E143,Paramètres!$B$3:$C$56,2,FALSE)),0,VLOOKUP(E143,Paramètres!$B$3:$C$56,2,FALSE)*Paramètres!$N$3),IF(OR(E143="",OR($D143="",$D143="NL",$D143="HORS LIGUE")),0,VLOOKUP(IF(OR(E143="",OR($D143="",$D143="NL",$D143="HORS LIGUE")),"",COUNTIFS($D$5:$D$72,"&lt;&gt;"&amp;"",$D$5:$D$72,"&lt;&gt;"&amp;"NL",$D$5:$D$72,"&lt;&gt;"&amp;"HORS LIGUE",E$5:E$72,"&lt;"&amp;E143)+1),Paramètres!$B$3:$C$56,2,FALSE)*Paramètres!$N$3))</f>
        <v>0</v>
      </c>
      <c r="G143" s="4"/>
      <c r="H143" s="2">
        <f>IF(G$2="Bike &amp; Run",IF(ISNA(VLOOKUP(G143,Paramètres!$B$3:$C$56,2,FALSE)),0,VLOOKUP(G143,Paramètres!$B$3:$C$56,2,FALSE)*Paramètres!$N$4),IF(OR(G143="",OR($D143="",$D143="NL",$D143="HORS LIGUE")),0,VLOOKUP(IF(OR(G143="",OR($D143="",$D143="NL",$D143="HORS LIGUE")),"",COUNTIFS($D$5:$D$72,"&lt;&gt;"&amp;"",$D$5:$D$72,"&lt;&gt;"&amp;"NL",$D$5:$D$72,"&lt;&gt;"&amp;"HORS LIGUE",G$5:G$72,"&lt;"&amp;G143)+1),Paramètres!$B$3:$C$56,2,FALSE)*Paramètres!$N$4))</f>
        <v>0</v>
      </c>
      <c r="I143" s="36"/>
      <c r="J143" s="2">
        <f>IF(I$2="Bike &amp; Run",IF(ISNA(VLOOKUP(I143,Paramètres!$B$3:$C$56,2,FALSE)),0,VLOOKUP(I143,Paramètres!$B$3:$C$56,2,FALSE)*Paramètres!$N$5),IF(OR(I143="",OR($D143="",$D143="NL",$D143="HORS LIGUE")),0,VLOOKUP(IF(OR(I143="",OR($D143="",$D143="NL",$D143="HORS LIGUE")),"",COUNTIFS($D$5:$D$72,"&lt;&gt;"&amp;"",$D$5:$D$72,"&lt;&gt;"&amp;"NL",$D$5:$D$72,"&lt;&gt;"&amp;"HORS LIGUE",I$5:I$72,"&lt;"&amp;I143)+1),Paramètres!$B$3:$C$56,2,FALSE)*Paramètres!$N$5))</f>
        <v>0</v>
      </c>
      <c r="K143" s="4"/>
      <c r="L143" s="2">
        <f>IF(K$2="Bike &amp; Run",IF(ISNA(VLOOKUP(K143,Paramètres!$B$3:$C$56,2,FALSE)),0,VLOOKUP(K143,Paramètres!$B$3:$C$56,2,FALSE)*Paramètres!$N$6),IF(OR(K143="",OR($D143="",$D143="NL",$D143="HORS LIGUE")),0,VLOOKUP(IF(OR(K143="",OR($D143="",$D143="NL",$D143="HORS LIGUE")),"",COUNTIFS($D$5:$D$72,"&lt;&gt;"&amp;"",$D$5:$D$72,"&lt;&gt;"&amp;"NL",$D$5:$D$72,"&lt;&gt;"&amp;"HORS LIGUE",K$5:K$72,"&lt;"&amp;K143)+1),Paramètres!$B$3:$C$56,2,FALSE)*Paramètres!$N$6))</f>
        <v>0</v>
      </c>
      <c r="M143" s="4"/>
      <c r="N143" s="2">
        <f>IF(M$2="Bike &amp; Run",IF(ISNA(VLOOKUP(M143,Paramètres!$B$3:$C$56,2,FALSE)),0,VLOOKUP(M143,Paramètres!$B$3:$C$56,2,FALSE)*Paramètres!$N$7),IF(OR(M143="",OR($D143="",$D143="NL",$D143="HORS LIGUE")),0,VLOOKUP(IF(OR(M143="",OR($D143="",$D143="NL",$D143="HORS LIGUE")),"",COUNTIFS($D$5:$D$72,"&lt;&gt;"&amp;"",$D$5:$D$72,"&lt;&gt;"&amp;"NL",$D$5:$D$72,"&lt;&gt;"&amp;"HORS LIGUE",M$5:M$72,"&lt;"&amp;M143)+1),Paramètres!$B$3:$C$56,2,FALSE)*Paramètres!$N$7))</f>
        <v>0</v>
      </c>
      <c r="O143" s="46"/>
      <c r="P143" s="2">
        <f>IF(O$2="Bike &amp; Run",IF(ISNA(VLOOKUP(O143,Paramètres!$B$3:$C$56,2,FALSE)),0,VLOOKUP(O143,Paramètres!$B$3:$C$56,2,FALSE)*Paramètres!$N$8),IF(OR(O143="",OR($D143="",$D143="NL",$D143="HORS LIGUE")),0,VLOOKUP(IF(OR(O143="",OR($D143="",$D143="NL",$D143="HORS LIGUE")),"",COUNTIFS($D$5:$D$72,"&lt;&gt;"&amp;"",$D$5:$D$72,"&lt;&gt;"&amp;"NL",$D$5:$D$72,"&lt;&gt;"&amp;"HORS LIGUE",O$5:O$72,"&lt;"&amp;O143)+1),Paramètres!$B$3:$C$56,2,FALSE)*Paramètres!$N$8))</f>
        <v>0</v>
      </c>
      <c r="Q143" s="46"/>
      <c r="R143" s="2">
        <f>IF(Q$2="Bike &amp; Run",IF(ISNA(VLOOKUP(Q143,Paramètres!$B$3:$C$56,2,FALSE)),0,VLOOKUP(Q143,Paramètres!$B$3:$C$56,2,FALSE)*Paramètres!$N$9),IF(OR(Q143="",OR($D143="",$D143="NL",$D143="HORS LIGUE")),0,VLOOKUP(IF(OR(Q143="",OR($D143="",$D143="NL",$D143="HORS LIGUE")),"",COUNTIFS($D$5:$D$72,"&lt;&gt;"&amp;"",$D$5:$D$72,"&lt;&gt;"&amp;"NL",$D$5:$D$72,"&lt;&gt;"&amp;"HORS LIGUE",Q$5:Q$72,"&lt;"&amp;Q143)+1),Paramètres!$B$3:$C$56,2,FALSE)*Paramètres!$N$9))</f>
        <v>0</v>
      </c>
      <c r="S143" s="46"/>
      <c r="T143" s="2">
        <f>IF(S$2="Bike &amp; Run",IF(ISNA(VLOOKUP(S143,Paramètres!$B$3:$C$56,2,FALSE)),0,VLOOKUP(S143,Paramètres!$B$3:$C$56,2,FALSE)*Paramètres!$N$10),IF(OR(S143="",OR($D143="",$D143="NL",$D143="HORS LIGUE")),0,VLOOKUP(IF(OR(S143="",OR($D143="",$D143="NL",$D143="HORS LIGUE")),"",COUNTIFS($D$5:$D$72,"&lt;&gt;"&amp;"",$D$5:$D$72,"&lt;&gt;"&amp;"NL",$D$5:$D$72,"&lt;&gt;"&amp;"HORS LIGUE",S$5:S$72,"&lt;"&amp;S143)+1),Paramètres!$B$3:$C$56,2,FALSE)*Paramètres!$N$10))</f>
        <v>0</v>
      </c>
      <c r="U143" s="46"/>
      <c r="V143" s="2">
        <f>IF(U$2="Bike &amp; Run",IF(ISNA(VLOOKUP(U143,Paramètres!$B$3:$C$56,2,FALSE)),0,VLOOKUP(U143,Paramètres!$B$3:$C$56,2,FALSE)*Paramètres!$N$11),IF(OR(U143="",OR($D143="",$D143="NL",$D143="HORS LIGUE")),0,VLOOKUP(IF(OR(U143="",OR($D143="",$D143="NL",$D143="HORS LIGUE")),"",COUNTIFS($D$5:$D$72,"&lt;&gt;"&amp;"",$D$5:$D$72,"&lt;&gt;"&amp;"NL",$D$5:$D$72,"&lt;&gt;"&amp;"HORS LIGUE",U$5:U$72,"&lt;"&amp;U143)+1),Paramètres!$B$3:$C$56,2,FALSE)*Paramètres!$N$11))</f>
        <v>0</v>
      </c>
      <c r="W143" s="46"/>
      <c r="X143" s="2">
        <f>IF(W$2="Bike &amp; Run",IF(ISNA(VLOOKUP(W143,Paramètres!$B$3:$C$56,2,FALSE)),0,VLOOKUP(W143,Paramètres!$B$3:$C$56,2,FALSE)*Paramètres!$N$12),IF(OR(W143="",OR($D143="",$D143="NL",$D143="HORS LIGUE")),0,VLOOKUP(IF(OR(W143="",OR($D143="",$D143="NL",$D143="HORS LIGUE")),"",COUNTIFS($D$5:$D$72,"&lt;&gt;"&amp;"",$D$5:$D$72,"&lt;&gt;"&amp;"NL",$D$5:$D$72,"&lt;&gt;"&amp;"HORS LIGUE",W$5:W$72,"&lt;"&amp;W143)+1),Paramètres!$B$3:$C$56,2,FALSE)*Paramètres!$N$12))</f>
        <v>0</v>
      </c>
      <c r="Y143" s="46"/>
      <c r="Z143" s="2">
        <f>IF(Y$2="Bike &amp; Run",IF(ISNA(VLOOKUP(Y143,Paramètres!$B$3:$C$56,2,FALSE)),0,VLOOKUP(Y143,Paramètres!$B$3:$C$56,2,FALSE)*Paramètres!$N$13),IF(OR(Y143="",OR($D143="",$D143="NL",$D143="HORS LIGUE")),0,VLOOKUP(IF(OR(Y143="",OR($D143="",$D143="NL",$D143="HORS LIGUE")),"",COUNTIFS($D$5:$D$72,"&lt;&gt;"&amp;"",$D$5:$D$72,"&lt;&gt;"&amp;"NL",$D$5:$D$72,"&lt;&gt;"&amp;"HORS LIGUE",Y$5:Y$72,"&lt;"&amp;Y143)+1),Paramètres!$B$3:$C$56,2,FALSE)*Paramètres!$N$13))</f>
        <v>0</v>
      </c>
      <c r="AA143" s="46"/>
      <c r="AB143" s="2">
        <f>IF(AA$2="Bike &amp; Run",IF(ISNA(VLOOKUP(AA143,Paramètres!$B$3:$C$56,2,FALSE)),0,VLOOKUP(AA143,Paramètres!$B$3:$C$56,2,FALSE)*Paramètres!$N$14),IF(OR(AA143="",OR($D143="",$D143="NL",$D143="HORS LIGUE")),0,VLOOKUP(IF(OR(AA143="",OR($D143="",$D143="NL",$D143="HORS LIGUE")),"",COUNTIFS($D$5:$D$72,"&lt;&gt;"&amp;"",$D$5:$D$72,"&lt;&gt;"&amp;"NL",$D$5:$D$72,"&lt;&gt;"&amp;"HORS LIGUE",AA$5:AA$72,"&lt;"&amp;AA143)+1),Paramètres!$B$3:$C$56,2,FALSE)*Paramètres!$N$14))</f>
        <v>0</v>
      </c>
      <c r="AC143" s="46"/>
      <c r="AD143" s="2">
        <f>IF(AC$2="Bike &amp; Run",IF(ISNA(VLOOKUP(AC143,Paramètres!$B$3:$C$56,2,FALSE)),0,VLOOKUP(AC143,Paramètres!$B$3:$C$56,2,FALSE)*Paramètres!$N$15),IF(OR(AC143="",OR($D143="",$D143="NL",$D143="HORS LIGUE")),0,VLOOKUP(IF(OR(AC143="",OR($D143="",$D143="NL",$D143="HORS LIGUE")),"",COUNTIFS($D$5:$D$72,"&lt;&gt;"&amp;"",$D$5:$D$72,"&lt;&gt;"&amp;"NL",$D$5:$D$72,"&lt;&gt;"&amp;"HORS LIGUE",AC$5:AC$72,"&lt;"&amp;AC143)+1),Paramètres!$B$3:$C$56,2,FALSE)*Paramètres!$N$15))</f>
        <v>0</v>
      </c>
      <c r="AE143" s="46"/>
      <c r="AF143" s="2">
        <f>IF(AE$2="Bike &amp; Run",IF(ISNA(VLOOKUP(AE143,Paramètres!$B$3:$C$56,2,FALSE)),0,VLOOKUP(AE143,Paramètres!$B$3:$C$56,2,FALSE)*Paramètres!$N$16),IF(OR(AE143="",OR($D143="",$D143="NL",$D143="HORS LIGUE")),0,VLOOKUP(IF(OR(AE143="",OR($D143="",$D143="NL",$D143="HORS LIGUE")),"",COUNTIFS($D$5:$D$72,"&lt;&gt;"&amp;"",$D$5:$D$72,"&lt;&gt;"&amp;"NL",$D$5:$D$72,"&lt;&gt;"&amp;"HORS LIGUE",AE$5:AE$72,"&lt;"&amp;AE143)+1),Paramètres!$B$3:$C$56,2,FALSE)*Paramètres!$N$16))</f>
        <v>0</v>
      </c>
      <c r="AG143" s="46"/>
      <c r="AH143" s="2">
        <f>IF(AG$2="Bike &amp; Run",IF(ISNA(VLOOKUP(AG143,Paramètres!$B$3:$C$56,2,FALSE)),0,VLOOKUP(AG143,Paramètres!$B$3:$C$56,2,FALSE)*Paramètres!$N$17),IF(OR(AG143="",OR($D143="",$D143="NL",$D143="HORS LIGUE")),0,VLOOKUP(IF(OR(AG143="",OR($D143="",$D143="NL",$D143="HORS LIGUE")),"",COUNTIFS($D$5:$D$72,"&lt;&gt;"&amp;"",$D$5:$D$72,"&lt;&gt;"&amp;"NL",$D$5:$D$72,"&lt;&gt;"&amp;"HORS LIGUE",AG$5:AG$72,"&lt;"&amp;AG143)+1),Paramètres!$B$3:$C$56,2,FALSE)*Paramètres!$N$17))</f>
        <v>0</v>
      </c>
      <c r="AI143" s="40">
        <f t="shared" si="120"/>
        <v>0</v>
      </c>
      <c r="AJ143" s="3" t="str">
        <f t="shared" si="121"/>
        <v/>
      </c>
      <c r="AK143" s="5">
        <f t="shared" si="122"/>
        <v>0</v>
      </c>
      <c r="AL143" s="41" t="e">
        <f t="shared" si="123"/>
        <v>#REF!</v>
      </c>
      <c r="AM143" s="33" t="e">
        <f t="shared" si="124"/>
        <v>#REF!</v>
      </c>
    </row>
    <row r="144" spans="1:39" ht="16.5" x14ac:dyDescent="0.35">
      <c r="A144" s="14"/>
      <c r="B144" s="64" t="str">
        <f>IF(ISNA(VLOOKUP(A144,'Licenciés Jeunes 2023'!A:C,3,0)),"",VLOOKUP(A144,'Licenciés Jeunes 2023'!A:C,3,0))</f>
        <v/>
      </c>
      <c r="C144" s="32" t="str">
        <f>IF(ISNA(VLOOKUP(A144,'Licenciés Jeunes 2023'!A:C,2,0)),"",VLOOKUP(A144,'Licenciés Jeunes 2023'!A:C,2,0))</f>
        <v/>
      </c>
      <c r="D144" s="32" t="str">
        <f>IF(ISNA(VLOOKUP(A144,'Licenciés Jeunes 2023'!A:F,6,0)),"",VLOOKUP(A144,'Licenciés Jeunes 2023'!A:F,6,0))</f>
        <v/>
      </c>
      <c r="E144" s="6"/>
      <c r="F144" s="2">
        <f>IF(E$2="Bike &amp; Run",IF(ISNA(VLOOKUP(E144,Paramètres!$B$3:$C$56,2,FALSE)),0,VLOOKUP(E144,Paramètres!$B$3:$C$56,2,FALSE)*Paramètres!$N$3),IF(OR(E144="",OR($D144="",$D144="NL",$D144="HORS LIGUE")),0,VLOOKUP(IF(OR(E144="",OR($D144="",$D144="NL",$D144="HORS LIGUE")),"",COUNTIFS($D$5:$D$72,"&lt;&gt;"&amp;"",$D$5:$D$72,"&lt;&gt;"&amp;"NL",$D$5:$D$72,"&lt;&gt;"&amp;"HORS LIGUE",E$5:E$72,"&lt;"&amp;E144)+1),Paramètres!$B$3:$C$56,2,FALSE)*Paramètres!$N$3))</f>
        <v>0</v>
      </c>
      <c r="G144" s="4"/>
      <c r="H144" s="2">
        <f>IF(G$2="Bike &amp; Run",IF(ISNA(VLOOKUP(G144,Paramètres!$B$3:$C$56,2,FALSE)),0,VLOOKUP(G144,Paramètres!$B$3:$C$56,2,FALSE)*Paramètres!$N$4),IF(OR(G144="",OR($D144="",$D144="NL",$D144="HORS LIGUE")),0,VLOOKUP(IF(OR(G144="",OR($D144="",$D144="NL",$D144="HORS LIGUE")),"",COUNTIFS($D$5:$D$72,"&lt;&gt;"&amp;"",$D$5:$D$72,"&lt;&gt;"&amp;"NL",$D$5:$D$72,"&lt;&gt;"&amp;"HORS LIGUE",G$5:G$72,"&lt;"&amp;G144)+1),Paramètres!$B$3:$C$56,2,FALSE)*Paramètres!$N$4))</f>
        <v>0</v>
      </c>
      <c r="I144" s="36"/>
      <c r="J144" s="2">
        <f>IF(I$2="Bike &amp; Run",IF(ISNA(VLOOKUP(I144,Paramètres!$B$3:$C$56,2,FALSE)),0,VLOOKUP(I144,Paramètres!$B$3:$C$56,2,FALSE)*Paramètres!$N$5),IF(OR(I144="",OR($D144="",$D144="NL",$D144="HORS LIGUE")),0,VLOOKUP(IF(OR(I144="",OR($D144="",$D144="NL",$D144="HORS LIGUE")),"",COUNTIFS($D$5:$D$72,"&lt;&gt;"&amp;"",$D$5:$D$72,"&lt;&gt;"&amp;"NL",$D$5:$D$72,"&lt;&gt;"&amp;"HORS LIGUE",I$5:I$72,"&lt;"&amp;I144)+1),Paramètres!$B$3:$C$56,2,FALSE)*Paramètres!$N$5))</f>
        <v>0</v>
      </c>
      <c r="K144" s="4"/>
      <c r="L144" s="2">
        <f>IF(K$2="Bike &amp; Run",IF(ISNA(VLOOKUP(K144,Paramètres!$B$3:$C$56,2,FALSE)),0,VLOOKUP(K144,Paramètres!$B$3:$C$56,2,FALSE)*Paramètres!$N$6),IF(OR(K144="",OR($D144="",$D144="NL",$D144="HORS LIGUE")),0,VLOOKUP(IF(OR(K144="",OR($D144="",$D144="NL",$D144="HORS LIGUE")),"",COUNTIFS($D$5:$D$72,"&lt;&gt;"&amp;"",$D$5:$D$72,"&lt;&gt;"&amp;"NL",$D$5:$D$72,"&lt;&gt;"&amp;"HORS LIGUE",K$5:K$72,"&lt;"&amp;K144)+1),Paramètres!$B$3:$C$56,2,FALSE)*Paramètres!$N$6))</f>
        <v>0</v>
      </c>
      <c r="M144" s="4"/>
      <c r="N144" s="2">
        <f>IF(M$2="Bike &amp; Run",IF(ISNA(VLOOKUP(M144,Paramètres!$B$3:$C$56,2,FALSE)),0,VLOOKUP(M144,Paramètres!$B$3:$C$56,2,FALSE)*Paramètres!$N$7),IF(OR(M144="",OR($D144="",$D144="NL",$D144="HORS LIGUE")),0,VLOOKUP(IF(OR(M144="",OR($D144="",$D144="NL",$D144="HORS LIGUE")),"",COUNTIFS($D$5:$D$72,"&lt;&gt;"&amp;"",$D$5:$D$72,"&lt;&gt;"&amp;"NL",$D$5:$D$72,"&lt;&gt;"&amp;"HORS LIGUE",M$5:M$72,"&lt;"&amp;M144)+1),Paramètres!$B$3:$C$56,2,FALSE)*Paramètres!$N$7))</f>
        <v>0</v>
      </c>
      <c r="O144" s="46"/>
      <c r="P144" s="2">
        <f>IF(O$2="Bike &amp; Run",IF(ISNA(VLOOKUP(O144,Paramètres!$B$3:$C$56,2,FALSE)),0,VLOOKUP(O144,Paramètres!$B$3:$C$56,2,FALSE)*Paramètres!$N$8),IF(OR(O144="",OR($D144="",$D144="NL",$D144="HORS LIGUE")),0,VLOOKUP(IF(OR(O144="",OR($D144="",$D144="NL",$D144="HORS LIGUE")),"",COUNTIFS($D$5:$D$72,"&lt;&gt;"&amp;"",$D$5:$D$72,"&lt;&gt;"&amp;"NL",$D$5:$D$72,"&lt;&gt;"&amp;"HORS LIGUE",O$5:O$72,"&lt;"&amp;O144)+1),Paramètres!$B$3:$C$56,2,FALSE)*Paramètres!$N$8))</f>
        <v>0</v>
      </c>
      <c r="Q144" s="46"/>
      <c r="R144" s="2">
        <f>IF(Q$2="Bike &amp; Run",IF(ISNA(VLOOKUP(Q144,Paramètres!$B$3:$C$56,2,FALSE)),0,VLOOKUP(Q144,Paramètres!$B$3:$C$56,2,FALSE)*Paramètres!$N$9),IF(OR(Q144="",OR($D144="",$D144="NL",$D144="HORS LIGUE")),0,VLOOKUP(IF(OR(Q144="",OR($D144="",$D144="NL",$D144="HORS LIGUE")),"",COUNTIFS($D$5:$D$72,"&lt;&gt;"&amp;"",$D$5:$D$72,"&lt;&gt;"&amp;"NL",$D$5:$D$72,"&lt;&gt;"&amp;"HORS LIGUE",Q$5:Q$72,"&lt;"&amp;Q144)+1),Paramètres!$B$3:$C$56,2,FALSE)*Paramètres!$N$9))</f>
        <v>0</v>
      </c>
      <c r="S144" s="46"/>
      <c r="T144" s="2">
        <f>IF(S$2="Bike &amp; Run",IF(ISNA(VLOOKUP(S144,Paramètres!$B$3:$C$56,2,FALSE)),0,VLOOKUP(S144,Paramètres!$B$3:$C$56,2,FALSE)*Paramètres!$N$10),IF(OR(S144="",OR($D144="",$D144="NL",$D144="HORS LIGUE")),0,VLOOKUP(IF(OR(S144="",OR($D144="",$D144="NL",$D144="HORS LIGUE")),"",COUNTIFS($D$5:$D$72,"&lt;&gt;"&amp;"",$D$5:$D$72,"&lt;&gt;"&amp;"NL",$D$5:$D$72,"&lt;&gt;"&amp;"HORS LIGUE",S$5:S$72,"&lt;"&amp;S144)+1),Paramètres!$B$3:$C$56,2,FALSE)*Paramètres!$N$10))</f>
        <v>0</v>
      </c>
      <c r="U144" s="46"/>
      <c r="V144" s="2">
        <f>IF(U$2="Bike &amp; Run",IF(ISNA(VLOOKUP(U144,Paramètres!$B$3:$C$56,2,FALSE)),0,VLOOKUP(U144,Paramètres!$B$3:$C$56,2,FALSE)*Paramètres!$N$11),IF(OR(U144="",OR($D144="",$D144="NL",$D144="HORS LIGUE")),0,VLOOKUP(IF(OR(U144="",OR($D144="",$D144="NL",$D144="HORS LIGUE")),"",COUNTIFS($D$5:$D$72,"&lt;&gt;"&amp;"",$D$5:$D$72,"&lt;&gt;"&amp;"NL",$D$5:$D$72,"&lt;&gt;"&amp;"HORS LIGUE",U$5:U$72,"&lt;"&amp;U144)+1),Paramètres!$B$3:$C$56,2,FALSE)*Paramètres!$N$11))</f>
        <v>0</v>
      </c>
      <c r="W144" s="46"/>
      <c r="X144" s="2">
        <f>IF(W$2="Bike &amp; Run",IF(ISNA(VLOOKUP(W144,Paramètres!$B$3:$C$56,2,FALSE)),0,VLOOKUP(W144,Paramètres!$B$3:$C$56,2,FALSE)*Paramètres!$N$12),IF(OR(W144="",OR($D144="",$D144="NL",$D144="HORS LIGUE")),0,VLOOKUP(IF(OR(W144="",OR($D144="",$D144="NL",$D144="HORS LIGUE")),"",COUNTIFS($D$5:$D$72,"&lt;&gt;"&amp;"",$D$5:$D$72,"&lt;&gt;"&amp;"NL",$D$5:$D$72,"&lt;&gt;"&amp;"HORS LIGUE",W$5:W$72,"&lt;"&amp;W144)+1),Paramètres!$B$3:$C$56,2,FALSE)*Paramètres!$N$12))</f>
        <v>0</v>
      </c>
      <c r="Y144" s="46"/>
      <c r="Z144" s="2">
        <f>IF(Y$2="Bike &amp; Run",IF(ISNA(VLOOKUP(Y144,Paramètres!$B$3:$C$56,2,FALSE)),0,VLOOKUP(Y144,Paramètres!$B$3:$C$56,2,FALSE)*Paramètres!$N$13),IF(OR(Y144="",OR($D144="",$D144="NL",$D144="HORS LIGUE")),0,VLOOKUP(IF(OR(Y144="",OR($D144="",$D144="NL",$D144="HORS LIGUE")),"",COUNTIFS($D$5:$D$72,"&lt;&gt;"&amp;"",$D$5:$D$72,"&lt;&gt;"&amp;"NL",$D$5:$D$72,"&lt;&gt;"&amp;"HORS LIGUE",Y$5:Y$72,"&lt;"&amp;Y144)+1),Paramètres!$B$3:$C$56,2,FALSE)*Paramètres!$N$13))</f>
        <v>0</v>
      </c>
      <c r="AA144" s="46"/>
      <c r="AB144" s="2">
        <f>IF(AA$2="Bike &amp; Run",IF(ISNA(VLOOKUP(AA144,Paramètres!$B$3:$C$56,2,FALSE)),0,VLOOKUP(AA144,Paramètres!$B$3:$C$56,2,FALSE)*Paramètres!$N$14),IF(OR(AA144="",OR($D144="",$D144="NL",$D144="HORS LIGUE")),0,VLOOKUP(IF(OR(AA144="",OR($D144="",$D144="NL",$D144="HORS LIGUE")),"",COUNTIFS($D$5:$D$72,"&lt;&gt;"&amp;"",$D$5:$D$72,"&lt;&gt;"&amp;"NL",$D$5:$D$72,"&lt;&gt;"&amp;"HORS LIGUE",AA$5:AA$72,"&lt;"&amp;AA144)+1),Paramètres!$B$3:$C$56,2,FALSE)*Paramètres!$N$14))</f>
        <v>0</v>
      </c>
      <c r="AC144" s="46"/>
      <c r="AD144" s="2">
        <f>IF(AC$2="Bike &amp; Run",IF(ISNA(VLOOKUP(AC144,Paramètres!$B$3:$C$56,2,FALSE)),0,VLOOKUP(AC144,Paramètres!$B$3:$C$56,2,FALSE)*Paramètres!$N$15),IF(OR(AC144="",OR($D144="",$D144="NL",$D144="HORS LIGUE")),0,VLOOKUP(IF(OR(AC144="",OR($D144="",$D144="NL",$D144="HORS LIGUE")),"",COUNTIFS($D$5:$D$72,"&lt;&gt;"&amp;"",$D$5:$D$72,"&lt;&gt;"&amp;"NL",$D$5:$D$72,"&lt;&gt;"&amp;"HORS LIGUE",AC$5:AC$72,"&lt;"&amp;AC144)+1),Paramètres!$B$3:$C$56,2,FALSE)*Paramètres!$N$15))</f>
        <v>0</v>
      </c>
      <c r="AE144" s="46"/>
      <c r="AF144" s="2">
        <f>IF(AE$2="Bike &amp; Run",IF(ISNA(VLOOKUP(AE144,Paramètres!$B$3:$C$56,2,FALSE)),0,VLOOKUP(AE144,Paramètres!$B$3:$C$56,2,FALSE)*Paramètres!$N$16),IF(OR(AE144="",OR($D144="",$D144="NL",$D144="HORS LIGUE")),0,VLOOKUP(IF(OR(AE144="",OR($D144="",$D144="NL",$D144="HORS LIGUE")),"",COUNTIFS($D$5:$D$72,"&lt;&gt;"&amp;"",$D$5:$D$72,"&lt;&gt;"&amp;"NL",$D$5:$D$72,"&lt;&gt;"&amp;"HORS LIGUE",AE$5:AE$72,"&lt;"&amp;AE144)+1),Paramètres!$B$3:$C$56,2,FALSE)*Paramètres!$N$16))</f>
        <v>0</v>
      </c>
      <c r="AG144" s="46"/>
      <c r="AH144" s="2">
        <f>IF(AG$2="Bike &amp; Run",IF(ISNA(VLOOKUP(AG144,Paramètres!$B$3:$C$56,2,FALSE)),0,VLOOKUP(AG144,Paramètres!$B$3:$C$56,2,FALSE)*Paramètres!$N$17),IF(OR(AG144="",OR($D144="",$D144="NL",$D144="HORS LIGUE")),0,VLOOKUP(IF(OR(AG144="",OR($D144="",$D144="NL",$D144="HORS LIGUE")),"",COUNTIFS($D$5:$D$72,"&lt;&gt;"&amp;"",$D$5:$D$72,"&lt;&gt;"&amp;"NL",$D$5:$D$72,"&lt;&gt;"&amp;"HORS LIGUE",AG$5:AG$72,"&lt;"&amp;AG144)+1),Paramètres!$B$3:$C$56,2,FALSE)*Paramètres!$N$17))</f>
        <v>0</v>
      </c>
      <c r="AI144" s="40">
        <f t="shared" si="120"/>
        <v>0</v>
      </c>
      <c r="AJ144" s="3" t="str">
        <f t="shared" si="121"/>
        <v/>
      </c>
      <c r="AK144" s="5">
        <f t="shared" si="122"/>
        <v>0</v>
      </c>
      <c r="AL144" s="41" t="e">
        <f t="shared" si="123"/>
        <v>#REF!</v>
      </c>
      <c r="AM144" s="33" t="e">
        <f t="shared" si="124"/>
        <v>#REF!</v>
      </c>
    </row>
    <row r="145" spans="1:39" ht="16.5" x14ac:dyDescent="0.35">
      <c r="A145" s="14"/>
      <c r="B145" s="64" t="str">
        <f>IF(ISNA(VLOOKUP(A145,'Licenciés Jeunes 2023'!A:C,3,0)),"",VLOOKUP(A145,'Licenciés Jeunes 2023'!A:C,3,0))</f>
        <v/>
      </c>
      <c r="C145" s="32" t="str">
        <f>IF(ISNA(VLOOKUP(A145,'Licenciés Jeunes 2023'!A:C,2,0)),"",VLOOKUP(A145,'Licenciés Jeunes 2023'!A:C,2,0))</f>
        <v/>
      </c>
      <c r="D145" s="32" t="str">
        <f>IF(ISNA(VLOOKUP(A145,'Licenciés Jeunes 2023'!A:F,6,0)),"",VLOOKUP(A145,'Licenciés Jeunes 2023'!A:F,6,0))</f>
        <v/>
      </c>
      <c r="E145" s="6"/>
      <c r="F145" s="2">
        <f>IF(E$2="Bike &amp; Run",IF(ISNA(VLOOKUP(E145,Paramètres!$B$3:$C$56,2,FALSE)),0,VLOOKUP(E145,Paramètres!$B$3:$C$56,2,FALSE)*Paramètres!$N$3),IF(OR(E145="",OR($D145="",$D145="NL",$D145="HORS LIGUE")),0,VLOOKUP(IF(OR(E145="",OR($D145="",$D145="NL",$D145="HORS LIGUE")),"",COUNTIFS($D$5:$D$72,"&lt;&gt;"&amp;"",$D$5:$D$72,"&lt;&gt;"&amp;"NL",$D$5:$D$72,"&lt;&gt;"&amp;"HORS LIGUE",E$5:E$72,"&lt;"&amp;E145)+1),Paramètres!$B$3:$C$56,2,FALSE)*Paramètres!$N$3))</f>
        <v>0</v>
      </c>
      <c r="G145" s="4"/>
      <c r="H145" s="2">
        <f>IF(G$2="Bike &amp; Run",IF(ISNA(VLOOKUP(G145,Paramètres!$B$3:$C$56,2,FALSE)),0,VLOOKUP(G145,Paramètres!$B$3:$C$56,2,FALSE)*Paramètres!$N$4),IF(OR(G145="",OR($D145="",$D145="NL",$D145="HORS LIGUE")),0,VLOOKUP(IF(OR(G145="",OR($D145="",$D145="NL",$D145="HORS LIGUE")),"",COUNTIFS($D$5:$D$72,"&lt;&gt;"&amp;"",$D$5:$D$72,"&lt;&gt;"&amp;"NL",$D$5:$D$72,"&lt;&gt;"&amp;"HORS LIGUE",G$5:G$72,"&lt;"&amp;G145)+1),Paramètres!$B$3:$C$56,2,FALSE)*Paramètres!$N$4))</f>
        <v>0</v>
      </c>
      <c r="I145" s="36"/>
      <c r="J145" s="2">
        <f>IF(I$2="Bike &amp; Run",IF(ISNA(VLOOKUP(I145,Paramètres!$B$3:$C$56,2,FALSE)),0,VLOOKUP(I145,Paramètres!$B$3:$C$56,2,FALSE)*Paramètres!$N$5),IF(OR(I145="",OR($D145="",$D145="NL",$D145="HORS LIGUE")),0,VLOOKUP(IF(OR(I145="",OR($D145="",$D145="NL",$D145="HORS LIGUE")),"",COUNTIFS($D$5:$D$72,"&lt;&gt;"&amp;"",$D$5:$D$72,"&lt;&gt;"&amp;"NL",$D$5:$D$72,"&lt;&gt;"&amp;"HORS LIGUE",I$5:I$72,"&lt;"&amp;I145)+1),Paramètres!$B$3:$C$56,2,FALSE)*Paramètres!$N$5))</f>
        <v>0</v>
      </c>
      <c r="K145" s="4"/>
      <c r="L145" s="2">
        <f>IF(K$2="Bike &amp; Run",IF(ISNA(VLOOKUP(K145,Paramètres!$B$3:$C$56,2,FALSE)),0,VLOOKUP(K145,Paramètres!$B$3:$C$56,2,FALSE)*Paramètres!$N$6),IF(OR(K145="",OR($D145="",$D145="NL",$D145="HORS LIGUE")),0,VLOOKUP(IF(OR(K145="",OR($D145="",$D145="NL",$D145="HORS LIGUE")),"",COUNTIFS($D$5:$D$72,"&lt;&gt;"&amp;"",$D$5:$D$72,"&lt;&gt;"&amp;"NL",$D$5:$D$72,"&lt;&gt;"&amp;"HORS LIGUE",K$5:K$72,"&lt;"&amp;K145)+1),Paramètres!$B$3:$C$56,2,FALSE)*Paramètres!$N$6))</f>
        <v>0</v>
      </c>
      <c r="M145" s="4"/>
      <c r="N145" s="2">
        <f>IF(M$2="Bike &amp; Run",IF(ISNA(VLOOKUP(M145,Paramètres!$B$3:$C$56,2,FALSE)),0,VLOOKUP(M145,Paramètres!$B$3:$C$56,2,FALSE)*Paramètres!$N$7),IF(OR(M145="",OR($D145="",$D145="NL",$D145="HORS LIGUE")),0,VLOOKUP(IF(OR(M145="",OR($D145="",$D145="NL",$D145="HORS LIGUE")),"",COUNTIFS($D$5:$D$72,"&lt;&gt;"&amp;"",$D$5:$D$72,"&lt;&gt;"&amp;"NL",$D$5:$D$72,"&lt;&gt;"&amp;"HORS LIGUE",M$5:M$72,"&lt;"&amp;M145)+1),Paramètres!$B$3:$C$56,2,FALSE)*Paramètres!$N$7))</f>
        <v>0</v>
      </c>
      <c r="O145" s="46"/>
      <c r="P145" s="2">
        <f>IF(O$2="Bike &amp; Run",IF(ISNA(VLOOKUP(O145,Paramètres!$B$3:$C$56,2,FALSE)),0,VLOOKUP(O145,Paramètres!$B$3:$C$56,2,FALSE)*Paramètres!$N$8),IF(OR(O145="",OR($D145="",$D145="NL",$D145="HORS LIGUE")),0,VLOOKUP(IF(OR(O145="",OR($D145="",$D145="NL",$D145="HORS LIGUE")),"",COUNTIFS($D$5:$D$72,"&lt;&gt;"&amp;"",$D$5:$D$72,"&lt;&gt;"&amp;"NL",$D$5:$D$72,"&lt;&gt;"&amp;"HORS LIGUE",O$5:O$72,"&lt;"&amp;O145)+1),Paramètres!$B$3:$C$56,2,FALSE)*Paramètres!$N$8))</f>
        <v>0</v>
      </c>
      <c r="Q145" s="46"/>
      <c r="R145" s="2">
        <f>IF(Q$2="Bike &amp; Run",IF(ISNA(VLOOKUP(Q145,Paramètres!$B$3:$C$56,2,FALSE)),0,VLOOKUP(Q145,Paramètres!$B$3:$C$56,2,FALSE)*Paramètres!$N$9),IF(OR(Q145="",OR($D145="",$D145="NL",$D145="HORS LIGUE")),0,VLOOKUP(IF(OR(Q145="",OR($D145="",$D145="NL",$D145="HORS LIGUE")),"",COUNTIFS($D$5:$D$72,"&lt;&gt;"&amp;"",$D$5:$D$72,"&lt;&gt;"&amp;"NL",$D$5:$D$72,"&lt;&gt;"&amp;"HORS LIGUE",Q$5:Q$72,"&lt;"&amp;Q145)+1),Paramètres!$B$3:$C$56,2,FALSE)*Paramètres!$N$9))</f>
        <v>0</v>
      </c>
      <c r="S145" s="46"/>
      <c r="T145" s="2">
        <f>IF(S$2="Bike &amp; Run",IF(ISNA(VLOOKUP(S145,Paramètres!$B$3:$C$56,2,FALSE)),0,VLOOKUP(S145,Paramètres!$B$3:$C$56,2,FALSE)*Paramètres!$N$10),IF(OR(S145="",OR($D145="",$D145="NL",$D145="HORS LIGUE")),0,VLOOKUP(IF(OR(S145="",OR($D145="",$D145="NL",$D145="HORS LIGUE")),"",COUNTIFS($D$5:$D$72,"&lt;&gt;"&amp;"",$D$5:$D$72,"&lt;&gt;"&amp;"NL",$D$5:$D$72,"&lt;&gt;"&amp;"HORS LIGUE",S$5:S$72,"&lt;"&amp;S145)+1),Paramètres!$B$3:$C$56,2,FALSE)*Paramètres!$N$10))</f>
        <v>0</v>
      </c>
      <c r="U145" s="46"/>
      <c r="V145" s="2">
        <f>IF(U$2="Bike &amp; Run",IF(ISNA(VLOOKUP(U145,Paramètres!$B$3:$C$56,2,FALSE)),0,VLOOKUP(U145,Paramètres!$B$3:$C$56,2,FALSE)*Paramètres!$N$11),IF(OR(U145="",OR($D145="",$D145="NL",$D145="HORS LIGUE")),0,VLOOKUP(IF(OR(U145="",OR($D145="",$D145="NL",$D145="HORS LIGUE")),"",COUNTIFS($D$5:$D$72,"&lt;&gt;"&amp;"",$D$5:$D$72,"&lt;&gt;"&amp;"NL",$D$5:$D$72,"&lt;&gt;"&amp;"HORS LIGUE",U$5:U$72,"&lt;"&amp;U145)+1),Paramètres!$B$3:$C$56,2,FALSE)*Paramètres!$N$11))</f>
        <v>0</v>
      </c>
      <c r="W145" s="46"/>
      <c r="X145" s="2">
        <f>IF(W$2="Bike &amp; Run",IF(ISNA(VLOOKUP(W145,Paramètres!$B$3:$C$56,2,FALSE)),0,VLOOKUP(W145,Paramètres!$B$3:$C$56,2,FALSE)*Paramètres!$N$12),IF(OR(W145="",OR($D145="",$D145="NL",$D145="HORS LIGUE")),0,VLOOKUP(IF(OR(W145="",OR($D145="",$D145="NL",$D145="HORS LIGUE")),"",COUNTIFS($D$5:$D$72,"&lt;&gt;"&amp;"",$D$5:$D$72,"&lt;&gt;"&amp;"NL",$D$5:$D$72,"&lt;&gt;"&amp;"HORS LIGUE",W$5:W$72,"&lt;"&amp;W145)+1),Paramètres!$B$3:$C$56,2,FALSE)*Paramètres!$N$12))</f>
        <v>0</v>
      </c>
      <c r="Y145" s="46"/>
      <c r="Z145" s="2">
        <f>IF(Y$2="Bike &amp; Run",IF(ISNA(VLOOKUP(Y145,Paramètres!$B$3:$C$56,2,FALSE)),0,VLOOKUP(Y145,Paramètres!$B$3:$C$56,2,FALSE)*Paramètres!$N$13),IF(OR(Y145="",OR($D145="",$D145="NL",$D145="HORS LIGUE")),0,VLOOKUP(IF(OR(Y145="",OR($D145="",$D145="NL",$D145="HORS LIGUE")),"",COUNTIFS($D$5:$D$72,"&lt;&gt;"&amp;"",$D$5:$D$72,"&lt;&gt;"&amp;"NL",$D$5:$D$72,"&lt;&gt;"&amp;"HORS LIGUE",Y$5:Y$72,"&lt;"&amp;Y145)+1),Paramètres!$B$3:$C$56,2,FALSE)*Paramètres!$N$13))</f>
        <v>0</v>
      </c>
      <c r="AA145" s="46"/>
      <c r="AB145" s="2">
        <f>IF(AA$2="Bike &amp; Run",IF(ISNA(VLOOKUP(AA145,Paramètres!$B$3:$C$56,2,FALSE)),0,VLOOKUP(AA145,Paramètres!$B$3:$C$56,2,FALSE)*Paramètres!$N$14),IF(OR(AA145="",OR($D145="",$D145="NL",$D145="HORS LIGUE")),0,VLOOKUP(IF(OR(AA145="",OR($D145="",$D145="NL",$D145="HORS LIGUE")),"",COUNTIFS($D$5:$D$72,"&lt;&gt;"&amp;"",$D$5:$D$72,"&lt;&gt;"&amp;"NL",$D$5:$D$72,"&lt;&gt;"&amp;"HORS LIGUE",AA$5:AA$72,"&lt;"&amp;AA145)+1),Paramètres!$B$3:$C$56,2,FALSE)*Paramètres!$N$14))</f>
        <v>0</v>
      </c>
      <c r="AC145" s="46"/>
      <c r="AD145" s="2">
        <f>IF(AC$2="Bike &amp; Run",IF(ISNA(VLOOKUP(AC145,Paramètres!$B$3:$C$56,2,FALSE)),0,VLOOKUP(AC145,Paramètres!$B$3:$C$56,2,FALSE)*Paramètres!$N$15),IF(OR(AC145="",OR($D145="",$D145="NL",$D145="HORS LIGUE")),0,VLOOKUP(IF(OR(AC145="",OR($D145="",$D145="NL",$D145="HORS LIGUE")),"",COUNTIFS($D$5:$D$72,"&lt;&gt;"&amp;"",$D$5:$D$72,"&lt;&gt;"&amp;"NL",$D$5:$D$72,"&lt;&gt;"&amp;"HORS LIGUE",AC$5:AC$72,"&lt;"&amp;AC145)+1),Paramètres!$B$3:$C$56,2,FALSE)*Paramètres!$N$15))</f>
        <v>0</v>
      </c>
      <c r="AE145" s="46"/>
      <c r="AF145" s="2">
        <f>IF(AE$2="Bike &amp; Run",IF(ISNA(VLOOKUP(AE145,Paramètres!$B$3:$C$56,2,FALSE)),0,VLOOKUP(AE145,Paramètres!$B$3:$C$56,2,FALSE)*Paramètres!$N$16),IF(OR(AE145="",OR($D145="",$D145="NL",$D145="HORS LIGUE")),0,VLOOKUP(IF(OR(AE145="",OR($D145="",$D145="NL",$D145="HORS LIGUE")),"",COUNTIFS($D$5:$D$72,"&lt;&gt;"&amp;"",$D$5:$D$72,"&lt;&gt;"&amp;"NL",$D$5:$D$72,"&lt;&gt;"&amp;"HORS LIGUE",AE$5:AE$72,"&lt;"&amp;AE145)+1),Paramètres!$B$3:$C$56,2,FALSE)*Paramètres!$N$16))</f>
        <v>0</v>
      </c>
      <c r="AG145" s="46"/>
      <c r="AH145" s="2">
        <f>IF(AG$2="Bike &amp; Run",IF(ISNA(VLOOKUP(AG145,Paramètres!$B$3:$C$56,2,FALSE)),0,VLOOKUP(AG145,Paramètres!$B$3:$C$56,2,FALSE)*Paramètres!$N$17),IF(OR(AG145="",OR($D145="",$D145="NL",$D145="HORS LIGUE")),0,VLOOKUP(IF(OR(AG145="",OR($D145="",$D145="NL",$D145="HORS LIGUE")),"",COUNTIFS($D$5:$D$72,"&lt;&gt;"&amp;"",$D$5:$D$72,"&lt;&gt;"&amp;"NL",$D$5:$D$72,"&lt;&gt;"&amp;"HORS LIGUE",AG$5:AG$72,"&lt;"&amp;AG145)+1),Paramètres!$B$3:$C$56,2,FALSE)*Paramètres!$N$17))</f>
        <v>0</v>
      </c>
      <c r="AI145" s="40">
        <f t="shared" si="120"/>
        <v>0</v>
      </c>
      <c r="AJ145" s="3" t="str">
        <f t="shared" si="121"/>
        <v/>
      </c>
      <c r="AK145" s="5">
        <f t="shared" si="122"/>
        <v>0</v>
      </c>
      <c r="AL145" s="41" t="e">
        <f t="shared" si="123"/>
        <v>#REF!</v>
      </c>
      <c r="AM145" s="33" t="e">
        <f t="shared" si="124"/>
        <v>#REF!</v>
      </c>
    </row>
    <row r="146" spans="1:39" ht="16.5" x14ac:dyDescent="0.35">
      <c r="A146" s="14"/>
      <c r="B146" s="64" t="str">
        <f>IF(ISNA(VLOOKUP(A146,'Licenciés Jeunes 2023'!A:C,3,0)),"",VLOOKUP(A146,'Licenciés Jeunes 2023'!A:C,3,0))</f>
        <v/>
      </c>
      <c r="C146" s="32" t="str">
        <f>IF(ISNA(VLOOKUP(A146,'Licenciés Jeunes 2023'!A:C,2,0)),"",VLOOKUP(A146,'Licenciés Jeunes 2023'!A:C,2,0))</f>
        <v/>
      </c>
      <c r="D146" s="32" t="str">
        <f>IF(ISNA(VLOOKUP(A146,'Licenciés Jeunes 2023'!A:F,6,0)),"",VLOOKUP(A146,'Licenciés Jeunes 2023'!A:F,6,0))</f>
        <v/>
      </c>
      <c r="E146" s="6"/>
      <c r="F146" s="2">
        <f>IF(E$2="Bike &amp; Run",IF(ISNA(VLOOKUP(E146,Paramètres!$B$3:$C$56,2,FALSE)),0,VLOOKUP(E146,Paramètres!$B$3:$C$56,2,FALSE)*Paramètres!$N$3),IF(OR(E146="",OR($D146="",$D146="NL",$D146="HORS LIGUE")),0,VLOOKUP(IF(OR(E146="",OR($D146="",$D146="NL",$D146="HORS LIGUE")),"",COUNTIFS($D$5:$D$72,"&lt;&gt;"&amp;"",$D$5:$D$72,"&lt;&gt;"&amp;"NL",$D$5:$D$72,"&lt;&gt;"&amp;"HORS LIGUE",E$5:E$72,"&lt;"&amp;E146)+1),Paramètres!$B$3:$C$56,2,FALSE)*Paramètres!$N$3))</f>
        <v>0</v>
      </c>
      <c r="G146" s="4"/>
      <c r="H146" s="2">
        <f>IF(G$2="Bike &amp; Run",IF(ISNA(VLOOKUP(G146,Paramètres!$B$3:$C$56,2,FALSE)),0,VLOOKUP(G146,Paramètres!$B$3:$C$56,2,FALSE)*Paramètres!$N$4),IF(OR(G146="",OR($D146="",$D146="NL",$D146="HORS LIGUE")),0,VLOOKUP(IF(OR(G146="",OR($D146="",$D146="NL",$D146="HORS LIGUE")),"",COUNTIFS($D$5:$D$72,"&lt;&gt;"&amp;"",$D$5:$D$72,"&lt;&gt;"&amp;"NL",$D$5:$D$72,"&lt;&gt;"&amp;"HORS LIGUE",G$5:G$72,"&lt;"&amp;G146)+1),Paramètres!$B$3:$C$56,2,FALSE)*Paramètres!$N$4))</f>
        <v>0</v>
      </c>
      <c r="I146" s="36"/>
      <c r="J146" s="2">
        <f>IF(I$2="Bike &amp; Run",IF(ISNA(VLOOKUP(I146,Paramètres!$B$3:$C$56,2,FALSE)),0,VLOOKUP(I146,Paramètres!$B$3:$C$56,2,FALSE)*Paramètres!$N$5),IF(OR(I146="",OR($D146="",$D146="NL",$D146="HORS LIGUE")),0,VLOOKUP(IF(OR(I146="",OR($D146="",$D146="NL",$D146="HORS LIGUE")),"",COUNTIFS($D$5:$D$72,"&lt;&gt;"&amp;"",$D$5:$D$72,"&lt;&gt;"&amp;"NL",$D$5:$D$72,"&lt;&gt;"&amp;"HORS LIGUE",I$5:I$72,"&lt;"&amp;I146)+1),Paramètres!$B$3:$C$56,2,FALSE)*Paramètres!$N$5))</f>
        <v>0</v>
      </c>
      <c r="K146" s="4"/>
      <c r="L146" s="2">
        <f>IF(K$2="Bike &amp; Run",IF(ISNA(VLOOKUP(K146,Paramètres!$B$3:$C$56,2,FALSE)),0,VLOOKUP(K146,Paramètres!$B$3:$C$56,2,FALSE)*Paramètres!$N$6),IF(OR(K146="",OR($D146="",$D146="NL",$D146="HORS LIGUE")),0,VLOOKUP(IF(OR(K146="",OR($D146="",$D146="NL",$D146="HORS LIGUE")),"",COUNTIFS($D$5:$D$72,"&lt;&gt;"&amp;"",$D$5:$D$72,"&lt;&gt;"&amp;"NL",$D$5:$D$72,"&lt;&gt;"&amp;"HORS LIGUE",K$5:K$72,"&lt;"&amp;K146)+1),Paramètres!$B$3:$C$56,2,FALSE)*Paramètres!$N$6))</f>
        <v>0</v>
      </c>
      <c r="M146" s="4"/>
      <c r="N146" s="2">
        <f>IF(M$2="Bike &amp; Run",IF(ISNA(VLOOKUP(M146,Paramètres!$B$3:$C$56,2,FALSE)),0,VLOOKUP(M146,Paramètres!$B$3:$C$56,2,FALSE)*Paramètres!$N$7),IF(OR(M146="",OR($D146="",$D146="NL",$D146="HORS LIGUE")),0,VLOOKUP(IF(OR(M146="",OR($D146="",$D146="NL",$D146="HORS LIGUE")),"",COUNTIFS($D$5:$D$72,"&lt;&gt;"&amp;"",$D$5:$D$72,"&lt;&gt;"&amp;"NL",$D$5:$D$72,"&lt;&gt;"&amp;"HORS LIGUE",M$5:M$72,"&lt;"&amp;M146)+1),Paramètres!$B$3:$C$56,2,FALSE)*Paramètres!$N$7))</f>
        <v>0</v>
      </c>
      <c r="O146" s="46"/>
      <c r="P146" s="2">
        <f>IF(O$2="Bike &amp; Run",IF(ISNA(VLOOKUP(O146,Paramètres!$B$3:$C$56,2,FALSE)),0,VLOOKUP(O146,Paramètres!$B$3:$C$56,2,FALSE)*Paramètres!$N$8),IF(OR(O146="",OR($D146="",$D146="NL",$D146="HORS LIGUE")),0,VLOOKUP(IF(OR(O146="",OR($D146="",$D146="NL",$D146="HORS LIGUE")),"",COUNTIFS($D$5:$D$72,"&lt;&gt;"&amp;"",$D$5:$D$72,"&lt;&gt;"&amp;"NL",$D$5:$D$72,"&lt;&gt;"&amp;"HORS LIGUE",O$5:O$72,"&lt;"&amp;O146)+1),Paramètres!$B$3:$C$56,2,FALSE)*Paramètres!$N$8))</f>
        <v>0</v>
      </c>
      <c r="Q146" s="46"/>
      <c r="R146" s="2">
        <f>IF(Q$2="Bike &amp; Run",IF(ISNA(VLOOKUP(Q146,Paramètres!$B$3:$C$56,2,FALSE)),0,VLOOKUP(Q146,Paramètres!$B$3:$C$56,2,FALSE)*Paramètres!$N$9),IF(OR(Q146="",OR($D146="",$D146="NL",$D146="HORS LIGUE")),0,VLOOKUP(IF(OR(Q146="",OR($D146="",$D146="NL",$D146="HORS LIGUE")),"",COUNTIFS($D$5:$D$72,"&lt;&gt;"&amp;"",$D$5:$D$72,"&lt;&gt;"&amp;"NL",$D$5:$D$72,"&lt;&gt;"&amp;"HORS LIGUE",Q$5:Q$72,"&lt;"&amp;Q146)+1),Paramètres!$B$3:$C$56,2,FALSE)*Paramètres!$N$9))</f>
        <v>0</v>
      </c>
      <c r="S146" s="46"/>
      <c r="T146" s="2">
        <f>IF(S$2="Bike &amp; Run",IF(ISNA(VLOOKUP(S146,Paramètres!$B$3:$C$56,2,FALSE)),0,VLOOKUP(S146,Paramètres!$B$3:$C$56,2,FALSE)*Paramètres!$N$10),IF(OR(S146="",OR($D146="",$D146="NL",$D146="HORS LIGUE")),0,VLOOKUP(IF(OR(S146="",OR($D146="",$D146="NL",$D146="HORS LIGUE")),"",COUNTIFS($D$5:$D$72,"&lt;&gt;"&amp;"",$D$5:$D$72,"&lt;&gt;"&amp;"NL",$D$5:$D$72,"&lt;&gt;"&amp;"HORS LIGUE",S$5:S$72,"&lt;"&amp;S146)+1),Paramètres!$B$3:$C$56,2,FALSE)*Paramètres!$N$10))</f>
        <v>0</v>
      </c>
      <c r="U146" s="46"/>
      <c r="V146" s="2">
        <f>IF(U$2="Bike &amp; Run",IF(ISNA(VLOOKUP(U146,Paramètres!$B$3:$C$56,2,FALSE)),0,VLOOKUP(U146,Paramètres!$B$3:$C$56,2,FALSE)*Paramètres!$N$11),IF(OR(U146="",OR($D146="",$D146="NL",$D146="HORS LIGUE")),0,VLOOKUP(IF(OR(U146="",OR($D146="",$D146="NL",$D146="HORS LIGUE")),"",COUNTIFS($D$5:$D$72,"&lt;&gt;"&amp;"",$D$5:$D$72,"&lt;&gt;"&amp;"NL",$D$5:$D$72,"&lt;&gt;"&amp;"HORS LIGUE",U$5:U$72,"&lt;"&amp;U146)+1),Paramètres!$B$3:$C$56,2,FALSE)*Paramètres!$N$11))</f>
        <v>0</v>
      </c>
      <c r="W146" s="46"/>
      <c r="X146" s="2">
        <f>IF(W$2="Bike &amp; Run",IF(ISNA(VLOOKUP(W146,Paramètres!$B$3:$C$56,2,FALSE)),0,VLOOKUP(W146,Paramètres!$B$3:$C$56,2,FALSE)*Paramètres!$N$12),IF(OR(W146="",OR($D146="",$D146="NL",$D146="HORS LIGUE")),0,VLOOKUP(IF(OR(W146="",OR($D146="",$D146="NL",$D146="HORS LIGUE")),"",COUNTIFS($D$5:$D$72,"&lt;&gt;"&amp;"",$D$5:$D$72,"&lt;&gt;"&amp;"NL",$D$5:$D$72,"&lt;&gt;"&amp;"HORS LIGUE",W$5:W$72,"&lt;"&amp;W146)+1),Paramètres!$B$3:$C$56,2,FALSE)*Paramètres!$N$12))</f>
        <v>0</v>
      </c>
      <c r="Y146" s="46"/>
      <c r="Z146" s="2">
        <f>IF(Y$2="Bike &amp; Run",IF(ISNA(VLOOKUP(Y146,Paramètres!$B$3:$C$56,2,FALSE)),0,VLOOKUP(Y146,Paramètres!$B$3:$C$56,2,FALSE)*Paramètres!$N$13),IF(OR(Y146="",OR($D146="",$D146="NL",$D146="HORS LIGUE")),0,VLOOKUP(IF(OR(Y146="",OR($D146="",$D146="NL",$D146="HORS LIGUE")),"",COUNTIFS($D$5:$D$72,"&lt;&gt;"&amp;"",$D$5:$D$72,"&lt;&gt;"&amp;"NL",$D$5:$D$72,"&lt;&gt;"&amp;"HORS LIGUE",Y$5:Y$72,"&lt;"&amp;Y146)+1),Paramètres!$B$3:$C$56,2,FALSE)*Paramètres!$N$13))</f>
        <v>0</v>
      </c>
      <c r="AA146" s="46"/>
      <c r="AB146" s="2">
        <f>IF(AA$2="Bike &amp; Run",IF(ISNA(VLOOKUP(AA146,Paramètres!$B$3:$C$56,2,FALSE)),0,VLOOKUP(AA146,Paramètres!$B$3:$C$56,2,FALSE)*Paramètres!$N$14),IF(OR(AA146="",OR($D146="",$D146="NL",$D146="HORS LIGUE")),0,VLOOKUP(IF(OR(AA146="",OR($D146="",$D146="NL",$D146="HORS LIGUE")),"",COUNTIFS($D$5:$D$72,"&lt;&gt;"&amp;"",$D$5:$D$72,"&lt;&gt;"&amp;"NL",$D$5:$D$72,"&lt;&gt;"&amp;"HORS LIGUE",AA$5:AA$72,"&lt;"&amp;AA146)+1),Paramètres!$B$3:$C$56,2,FALSE)*Paramètres!$N$14))</f>
        <v>0</v>
      </c>
      <c r="AC146" s="46"/>
      <c r="AD146" s="2">
        <f>IF(AC$2="Bike &amp; Run",IF(ISNA(VLOOKUP(AC146,Paramètres!$B$3:$C$56,2,FALSE)),0,VLOOKUP(AC146,Paramètres!$B$3:$C$56,2,FALSE)*Paramètres!$N$15),IF(OR(AC146="",OR($D146="",$D146="NL",$D146="HORS LIGUE")),0,VLOOKUP(IF(OR(AC146="",OR($D146="",$D146="NL",$D146="HORS LIGUE")),"",COUNTIFS($D$5:$D$72,"&lt;&gt;"&amp;"",$D$5:$D$72,"&lt;&gt;"&amp;"NL",$D$5:$D$72,"&lt;&gt;"&amp;"HORS LIGUE",AC$5:AC$72,"&lt;"&amp;AC146)+1),Paramètres!$B$3:$C$56,2,FALSE)*Paramètres!$N$15))</f>
        <v>0</v>
      </c>
      <c r="AE146" s="46"/>
      <c r="AF146" s="2">
        <f>IF(AE$2="Bike &amp; Run",IF(ISNA(VLOOKUP(AE146,Paramètres!$B$3:$C$56,2,FALSE)),0,VLOOKUP(AE146,Paramètres!$B$3:$C$56,2,FALSE)*Paramètres!$N$16),IF(OR(AE146="",OR($D146="",$D146="NL",$D146="HORS LIGUE")),0,VLOOKUP(IF(OR(AE146="",OR($D146="",$D146="NL",$D146="HORS LIGUE")),"",COUNTIFS($D$5:$D$72,"&lt;&gt;"&amp;"",$D$5:$D$72,"&lt;&gt;"&amp;"NL",$D$5:$D$72,"&lt;&gt;"&amp;"HORS LIGUE",AE$5:AE$72,"&lt;"&amp;AE146)+1),Paramètres!$B$3:$C$56,2,FALSE)*Paramètres!$N$16))</f>
        <v>0</v>
      </c>
      <c r="AG146" s="46"/>
      <c r="AH146" s="2">
        <f>IF(AG$2="Bike &amp; Run",IF(ISNA(VLOOKUP(AG146,Paramètres!$B$3:$C$56,2,FALSE)),0,VLOOKUP(AG146,Paramètres!$B$3:$C$56,2,FALSE)*Paramètres!$N$17),IF(OR(AG146="",OR($D146="",$D146="NL",$D146="HORS LIGUE")),0,VLOOKUP(IF(OR(AG146="",OR($D146="",$D146="NL",$D146="HORS LIGUE")),"",COUNTIFS($D$5:$D$72,"&lt;&gt;"&amp;"",$D$5:$D$72,"&lt;&gt;"&amp;"NL",$D$5:$D$72,"&lt;&gt;"&amp;"HORS LIGUE",AG$5:AG$72,"&lt;"&amp;AG146)+1),Paramètres!$B$3:$C$56,2,FALSE)*Paramètres!$N$17))</f>
        <v>0</v>
      </c>
      <c r="AI146" s="40">
        <f t="shared" si="120"/>
        <v>0</v>
      </c>
      <c r="AJ146" s="3" t="str">
        <f t="shared" si="121"/>
        <v/>
      </c>
      <c r="AK146" s="5">
        <f t="shared" si="122"/>
        <v>0</v>
      </c>
      <c r="AL146" s="41" t="e">
        <f t="shared" si="123"/>
        <v>#REF!</v>
      </c>
      <c r="AM146" s="33" t="e">
        <f t="shared" si="124"/>
        <v>#REF!</v>
      </c>
    </row>
    <row r="147" spans="1:39" ht="16.5" x14ac:dyDescent="0.35">
      <c r="A147" s="14"/>
      <c r="B147" s="64" t="str">
        <f>IF(ISNA(VLOOKUP(A147,'Licenciés Jeunes 2023'!A:C,3,0)),"",VLOOKUP(A147,'Licenciés Jeunes 2023'!A:C,3,0))</f>
        <v/>
      </c>
      <c r="C147" s="32" t="str">
        <f>IF(ISNA(VLOOKUP(A147,'Licenciés Jeunes 2023'!A:C,2,0)),"",VLOOKUP(A147,'Licenciés Jeunes 2023'!A:C,2,0))</f>
        <v/>
      </c>
      <c r="D147" s="32" t="str">
        <f>IF(ISNA(VLOOKUP(A147,'Licenciés Jeunes 2023'!A:F,6,0)),"",VLOOKUP(A147,'Licenciés Jeunes 2023'!A:F,6,0))</f>
        <v/>
      </c>
      <c r="E147" s="6"/>
      <c r="F147" s="2">
        <f>IF(E$2="Bike &amp; Run",IF(ISNA(VLOOKUP(E147,Paramètres!$B$3:$C$56,2,FALSE)),0,VLOOKUP(E147,Paramètres!$B$3:$C$56,2,FALSE)*Paramètres!$N$3),IF(OR(E147="",OR($D147="",$D147="NL",$D147="HORS LIGUE")),0,VLOOKUP(IF(OR(E147="",OR($D147="",$D147="NL",$D147="HORS LIGUE")),"",COUNTIFS($D$5:$D$72,"&lt;&gt;"&amp;"",$D$5:$D$72,"&lt;&gt;"&amp;"NL",$D$5:$D$72,"&lt;&gt;"&amp;"HORS LIGUE",E$5:E$72,"&lt;"&amp;E147)+1),Paramètres!$B$3:$C$56,2,FALSE)*Paramètres!$N$3))</f>
        <v>0</v>
      </c>
      <c r="G147" s="4"/>
      <c r="H147" s="2">
        <f>IF(G$2="Bike &amp; Run",IF(ISNA(VLOOKUP(G147,Paramètres!$B$3:$C$56,2,FALSE)),0,VLOOKUP(G147,Paramètres!$B$3:$C$56,2,FALSE)*Paramètres!$N$4),IF(OR(G147="",OR($D147="",$D147="NL",$D147="HORS LIGUE")),0,VLOOKUP(IF(OR(G147="",OR($D147="",$D147="NL",$D147="HORS LIGUE")),"",COUNTIFS($D$5:$D$72,"&lt;&gt;"&amp;"",$D$5:$D$72,"&lt;&gt;"&amp;"NL",$D$5:$D$72,"&lt;&gt;"&amp;"HORS LIGUE",G$5:G$72,"&lt;"&amp;G147)+1),Paramètres!$B$3:$C$56,2,FALSE)*Paramètres!$N$4))</f>
        <v>0</v>
      </c>
      <c r="I147" s="36"/>
      <c r="J147" s="2">
        <f>IF(I$2="Bike &amp; Run",IF(ISNA(VLOOKUP(I147,Paramètres!$B$3:$C$56,2,FALSE)),0,VLOOKUP(I147,Paramètres!$B$3:$C$56,2,FALSE)*Paramètres!$N$5),IF(OR(I147="",OR($D147="",$D147="NL",$D147="HORS LIGUE")),0,VLOOKUP(IF(OR(I147="",OR($D147="",$D147="NL",$D147="HORS LIGUE")),"",COUNTIFS($D$5:$D$72,"&lt;&gt;"&amp;"",$D$5:$D$72,"&lt;&gt;"&amp;"NL",$D$5:$D$72,"&lt;&gt;"&amp;"HORS LIGUE",I$5:I$72,"&lt;"&amp;I147)+1),Paramètres!$B$3:$C$56,2,FALSE)*Paramètres!$N$5))</f>
        <v>0</v>
      </c>
      <c r="K147" s="4"/>
      <c r="L147" s="2">
        <f>IF(K$2="Bike &amp; Run",IF(ISNA(VLOOKUP(K147,Paramètres!$B$3:$C$56,2,FALSE)),0,VLOOKUP(K147,Paramètres!$B$3:$C$56,2,FALSE)*Paramètres!$N$6),IF(OR(K147="",OR($D147="",$D147="NL",$D147="HORS LIGUE")),0,VLOOKUP(IF(OR(K147="",OR($D147="",$D147="NL",$D147="HORS LIGUE")),"",COUNTIFS($D$5:$D$72,"&lt;&gt;"&amp;"",$D$5:$D$72,"&lt;&gt;"&amp;"NL",$D$5:$D$72,"&lt;&gt;"&amp;"HORS LIGUE",K$5:K$72,"&lt;"&amp;K147)+1),Paramètres!$B$3:$C$56,2,FALSE)*Paramètres!$N$6))</f>
        <v>0</v>
      </c>
      <c r="M147" s="4"/>
      <c r="N147" s="2">
        <f>IF(M$2="Bike &amp; Run",IF(ISNA(VLOOKUP(M147,Paramètres!$B$3:$C$56,2,FALSE)),0,VLOOKUP(M147,Paramètres!$B$3:$C$56,2,FALSE)*Paramètres!$N$7),IF(OR(M147="",OR($D147="",$D147="NL",$D147="HORS LIGUE")),0,VLOOKUP(IF(OR(M147="",OR($D147="",$D147="NL",$D147="HORS LIGUE")),"",COUNTIFS($D$5:$D$72,"&lt;&gt;"&amp;"",$D$5:$D$72,"&lt;&gt;"&amp;"NL",$D$5:$D$72,"&lt;&gt;"&amp;"HORS LIGUE",M$5:M$72,"&lt;"&amp;M147)+1),Paramètres!$B$3:$C$56,2,FALSE)*Paramètres!$N$7))</f>
        <v>0</v>
      </c>
      <c r="O147" s="46"/>
      <c r="P147" s="2">
        <f>IF(O$2="Bike &amp; Run",IF(ISNA(VLOOKUP(O147,Paramètres!$B$3:$C$56,2,FALSE)),0,VLOOKUP(O147,Paramètres!$B$3:$C$56,2,FALSE)*Paramètres!$N$8),IF(OR(O147="",OR($D147="",$D147="NL",$D147="HORS LIGUE")),0,VLOOKUP(IF(OR(O147="",OR($D147="",$D147="NL",$D147="HORS LIGUE")),"",COUNTIFS($D$5:$D$72,"&lt;&gt;"&amp;"",$D$5:$D$72,"&lt;&gt;"&amp;"NL",$D$5:$D$72,"&lt;&gt;"&amp;"HORS LIGUE",O$5:O$72,"&lt;"&amp;O147)+1),Paramètres!$B$3:$C$56,2,FALSE)*Paramètres!$N$8))</f>
        <v>0</v>
      </c>
      <c r="Q147" s="46"/>
      <c r="R147" s="2">
        <f>IF(Q$2="Bike &amp; Run",IF(ISNA(VLOOKUP(Q147,Paramètres!$B$3:$C$56,2,FALSE)),0,VLOOKUP(Q147,Paramètres!$B$3:$C$56,2,FALSE)*Paramètres!$N$9),IF(OR(Q147="",OR($D147="",$D147="NL",$D147="HORS LIGUE")),0,VLOOKUP(IF(OR(Q147="",OR($D147="",$D147="NL",$D147="HORS LIGUE")),"",COUNTIFS($D$5:$D$72,"&lt;&gt;"&amp;"",$D$5:$D$72,"&lt;&gt;"&amp;"NL",$D$5:$D$72,"&lt;&gt;"&amp;"HORS LIGUE",Q$5:Q$72,"&lt;"&amp;Q147)+1),Paramètres!$B$3:$C$56,2,FALSE)*Paramètres!$N$9))</f>
        <v>0</v>
      </c>
      <c r="S147" s="46"/>
      <c r="T147" s="2">
        <f>IF(S$2="Bike &amp; Run",IF(ISNA(VLOOKUP(S147,Paramètres!$B$3:$C$56,2,FALSE)),0,VLOOKUP(S147,Paramètres!$B$3:$C$56,2,FALSE)*Paramètres!$N$10),IF(OR(S147="",OR($D147="",$D147="NL",$D147="HORS LIGUE")),0,VLOOKUP(IF(OR(S147="",OR($D147="",$D147="NL",$D147="HORS LIGUE")),"",COUNTIFS($D$5:$D$72,"&lt;&gt;"&amp;"",$D$5:$D$72,"&lt;&gt;"&amp;"NL",$D$5:$D$72,"&lt;&gt;"&amp;"HORS LIGUE",S$5:S$72,"&lt;"&amp;S147)+1),Paramètres!$B$3:$C$56,2,FALSE)*Paramètres!$N$10))</f>
        <v>0</v>
      </c>
      <c r="U147" s="46"/>
      <c r="V147" s="2">
        <f>IF(U$2="Bike &amp; Run",IF(ISNA(VLOOKUP(U147,Paramètres!$B$3:$C$56,2,FALSE)),0,VLOOKUP(U147,Paramètres!$B$3:$C$56,2,FALSE)*Paramètres!$N$11),IF(OR(U147="",OR($D147="",$D147="NL",$D147="HORS LIGUE")),0,VLOOKUP(IF(OR(U147="",OR($D147="",$D147="NL",$D147="HORS LIGUE")),"",COUNTIFS($D$5:$D$72,"&lt;&gt;"&amp;"",$D$5:$D$72,"&lt;&gt;"&amp;"NL",$D$5:$D$72,"&lt;&gt;"&amp;"HORS LIGUE",U$5:U$72,"&lt;"&amp;U147)+1),Paramètres!$B$3:$C$56,2,FALSE)*Paramètres!$N$11))</f>
        <v>0</v>
      </c>
      <c r="W147" s="46"/>
      <c r="X147" s="2">
        <f>IF(W$2="Bike &amp; Run",IF(ISNA(VLOOKUP(W147,Paramètres!$B$3:$C$56,2,FALSE)),0,VLOOKUP(W147,Paramètres!$B$3:$C$56,2,FALSE)*Paramètres!$N$12),IF(OR(W147="",OR($D147="",$D147="NL",$D147="HORS LIGUE")),0,VLOOKUP(IF(OR(W147="",OR($D147="",$D147="NL",$D147="HORS LIGUE")),"",COUNTIFS($D$5:$D$72,"&lt;&gt;"&amp;"",$D$5:$D$72,"&lt;&gt;"&amp;"NL",$D$5:$D$72,"&lt;&gt;"&amp;"HORS LIGUE",W$5:W$72,"&lt;"&amp;W147)+1),Paramètres!$B$3:$C$56,2,FALSE)*Paramètres!$N$12))</f>
        <v>0</v>
      </c>
      <c r="Y147" s="46"/>
      <c r="Z147" s="2">
        <f>IF(Y$2="Bike &amp; Run",IF(ISNA(VLOOKUP(Y147,Paramètres!$B$3:$C$56,2,FALSE)),0,VLOOKUP(Y147,Paramètres!$B$3:$C$56,2,FALSE)*Paramètres!$N$13),IF(OR(Y147="",OR($D147="",$D147="NL",$D147="HORS LIGUE")),0,VLOOKUP(IF(OR(Y147="",OR($D147="",$D147="NL",$D147="HORS LIGUE")),"",COUNTIFS($D$5:$D$72,"&lt;&gt;"&amp;"",$D$5:$D$72,"&lt;&gt;"&amp;"NL",$D$5:$D$72,"&lt;&gt;"&amp;"HORS LIGUE",Y$5:Y$72,"&lt;"&amp;Y147)+1),Paramètres!$B$3:$C$56,2,FALSE)*Paramètres!$N$13))</f>
        <v>0</v>
      </c>
      <c r="AA147" s="46"/>
      <c r="AB147" s="2">
        <f>IF(AA$2="Bike &amp; Run",IF(ISNA(VLOOKUP(AA147,Paramètres!$B$3:$C$56,2,FALSE)),0,VLOOKUP(AA147,Paramètres!$B$3:$C$56,2,FALSE)*Paramètres!$N$14),IF(OR(AA147="",OR($D147="",$D147="NL",$D147="HORS LIGUE")),0,VLOOKUP(IF(OR(AA147="",OR($D147="",$D147="NL",$D147="HORS LIGUE")),"",COUNTIFS($D$5:$D$72,"&lt;&gt;"&amp;"",$D$5:$D$72,"&lt;&gt;"&amp;"NL",$D$5:$D$72,"&lt;&gt;"&amp;"HORS LIGUE",AA$5:AA$72,"&lt;"&amp;AA147)+1),Paramètres!$B$3:$C$56,2,FALSE)*Paramètres!$N$14))</f>
        <v>0</v>
      </c>
      <c r="AC147" s="46"/>
      <c r="AD147" s="2">
        <f>IF(AC$2="Bike &amp; Run",IF(ISNA(VLOOKUP(AC147,Paramètres!$B$3:$C$56,2,FALSE)),0,VLOOKUP(AC147,Paramètres!$B$3:$C$56,2,FALSE)*Paramètres!$N$15),IF(OR(AC147="",OR($D147="",$D147="NL",$D147="HORS LIGUE")),0,VLOOKUP(IF(OR(AC147="",OR($D147="",$D147="NL",$D147="HORS LIGUE")),"",COUNTIFS($D$5:$D$72,"&lt;&gt;"&amp;"",$D$5:$D$72,"&lt;&gt;"&amp;"NL",$D$5:$D$72,"&lt;&gt;"&amp;"HORS LIGUE",AC$5:AC$72,"&lt;"&amp;AC147)+1),Paramètres!$B$3:$C$56,2,FALSE)*Paramètres!$N$15))</f>
        <v>0</v>
      </c>
      <c r="AE147" s="46"/>
      <c r="AF147" s="2">
        <f>IF(AE$2="Bike &amp; Run",IF(ISNA(VLOOKUP(AE147,Paramètres!$B$3:$C$56,2,FALSE)),0,VLOOKUP(AE147,Paramètres!$B$3:$C$56,2,FALSE)*Paramètres!$N$16),IF(OR(AE147="",OR($D147="",$D147="NL",$D147="HORS LIGUE")),0,VLOOKUP(IF(OR(AE147="",OR($D147="",$D147="NL",$D147="HORS LIGUE")),"",COUNTIFS($D$5:$D$72,"&lt;&gt;"&amp;"",$D$5:$D$72,"&lt;&gt;"&amp;"NL",$D$5:$D$72,"&lt;&gt;"&amp;"HORS LIGUE",AE$5:AE$72,"&lt;"&amp;AE147)+1),Paramètres!$B$3:$C$56,2,FALSE)*Paramètres!$N$16))</f>
        <v>0</v>
      </c>
      <c r="AG147" s="46"/>
      <c r="AH147" s="2">
        <f>IF(AG$2="Bike &amp; Run",IF(ISNA(VLOOKUP(AG147,Paramètres!$B$3:$C$56,2,FALSE)),0,VLOOKUP(AG147,Paramètres!$B$3:$C$56,2,FALSE)*Paramètres!$N$17),IF(OR(AG147="",OR($D147="",$D147="NL",$D147="HORS LIGUE")),0,VLOOKUP(IF(OR(AG147="",OR($D147="",$D147="NL",$D147="HORS LIGUE")),"",COUNTIFS($D$5:$D$72,"&lt;&gt;"&amp;"",$D$5:$D$72,"&lt;&gt;"&amp;"NL",$D$5:$D$72,"&lt;&gt;"&amp;"HORS LIGUE",AG$5:AG$72,"&lt;"&amp;AG147)+1),Paramètres!$B$3:$C$56,2,FALSE)*Paramètres!$N$17))</f>
        <v>0</v>
      </c>
      <c r="AI147" s="40">
        <f t="shared" si="120"/>
        <v>0</v>
      </c>
      <c r="AJ147" s="3" t="str">
        <f t="shared" si="121"/>
        <v/>
      </c>
      <c r="AK147" s="5">
        <f t="shared" si="122"/>
        <v>0</v>
      </c>
      <c r="AL147" s="41" t="e">
        <f t="shared" si="123"/>
        <v>#REF!</v>
      </c>
      <c r="AM147" s="33" t="e">
        <f t="shared" si="124"/>
        <v>#REF!</v>
      </c>
    </row>
    <row r="148" spans="1:39" ht="16.5" x14ac:dyDescent="0.35">
      <c r="A148" s="14"/>
      <c r="B148" s="64" t="str">
        <f>IF(ISNA(VLOOKUP(A148,'Licenciés Jeunes 2023'!A:C,3,0)),"",VLOOKUP(A148,'Licenciés Jeunes 2023'!A:C,3,0))</f>
        <v/>
      </c>
      <c r="C148" s="32" t="str">
        <f>IF(ISNA(VLOOKUP(A148,'Licenciés Jeunes 2023'!A:C,2,0)),"",VLOOKUP(A148,'Licenciés Jeunes 2023'!A:C,2,0))</f>
        <v/>
      </c>
      <c r="D148" s="32" t="str">
        <f>IF(ISNA(VLOOKUP(A148,'Licenciés Jeunes 2023'!A:F,6,0)),"",VLOOKUP(A148,'Licenciés Jeunes 2023'!A:F,6,0))</f>
        <v/>
      </c>
      <c r="E148" s="6"/>
      <c r="F148" s="2">
        <f>IF(E$2="Bike &amp; Run",IF(ISNA(VLOOKUP(E148,Paramètres!$B$3:$C$56,2,FALSE)),0,VLOOKUP(E148,Paramètres!$B$3:$C$56,2,FALSE)*Paramètres!$N$3),IF(OR(E148="",OR($D148="",$D148="NL",$D148="HORS LIGUE")),0,VLOOKUP(IF(OR(E148="",OR($D148="",$D148="NL",$D148="HORS LIGUE")),"",COUNTIFS($D$5:$D$72,"&lt;&gt;"&amp;"",$D$5:$D$72,"&lt;&gt;"&amp;"NL",$D$5:$D$72,"&lt;&gt;"&amp;"HORS LIGUE",E$5:E$72,"&lt;"&amp;E148)+1),Paramètres!$B$3:$C$56,2,FALSE)*Paramètres!$N$3))</f>
        <v>0</v>
      </c>
      <c r="G148" s="4"/>
      <c r="H148" s="2">
        <f>IF(G$2="Bike &amp; Run",IF(ISNA(VLOOKUP(G148,Paramètres!$B$3:$C$56,2,FALSE)),0,VLOOKUP(G148,Paramètres!$B$3:$C$56,2,FALSE)*Paramètres!$N$4),IF(OR(G148="",OR($D148="",$D148="NL",$D148="HORS LIGUE")),0,VLOOKUP(IF(OR(G148="",OR($D148="",$D148="NL",$D148="HORS LIGUE")),"",COUNTIFS($D$5:$D$72,"&lt;&gt;"&amp;"",$D$5:$D$72,"&lt;&gt;"&amp;"NL",$D$5:$D$72,"&lt;&gt;"&amp;"HORS LIGUE",G$5:G$72,"&lt;"&amp;G148)+1),Paramètres!$B$3:$C$56,2,FALSE)*Paramètres!$N$4))</f>
        <v>0</v>
      </c>
      <c r="I148" s="36"/>
      <c r="J148" s="2">
        <f>IF(I$2="Bike &amp; Run",IF(ISNA(VLOOKUP(I148,Paramètres!$B$3:$C$56,2,FALSE)),0,VLOOKUP(I148,Paramètres!$B$3:$C$56,2,FALSE)*Paramètres!$N$5),IF(OR(I148="",OR($D148="",$D148="NL",$D148="HORS LIGUE")),0,VLOOKUP(IF(OR(I148="",OR($D148="",$D148="NL",$D148="HORS LIGUE")),"",COUNTIFS($D$5:$D$72,"&lt;&gt;"&amp;"",$D$5:$D$72,"&lt;&gt;"&amp;"NL",$D$5:$D$72,"&lt;&gt;"&amp;"HORS LIGUE",I$5:I$72,"&lt;"&amp;I148)+1),Paramètres!$B$3:$C$56,2,FALSE)*Paramètres!$N$5))</f>
        <v>0</v>
      </c>
      <c r="K148" s="4"/>
      <c r="L148" s="2">
        <f>IF(K$2="Bike &amp; Run",IF(ISNA(VLOOKUP(K148,Paramètres!$B$3:$C$56,2,FALSE)),0,VLOOKUP(K148,Paramètres!$B$3:$C$56,2,FALSE)*Paramètres!$N$6),IF(OR(K148="",OR($D148="",$D148="NL",$D148="HORS LIGUE")),0,VLOOKUP(IF(OR(K148="",OR($D148="",$D148="NL",$D148="HORS LIGUE")),"",COUNTIFS($D$5:$D$72,"&lt;&gt;"&amp;"",$D$5:$D$72,"&lt;&gt;"&amp;"NL",$D$5:$D$72,"&lt;&gt;"&amp;"HORS LIGUE",K$5:K$72,"&lt;"&amp;K148)+1),Paramètres!$B$3:$C$56,2,FALSE)*Paramètres!$N$6))</f>
        <v>0</v>
      </c>
      <c r="M148" s="4"/>
      <c r="N148" s="2">
        <f>IF(M$2="Bike &amp; Run",IF(ISNA(VLOOKUP(M148,Paramètres!$B$3:$C$56,2,FALSE)),0,VLOOKUP(M148,Paramètres!$B$3:$C$56,2,FALSE)*Paramètres!$N$7),IF(OR(M148="",OR($D148="",$D148="NL",$D148="HORS LIGUE")),0,VLOOKUP(IF(OR(M148="",OR($D148="",$D148="NL",$D148="HORS LIGUE")),"",COUNTIFS($D$5:$D$72,"&lt;&gt;"&amp;"",$D$5:$D$72,"&lt;&gt;"&amp;"NL",$D$5:$D$72,"&lt;&gt;"&amp;"HORS LIGUE",M$5:M$72,"&lt;"&amp;M148)+1),Paramètres!$B$3:$C$56,2,FALSE)*Paramètres!$N$7))</f>
        <v>0</v>
      </c>
      <c r="O148" s="46"/>
      <c r="P148" s="2">
        <f>IF(O$2="Bike &amp; Run",IF(ISNA(VLOOKUP(O148,Paramètres!$B$3:$C$56,2,FALSE)),0,VLOOKUP(O148,Paramètres!$B$3:$C$56,2,FALSE)*Paramètres!$N$8),IF(OR(O148="",OR($D148="",$D148="NL",$D148="HORS LIGUE")),0,VLOOKUP(IF(OR(O148="",OR($D148="",$D148="NL",$D148="HORS LIGUE")),"",COUNTIFS($D$5:$D$72,"&lt;&gt;"&amp;"",$D$5:$D$72,"&lt;&gt;"&amp;"NL",$D$5:$D$72,"&lt;&gt;"&amp;"HORS LIGUE",O$5:O$72,"&lt;"&amp;O148)+1),Paramètres!$B$3:$C$56,2,FALSE)*Paramètres!$N$8))</f>
        <v>0</v>
      </c>
      <c r="Q148" s="46"/>
      <c r="R148" s="2">
        <f>IF(Q$2="Bike &amp; Run",IF(ISNA(VLOOKUP(Q148,Paramètres!$B$3:$C$56,2,FALSE)),0,VLOOKUP(Q148,Paramètres!$B$3:$C$56,2,FALSE)*Paramètres!$N$9),IF(OR(Q148="",OR($D148="",$D148="NL",$D148="HORS LIGUE")),0,VLOOKUP(IF(OR(Q148="",OR($D148="",$D148="NL",$D148="HORS LIGUE")),"",COUNTIFS($D$5:$D$72,"&lt;&gt;"&amp;"",$D$5:$D$72,"&lt;&gt;"&amp;"NL",$D$5:$D$72,"&lt;&gt;"&amp;"HORS LIGUE",Q$5:Q$72,"&lt;"&amp;Q148)+1),Paramètres!$B$3:$C$56,2,FALSE)*Paramètres!$N$9))</f>
        <v>0</v>
      </c>
      <c r="S148" s="46"/>
      <c r="T148" s="2">
        <f>IF(S$2="Bike &amp; Run",IF(ISNA(VLOOKUP(S148,Paramètres!$B$3:$C$56,2,FALSE)),0,VLOOKUP(S148,Paramètres!$B$3:$C$56,2,FALSE)*Paramètres!$N$10),IF(OR(S148="",OR($D148="",$D148="NL",$D148="HORS LIGUE")),0,VLOOKUP(IF(OR(S148="",OR($D148="",$D148="NL",$D148="HORS LIGUE")),"",COUNTIFS($D$5:$D$72,"&lt;&gt;"&amp;"",$D$5:$D$72,"&lt;&gt;"&amp;"NL",$D$5:$D$72,"&lt;&gt;"&amp;"HORS LIGUE",S$5:S$72,"&lt;"&amp;S148)+1),Paramètres!$B$3:$C$56,2,FALSE)*Paramètres!$N$10))</f>
        <v>0</v>
      </c>
      <c r="U148" s="46"/>
      <c r="V148" s="2">
        <f>IF(U$2="Bike &amp; Run",IF(ISNA(VLOOKUP(U148,Paramètres!$B$3:$C$56,2,FALSE)),0,VLOOKUP(U148,Paramètres!$B$3:$C$56,2,FALSE)*Paramètres!$N$11),IF(OR(U148="",OR($D148="",$D148="NL",$D148="HORS LIGUE")),0,VLOOKUP(IF(OR(U148="",OR($D148="",$D148="NL",$D148="HORS LIGUE")),"",COUNTIFS($D$5:$D$72,"&lt;&gt;"&amp;"",$D$5:$D$72,"&lt;&gt;"&amp;"NL",$D$5:$D$72,"&lt;&gt;"&amp;"HORS LIGUE",U$5:U$72,"&lt;"&amp;U148)+1),Paramètres!$B$3:$C$56,2,FALSE)*Paramètres!$N$11))</f>
        <v>0</v>
      </c>
      <c r="W148" s="46"/>
      <c r="X148" s="2">
        <f>IF(W$2="Bike &amp; Run",IF(ISNA(VLOOKUP(W148,Paramètres!$B$3:$C$56,2,FALSE)),0,VLOOKUP(W148,Paramètres!$B$3:$C$56,2,FALSE)*Paramètres!$N$12),IF(OR(W148="",OR($D148="",$D148="NL",$D148="HORS LIGUE")),0,VLOOKUP(IF(OR(W148="",OR($D148="",$D148="NL",$D148="HORS LIGUE")),"",COUNTIFS($D$5:$D$72,"&lt;&gt;"&amp;"",$D$5:$D$72,"&lt;&gt;"&amp;"NL",$D$5:$D$72,"&lt;&gt;"&amp;"HORS LIGUE",W$5:W$72,"&lt;"&amp;W148)+1),Paramètres!$B$3:$C$56,2,FALSE)*Paramètres!$N$12))</f>
        <v>0</v>
      </c>
      <c r="Y148" s="46"/>
      <c r="Z148" s="2">
        <f>IF(Y$2="Bike &amp; Run",IF(ISNA(VLOOKUP(Y148,Paramètres!$B$3:$C$56,2,FALSE)),0,VLOOKUP(Y148,Paramètres!$B$3:$C$56,2,FALSE)*Paramètres!$N$13),IF(OR(Y148="",OR($D148="",$D148="NL",$D148="HORS LIGUE")),0,VLOOKUP(IF(OR(Y148="",OR($D148="",$D148="NL",$D148="HORS LIGUE")),"",COUNTIFS($D$5:$D$72,"&lt;&gt;"&amp;"",$D$5:$D$72,"&lt;&gt;"&amp;"NL",$D$5:$D$72,"&lt;&gt;"&amp;"HORS LIGUE",Y$5:Y$72,"&lt;"&amp;Y148)+1),Paramètres!$B$3:$C$56,2,FALSE)*Paramètres!$N$13))</f>
        <v>0</v>
      </c>
      <c r="AA148" s="46"/>
      <c r="AB148" s="2">
        <f>IF(AA$2="Bike &amp; Run",IF(ISNA(VLOOKUP(AA148,Paramètres!$B$3:$C$56,2,FALSE)),0,VLOOKUP(AA148,Paramètres!$B$3:$C$56,2,FALSE)*Paramètres!$N$14),IF(OR(AA148="",OR($D148="",$D148="NL",$D148="HORS LIGUE")),0,VLOOKUP(IF(OR(AA148="",OR($D148="",$D148="NL",$D148="HORS LIGUE")),"",COUNTIFS($D$5:$D$72,"&lt;&gt;"&amp;"",$D$5:$D$72,"&lt;&gt;"&amp;"NL",$D$5:$D$72,"&lt;&gt;"&amp;"HORS LIGUE",AA$5:AA$72,"&lt;"&amp;AA148)+1),Paramètres!$B$3:$C$56,2,FALSE)*Paramètres!$N$14))</f>
        <v>0</v>
      </c>
      <c r="AC148" s="46"/>
      <c r="AD148" s="2">
        <f>IF(AC$2="Bike &amp; Run",IF(ISNA(VLOOKUP(AC148,Paramètres!$B$3:$C$56,2,FALSE)),0,VLOOKUP(AC148,Paramètres!$B$3:$C$56,2,FALSE)*Paramètres!$N$15),IF(OR(AC148="",OR($D148="",$D148="NL",$D148="HORS LIGUE")),0,VLOOKUP(IF(OR(AC148="",OR($D148="",$D148="NL",$D148="HORS LIGUE")),"",COUNTIFS($D$5:$D$72,"&lt;&gt;"&amp;"",$D$5:$D$72,"&lt;&gt;"&amp;"NL",$D$5:$D$72,"&lt;&gt;"&amp;"HORS LIGUE",AC$5:AC$72,"&lt;"&amp;AC148)+1),Paramètres!$B$3:$C$56,2,FALSE)*Paramètres!$N$15))</f>
        <v>0</v>
      </c>
      <c r="AE148" s="46"/>
      <c r="AF148" s="2">
        <f>IF(AE$2="Bike &amp; Run",IF(ISNA(VLOOKUP(AE148,Paramètres!$B$3:$C$56,2,FALSE)),0,VLOOKUP(AE148,Paramètres!$B$3:$C$56,2,FALSE)*Paramètres!$N$16),IF(OR(AE148="",OR($D148="",$D148="NL",$D148="HORS LIGUE")),0,VLOOKUP(IF(OR(AE148="",OR($D148="",$D148="NL",$D148="HORS LIGUE")),"",COUNTIFS($D$5:$D$72,"&lt;&gt;"&amp;"",$D$5:$D$72,"&lt;&gt;"&amp;"NL",$D$5:$D$72,"&lt;&gt;"&amp;"HORS LIGUE",AE$5:AE$72,"&lt;"&amp;AE148)+1),Paramètres!$B$3:$C$56,2,FALSE)*Paramètres!$N$16))</f>
        <v>0</v>
      </c>
      <c r="AG148" s="46"/>
      <c r="AH148" s="2">
        <f>IF(AG$2="Bike &amp; Run",IF(ISNA(VLOOKUP(AG148,Paramètres!$B$3:$C$56,2,FALSE)),0,VLOOKUP(AG148,Paramètres!$B$3:$C$56,2,FALSE)*Paramètres!$N$17),IF(OR(AG148="",OR($D148="",$D148="NL",$D148="HORS LIGUE")),0,VLOOKUP(IF(OR(AG148="",OR($D148="",$D148="NL",$D148="HORS LIGUE")),"",COUNTIFS($D$5:$D$72,"&lt;&gt;"&amp;"",$D$5:$D$72,"&lt;&gt;"&amp;"NL",$D$5:$D$72,"&lt;&gt;"&amp;"HORS LIGUE",AG$5:AG$72,"&lt;"&amp;AG148)+1),Paramètres!$B$3:$C$56,2,FALSE)*Paramètres!$N$17))</f>
        <v>0</v>
      </c>
      <c r="AI148" s="40">
        <f t="shared" si="120"/>
        <v>0</v>
      </c>
      <c r="AJ148" s="3" t="str">
        <f t="shared" si="121"/>
        <v/>
      </c>
      <c r="AK148" s="5">
        <f t="shared" si="122"/>
        <v>0</v>
      </c>
      <c r="AL148" s="41" t="e">
        <f t="shared" si="123"/>
        <v>#REF!</v>
      </c>
      <c r="AM148" s="33" t="e">
        <f t="shared" si="124"/>
        <v>#REF!</v>
      </c>
    </row>
  </sheetData>
  <sheetProtection selectLockedCells="1" selectUnlockedCells="1"/>
  <sortState xmlns:xlrd2="http://schemas.microsoft.com/office/spreadsheetml/2017/richdata2" ref="A5:AM148">
    <sortCondition descending="1" ref="AI24:AI148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49:A72" xr:uid="{00000000-0002-0000-0600-000000000000}">
      <formula1>IF(A49&lt;&gt;"",OFFSET(F_licences,MATCH(A49&amp;"*",F_licences,0)-1,,COUNTIF(F_licences,A49&amp;"*"),1),F_licences)</formula1>
    </dataValidation>
    <dataValidation type="list" allowBlank="1" showInputMessage="1" showErrorMessage="1" sqref="D49:D148" xr:uid="{00000000-0002-0000-06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Feuil42"/>
  <dimension ref="A1:BR138"/>
  <sheetViews>
    <sheetView workbookViewId="0">
      <selection activeCell="Q7" sqref="Q7"/>
    </sheetView>
  </sheetViews>
  <sheetFormatPr baseColWidth="10" defaultColWidth="11" defaultRowHeight="12.5" x14ac:dyDescent="0.25"/>
  <cols>
    <col min="1" max="1" width="23.36328125" bestFit="1" customWidth="1"/>
    <col min="2" max="2" width="17.36328125" bestFit="1" customWidth="1"/>
    <col min="3" max="3" width="19.453125" bestFit="1" customWidth="1"/>
    <col min="4" max="4" width="39.36328125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6.36328125" bestFit="1" customWidth="1"/>
    <col min="17" max="17" width="3.6328125" bestFit="1" customWidth="1"/>
    <col min="18" max="18" width="6.6328125" customWidth="1"/>
    <col min="19" max="19" width="3.6328125" bestFit="1" customWidth="1"/>
    <col min="20" max="20" width="6.6328125" customWidth="1"/>
    <col min="21" max="21" width="3.6328125" bestFit="1" customWidth="1"/>
    <col min="22" max="22" width="6.6328125" customWidth="1"/>
    <col min="23" max="23" width="4.1796875" customWidth="1"/>
    <col min="24" max="24" width="6.36328125" bestFit="1" customWidth="1"/>
    <col min="2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 x14ac:dyDescent="0.25">
      <c r="A1" s="97"/>
      <c r="B1" s="100" t="s">
        <v>10</v>
      </c>
      <c r="C1" s="100"/>
      <c r="D1" s="103"/>
      <c r="E1" s="96">
        <f>IF(Paramètres!K3&lt;&gt;"",Paramètres!K3,"")</f>
        <v>45675</v>
      </c>
      <c r="F1" s="96"/>
      <c r="G1" s="96">
        <f>IF(Paramètres!K4&lt;&gt;"",Paramètres!K4,"")</f>
        <v>45690</v>
      </c>
      <c r="H1" s="96"/>
      <c r="I1" s="96">
        <f>IF(Paramètres!K5&lt;&gt;"",Paramètres!K5,"")</f>
        <v>45718</v>
      </c>
      <c r="J1" s="96"/>
      <c r="K1" s="96">
        <f>IF(Paramètres!K6&lt;&gt;"",Paramètres!K6,"")</f>
        <v>45753</v>
      </c>
      <c r="L1" s="96"/>
      <c r="M1" s="96">
        <f>IF(Paramètres!K7&lt;&gt;"",Paramètres!K7,"")</f>
        <v>45780</v>
      </c>
      <c r="N1" s="96"/>
      <c r="O1" s="96" t="str">
        <f>IF(Paramètres!K8&lt;&gt;"",Paramètres!K8,"")</f>
        <v>24&amp;25/05/2025</v>
      </c>
      <c r="P1" s="96"/>
      <c r="Q1" s="96">
        <f>IF(Paramètres!K9&lt;&gt;"",Paramètres!K9,"")</f>
        <v>45876</v>
      </c>
      <c r="R1" s="96"/>
      <c r="S1" s="96">
        <f>IF(Paramètres!K10&lt;&gt;"",Paramètres!K10,"")</f>
        <v>45844</v>
      </c>
      <c r="T1" s="96"/>
      <c r="U1" s="96">
        <f>IF(Paramètres!K11&lt;&gt;"",Paramètres!K11,"")</f>
        <v>45907</v>
      </c>
      <c r="V1" s="96"/>
      <c r="W1" s="96">
        <f>IF(Paramètres!K12&lt;&gt;"",Paramètres!K12,"")</f>
        <v>45928</v>
      </c>
      <c r="X1" s="96"/>
      <c r="Y1" s="96" t="str">
        <f>IF(Paramètres!K13&lt;&gt;"",Paramètres!K13,"")</f>
        <v/>
      </c>
      <c r="Z1" s="96"/>
      <c r="AA1" s="96" t="str">
        <f>IF(Paramètres!K14&lt;&gt;"",Paramètres!K14,"")</f>
        <v/>
      </c>
      <c r="AB1" s="96"/>
      <c r="AC1" s="96" t="str">
        <f>IF(Paramètres!K15&lt;&gt;"",Paramètres!K15,"")</f>
        <v/>
      </c>
      <c r="AD1" s="96"/>
      <c r="AE1" s="96" t="str">
        <f>IF(Paramètres!K16&lt;&gt;"",Paramètres!K16,"")</f>
        <v/>
      </c>
      <c r="AF1" s="96"/>
      <c r="AG1" s="96" t="str">
        <f>IF(Paramètres!K17&lt;&gt;"",Paramètres!K17,"")</f>
        <v/>
      </c>
      <c r="AH1" s="88"/>
      <c r="AI1" s="95" t="s">
        <v>0</v>
      </c>
      <c r="AJ1" s="95"/>
      <c r="AK1" s="95"/>
      <c r="AL1" s="95"/>
      <c r="AM1" s="95"/>
    </row>
    <row r="2" spans="1:70" ht="32.25" customHeight="1" x14ac:dyDescent="0.25">
      <c r="A2" s="98"/>
      <c r="B2" s="101"/>
      <c r="C2" s="101"/>
      <c r="D2" s="104"/>
      <c r="E2" s="88" t="str">
        <f>IF(E1&lt;&gt;"",Paramètres!L3,"")</f>
        <v>Bike &amp; Run</v>
      </c>
      <c r="F2" s="89"/>
      <c r="G2" s="88" t="str">
        <f>IF(G1&lt;&gt;"",Paramètres!L4,"")</f>
        <v>Class Triathlon</v>
      </c>
      <c r="H2" s="89"/>
      <c r="I2" s="88" t="str">
        <f>IF(I1&lt;&gt;"",Paramètres!L5,"")</f>
        <v>Duathlon</v>
      </c>
      <c r="J2" s="89"/>
      <c r="K2" s="88" t="str">
        <f>IF(K1&lt;&gt;"",Paramètres!L6,"")</f>
        <v>Cross Duathlon</v>
      </c>
      <c r="L2" s="89"/>
      <c r="M2" s="88" t="str">
        <f>IF(M1&lt;&gt;"",Paramètres!L7,"")</f>
        <v>Triathlon</v>
      </c>
      <c r="N2" s="89"/>
      <c r="O2" s="88" t="str">
        <f>IF(O1&lt;&gt;"",Paramètres!L8,"")</f>
        <v>Triathlon</v>
      </c>
      <c r="P2" s="89"/>
      <c r="Q2" s="88" t="str">
        <f>IF(Q1&lt;&gt;"",Paramètres!L9,"")</f>
        <v>Aquathlon</v>
      </c>
      <c r="R2" s="89"/>
      <c r="S2" s="88" t="str">
        <f>IF(S1&lt;&gt;"",Paramètres!L10,"")</f>
        <v>Triathlon</v>
      </c>
      <c r="T2" s="89"/>
      <c r="U2" s="88" t="str">
        <f>IF(U1&lt;&gt;"",Paramètres!L11,"")</f>
        <v>Triathlon</v>
      </c>
      <c r="V2" s="89"/>
      <c r="W2" s="88" t="str">
        <f>IF(W1&lt;&gt;"",Paramètres!L12,"")</f>
        <v>Triathlon</v>
      </c>
      <c r="X2" s="89"/>
      <c r="Y2" s="88" t="str">
        <f>IF(Y1&lt;&gt;"",Paramètres!L13,"")</f>
        <v/>
      </c>
      <c r="Z2" s="89"/>
      <c r="AA2" s="88" t="str">
        <f>IF(AA1&lt;&gt;"",Paramètres!L14,"")</f>
        <v/>
      </c>
      <c r="AB2" s="89"/>
      <c r="AC2" s="88" t="str">
        <f>IF(AC1&lt;&gt;"",Paramètres!L15,"")</f>
        <v/>
      </c>
      <c r="AD2" s="89"/>
      <c r="AE2" s="88" t="str">
        <f>IF(AE1&lt;&gt;"",Paramètres!L16,"")</f>
        <v/>
      </c>
      <c r="AF2" s="89"/>
      <c r="AG2" s="88" t="str">
        <f>IF(AG1&lt;&gt;"",Paramètres!L17,"")</f>
        <v/>
      </c>
      <c r="AH2" s="92"/>
      <c r="AI2" s="90" t="s">
        <v>86</v>
      </c>
      <c r="AJ2" s="90"/>
      <c r="AK2" s="90"/>
      <c r="AL2" s="91">
        <f>Paramètres!T10</f>
        <v>7</v>
      </c>
      <c r="AM2" s="91"/>
    </row>
    <row r="3" spans="1:70" ht="44.25" customHeight="1" x14ac:dyDescent="0.4">
      <c r="A3" s="99"/>
      <c r="B3" s="102"/>
      <c r="C3" s="102"/>
      <c r="D3" s="105"/>
      <c r="E3" s="88" t="str">
        <f>IF(E1&lt;&gt;"",Paramètres!M3,"")</f>
        <v>Saint Avertin</v>
      </c>
      <c r="F3" s="89"/>
      <c r="G3" s="88" t="str">
        <f>IF(G1&lt;&gt;"",Paramètres!M4,"")</f>
        <v>Châteauroux</v>
      </c>
      <c r="H3" s="89"/>
      <c r="I3" s="88" t="str">
        <f>IF(I1&lt;&gt;"",Paramètres!M5,"")</f>
        <v>Saint Cyr-sur-Loire</v>
      </c>
      <c r="J3" s="89"/>
      <c r="K3" s="88" t="str">
        <f>IF(K1&lt;&gt;"",Paramètres!M6,"")</f>
        <v>Château-Renault</v>
      </c>
      <c r="L3" s="89"/>
      <c r="M3" s="88" t="str">
        <f>IF(M1&lt;&gt;"",Paramètres!M7,"")</f>
        <v>Suèvres</v>
      </c>
      <c r="N3" s="89"/>
      <c r="O3" s="88" t="str">
        <f>IF(O1&lt;&gt;"",Paramètres!M8,"")</f>
        <v>Villiers-sur-Loir</v>
      </c>
      <c r="P3" s="89"/>
      <c r="Q3" s="88" t="str">
        <f>IF(Q1&lt;&gt;"",Paramètres!M9,"")</f>
        <v>Saint Laurent-Nouan</v>
      </c>
      <c r="R3" s="89"/>
      <c r="S3" s="88" t="str">
        <f>IF(S1&lt;&gt;"",Paramètres!M10,"")</f>
        <v>Saint George-sur-Eure</v>
      </c>
      <c r="T3" s="89"/>
      <c r="U3" s="88" t="str">
        <f>IF(U1&lt;&gt;"",Paramètres!M11,"")</f>
        <v>Joué-les-Tours</v>
      </c>
      <c r="V3" s="89"/>
      <c r="W3" s="88" t="str">
        <f>IF(W1&lt;&gt;"",Paramètres!M12,"")</f>
        <v>La Chapelle d'Angillon</v>
      </c>
      <c r="X3" s="89"/>
      <c r="Y3" s="88" t="str">
        <f>IF(Y1&lt;&gt;"",Paramètres!M13,"")</f>
        <v/>
      </c>
      <c r="Z3" s="89"/>
      <c r="AA3" s="88" t="str">
        <f>IF(AA1&lt;&gt;"",Paramètres!M14,"")</f>
        <v/>
      </c>
      <c r="AB3" s="89"/>
      <c r="AC3" s="88" t="str">
        <f>IF(AC1&lt;&gt;"",Paramètres!M15,"")</f>
        <v/>
      </c>
      <c r="AD3" s="89"/>
      <c r="AE3" s="88" t="str">
        <f>IF(AE1&lt;&gt;"",Paramètres!M16,"")</f>
        <v/>
      </c>
      <c r="AF3" s="89"/>
      <c r="AG3" s="88" t="str">
        <f>IF(AG1&lt;&gt;"",Paramètres!M17,"")</f>
        <v/>
      </c>
      <c r="AH3" s="89"/>
      <c r="AI3" s="90"/>
      <c r="AJ3" s="90"/>
      <c r="AK3" s="90"/>
      <c r="AL3" s="91"/>
      <c r="AM3" s="91"/>
      <c r="BD3" s="87" t="s">
        <v>102</v>
      </c>
      <c r="BE3" s="87"/>
      <c r="BF3" s="87"/>
      <c r="BG3" s="87"/>
      <c r="BH3" s="87"/>
      <c r="BI3" s="87"/>
      <c r="BJ3" s="87"/>
      <c r="BK3" s="87"/>
      <c r="BL3" s="87"/>
      <c r="BM3" s="87"/>
      <c r="BN3" s="87"/>
      <c r="BO3" s="87"/>
      <c r="BP3" s="87"/>
      <c r="BQ3" s="87"/>
      <c r="BR3" s="87"/>
    </row>
    <row r="4" spans="1:70" ht="38.25" customHeight="1" x14ac:dyDescent="0.25">
      <c r="A4" s="31" t="s">
        <v>49</v>
      </c>
      <c r="B4" s="31" t="s">
        <v>48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101</v>
      </c>
      <c r="AL4" s="55" t="str">
        <f>"PTS ("&amp;AL2&amp;" meilleurs résultats)"</f>
        <v>PTS (7 meilleurs résultats)</v>
      </c>
      <c r="AM4" s="56" t="str">
        <f>"CLT (" &amp; AL2 &amp;" meilleurs résultats)"</f>
        <v>CLT (7 meilleurs résultats)</v>
      </c>
      <c r="AO4" s="7" t="s">
        <v>29</v>
      </c>
      <c r="AP4" s="7" t="s">
        <v>30</v>
      </c>
      <c r="AQ4" s="7" t="s">
        <v>31</v>
      </c>
      <c r="AR4" s="7" t="s">
        <v>32</v>
      </c>
      <c r="AS4" s="7" t="s">
        <v>33</v>
      </c>
      <c r="AT4" s="7" t="s">
        <v>76</v>
      </c>
      <c r="AU4" s="7" t="s">
        <v>77</v>
      </c>
      <c r="AV4" s="7" t="s">
        <v>78</v>
      </c>
      <c r="AW4" s="7" t="s">
        <v>79</v>
      </c>
      <c r="AX4" s="7" t="s">
        <v>80</v>
      </c>
      <c r="AY4" s="7" t="s">
        <v>81</v>
      </c>
      <c r="AZ4" s="7" t="s">
        <v>82</v>
      </c>
      <c r="BA4" s="7" t="s">
        <v>83</v>
      </c>
      <c r="BB4" s="7" t="s">
        <v>84</v>
      </c>
      <c r="BC4" s="7" t="s">
        <v>85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 x14ac:dyDescent="0.5">
      <c r="A5" s="74" t="s">
        <v>1226</v>
      </c>
      <c r="B5" s="74" t="s">
        <v>432</v>
      </c>
      <c r="C5" s="74" t="s">
        <v>1227</v>
      </c>
      <c r="D5" s="74" t="s">
        <v>131</v>
      </c>
      <c r="E5" s="6">
        <v>1</v>
      </c>
      <c r="F5" s="62">
        <v>70</v>
      </c>
      <c r="G5" s="4">
        <v>1</v>
      </c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100</v>
      </c>
      <c r="I5" s="36">
        <v>1</v>
      </c>
      <c r="J5" s="2">
        <f>IF(I$2="Bike &amp; Run",IF(ISNA(VLOOKUP(I5,Paramètres!$B$3:$C$56,2,FALSE)),0,VLOOKUP(I5,Paramètres!$B$3:$C$56,2,FALSE)*Paramètres!$N$5),IF(OR(I5="",OR($D5="",$D5="NL",$D5="HORS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LIGUE",I$5:I$72,"&lt;"&amp;I5)+1),Paramètres!$B$3:$C$56,2,FALSE)*Paramètres!$N$5))</f>
        <v>100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/>
      <c r="P5" s="2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/>
      <c r="R5" s="2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LIGUE",Q$5:Q$72,"&lt;"&amp;Q5)+1),Paramètres!$B$3:$C$56,2,FALSE)*Paramètres!$N$9))</f>
        <v>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270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3</v>
      </c>
      <c r="AL5" s="41">
        <f t="shared" ref="AL5:AL17" si="3">HLOOKUP($AL$2,$BD$4:$BR$72,ROW(A5)-3,FALSE)</f>
        <v>270</v>
      </c>
      <c r="AM5" s="33">
        <f t="shared" ref="AM5:AM36" si="4">IF(AL5&lt;&gt;0,RANK(AL5,$AL$5:$AL$72),"")</f>
        <v>1</v>
      </c>
      <c r="AO5" s="22">
        <f t="shared" ref="AO5:AO36" si="5">F5</f>
        <v>70</v>
      </c>
      <c r="AP5">
        <f t="shared" ref="AP5:AP36" si="6">H5</f>
        <v>100</v>
      </c>
      <c r="AQ5">
        <f t="shared" ref="AQ5:AQ36" si="7">J5</f>
        <v>100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100</v>
      </c>
      <c r="BE5" s="22">
        <f t="shared" ref="BE5:BR5" si="21">BD5+LARGE($AO5:$BC5,BE$4)</f>
        <v>200</v>
      </c>
      <c r="BF5" s="22">
        <f t="shared" si="21"/>
        <v>270</v>
      </c>
      <c r="BG5" s="22">
        <f t="shared" si="21"/>
        <v>270</v>
      </c>
      <c r="BH5" s="22">
        <f t="shared" si="21"/>
        <v>270</v>
      </c>
      <c r="BI5" s="22">
        <f t="shared" si="21"/>
        <v>270</v>
      </c>
      <c r="BJ5" s="22">
        <f t="shared" si="21"/>
        <v>270</v>
      </c>
      <c r="BK5" s="22">
        <f t="shared" si="21"/>
        <v>270</v>
      </c>
      <c r="BL5" s="22">
        <f t="shared" si="21"/>
        <v>270</v>
      </c>
      <c r="BM5" s="22">
        <f t="shared" si="21"/>
        <v>270</v>
      </c>
      <c r="BN5" s="22">
        <f t="shared" si="21"/>
        <v>270</v>
      </c>
      <c r="BO5" s="22">
        <f t="shared" si="21"/>
        <v>270</v>
      </c>
      <c r="BP5" s="22">
        <f t="shared" si="21"/>
        <v>270</v>
      </c>
      <c r="BQ5" s="22">
        <f t="shared" si="21"/>
        <v>270</v>
      </c>
      <c r="BR5" s="22">
        <f t="shared" si="21"/>
        <v>270</v>
      </c>
    </row>
    <row r="6" spans="1:70" ht="16.5" x14ac:dyDescent="0.5">
      <c r="A6" s="74" t="s">
        <v>1228</v>
      </c>
      <c r="B6" s="74" t="s">
        <v>323</v>
      </c>
      <c r="C6" s="74" t="s">
        <v>873</v>
      </c>
      <c r="D6" s="74" t="s">
        <v>42</v>
      </c>
      <c r="E6" s="6">
        <v>2</v>
      </c>
      <c r="F6" s="62">
        <v>50</v>
      </c>
      <c r="G6" s="4">
        <v>6</v>
      </c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46</v>
      </c>
      <c r="I6" s="36">
        <v>4</v>
      </c>
      <c r="J6" s="2">
        <f>IF(I$2="Bike &amp; Run",IF(ISNA(VLOOKUP(I6,Paramètres!$B$3:$C$56,2,FALSE)),0,VLOOKUP(I6,Paramètres!$B$3:$C$56,2,FALSE)*Paramètres!$N$5),IF(OR(I6="",OR($D6="",$D6="NL",$D6="HORS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LIGUE",I$5:I$72,"&lt;"&amp;I6)+1),Paramètres!$B$3:$C$56,2,FALSE)*Paramètres!$N$5))</f>
        <v>55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LIGUE",K$5:K$72,"&lt;"&amp;K6)+1),Paramètres!$B$3:$C$56,2,FALSE)*Paramètres!$N$6))</f>
        <v>0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46"/>
      <c r="P6" s="2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/>
      <c r="R6" s="2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151</v>
      </c>
      <c r="AJ6" s="3">
        <f t="shared" si="1"/>
        <v>2</v>
      </c>
      <c r="AK6" s="5">
        <f t="shared" si="2"/>
        <v>3</v>
      </c>
      <c r="AL6" s="41">
        <f t="shared" si="3"/>
        <v>151</v>
      </c>
      <c r="AM6" s="33">
        <f t="shared" si="4"/>
        <v>2</v>
      </c>
      <c r="AO6" s="22">
        <f t="shared" si="5"/>
        <v>50</v>
      </c>
      <c r="AP6">
        <f t="shared" si="6"/>
        <v>46</v>
      </c>
      <c r="AQ6">
        <f t="shared" si="7"/>
        <v>55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105</v>
      </c>
      <c r="BF6" s="22">
        <f t="shared" si="22"/>
        <v>151</v>
      </c>
      <c r="BG6" s="22">
        <f t="shared" si="22"/>
        <v>151</v>
      </c>
      <c r="BH6" s="22">
        <f t="shared" si="22"/>
        <v>151</v>
      </c>
      <c r="BI6" s="22">
        <f t="shared" si="22"/>
        <v>151</v>
      </c>
      <c r="BJ6" s="22">
        <f t="shared" si="22"/>
        <v>151</v>
      </c>
      <c r="BK6" s="22">
        <f t="shared" si="22"/>
        <v>151</v>
      </c>
      <c r="BL6" s="22">
        <f t="shared" si="22"/>
        <v>151</v>
      </c>
      <c r="BM6" s="22">
        <f t="shared" si="22"/>
        <v>151</v>
      </c>
      <c r="BN6" s="22">
        <f t="shared" si="22"/>
        <v>151</v>
      </c>
      <c r="BO6" s="22">
        <f t="shared" si="22"/>
        <v>151</v>
      </c>
      <c r="BP6" s="22">
        <f t="shared" si="22"/>
        <v>151</v>
      </c>
      <c r="BQ6" s="22">
        <f t="shared" si="22"/>
        <v>151</v>
      </c>
      <c r="BR6" s="22">
        <f t="shared" si="22"/>
        <v>151</v>
      </c>
    </row>
    <row r="7" spans="1:70" ht="16.5" x14ac:dyDescent="0.35">
      <c r="A7" s="74" t="s">
        <v>1305</v>
      </c>
      <c r="B7" s="74" t="s">
        <v>386</v>
      </c>
      <c r="C7" s="74" t="s">
        <v>942</v>
      </c>
      <c r="D7" s="74" t="s">
        <v>130</v>
      </c>
      <c r="E7" s="6"/>
      <c r="F7" s="66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>
        <v>2</v>
      </c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80</v>
      </c>
      <c r="I7" s="36">
        <v>3</v>
      </c>
      <c r="J7" s="2">
        <f>IF(I$2="Bike &amp; Run",IF(ISNA(VLOOKUP(I7,Paramètres!$B$3:$C$56,2,FALSE)),0,VLOOKUP(I7,Paramètres!$B$3:$C$56,2,FALSE)*Paramètres!$N$5),IF(OR(I7="",OR($D7="",$D7="NL",$D7="HORS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LIGUE",I$5:I$72,"&lt;"&amp;I7)+1),Paramètres!$B$3:$C$56,2,FALSE)*Paramètres!$N$5))</f>
        <v>65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/>
      <c r="P7" s="2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2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145</v>
      </c>
      <c r="AJ7" s="3">
        <f t="shared" si="1"/>
        <v>3</v>
      </c>
      <c r="AK7" s="5">
        <f t="shared" si="2"/>
        <v>2</v>
      </c>
      <c r="AL7" s="41">
        <f t="shared" si="3"/>
        <v>145</v>
      </c>
      <c r="AM7" s="33">
        <f t="shared" si="4"/>
        <v>3</v>
      </c>
      <c r="AO7" s="22">
        <f t="shared" si="5"/>
        <v>0</v>
      </c>
      <c r="AP7">
        <f t="shared" si="6"/>
        <v>80</v>
      </c>
      <c r="AQ7">
        <f t="shared" si="7"/>
        <v>65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80</v>
      </c>
      <c r="BE7" s="22">
        <f t="shared" ref="BE7:BR7" si="23">BD7+LARGE($AO7:$BC7,BE$4)</f>
        <v>145</v>
      </c>
      <c r="BF7" s="22">
        <f t="shared" si="23"/>
        <v>145</v>
      </c>
      <c r="BG7" s="22">
        <f t="shared" si="23"/>
        <v>145</v>
      </c>
      <c r="BH7" s="22">
        <f t="shared" si="23"/>
        <v>145</v>
      </c>
      <c r="BI7" s="22">
        <f t="shared" si="23"/>
        <v>145</v>
      </c>
      <c r="BJ7" s="22">
        <f t="shared" si="23"/>
        <v>145</v>
      </c>
      <c r="BK7" s="22">
        <f t="shared" si="23"/>
        <v>145</v>
      </c>
      <c r="BL7" s="22">
        <f t="shared" si="23"/>
        <v>145</v>
      </c>
      <c r="BM7" s="22">
        <f t="shared" si="23"/>
        <v>145</v>
      </c>
      <c r="BN7" s="22">
        <f t="shared" si="23"/>
        <v>145</v>
      </c>
      <c r="BO7" s="22">
        <f t="shared" si="23"/>
        <v>145</v>
      </c>
      <c r="BP7" s="22">
        <f t="shared" si="23"/>
        <v>145</v>
      </c>
      <c r="BQ7" s="22">
        <f t="shared" si="23"/>
        <v>145</v>
      </c>
      <c r="BR7" s="22">
        <f t="shared" si="23"/>
        <v>145</v>
      </c>
    </row>
    <row r="8" spans="1:70" ht="16.5" x14ac:dyDescent="0.5">
      <c r="A8" s="74" t="s">
        <v>1346</v>
      </c>
      <c r="B8" s="74" t="s">
        <v>1347</v>
      </c>
      <c r="C8" s="74" t="s">
        <v>1348</v>
      </c>
      <c r="D8" s="74" t="s">
        <v>131</v>
      </c>
      <c r="E8" s="75">
        <v>2</v>
      </c>
      <c r="F8" s="62">
        <v>35</v>
      </c>
      <c r="G8" s="4">
        <v>15</v>
      </c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29</v>
      </c>
      <c r="I8" s="36">
        <v>2</v>
      </c>
      <c r="J8" s="2">
        <f>IF(I$2="Bike &amp; Run",IF(ISNA(VLOOKUP(I8,Paramètres!$B$3:$C$56,2,FALSE)),0,VLOOKUP(I8,Paramètres!$B$3:$C$56,2,FALSE)*Paramètres!$N$5),IF(OR(I8="",OR($D8="",$D8="NL",$D8="HORS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LIGUE",I$5:I$72,"&lt;"&amp;I8)+1),Paramètres!$B$3:$C$56,2,FALSE)*Paramètres!$N$5))</f>
        <v>80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/>
      <c r="P8" s="2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2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144</v>
      </c>
      <c r="AJ8" s="3">
        <f t="shared" si="1"/>
        <v>4</v>
      </c>
      <c r="AK8" s="5">
        <f t="shared" si="2"/>
        <v>3</v>
      </c>
      <c r="AL8" s="41">
        <f t="shared" si="3"/>
        <v>144</v>
      </c>
      <c r="AM8" s="33">
        <f t="shared" si="4"/>
        <v>4</v>
      </c>
      <c r="AO8" s="22">
        <f t="shared" si="5"/>
        <v>35</v>
      </c>
      <c r="AP8">
        <f t="shared" si="6"/>
        <v>29</v>
      </c>
      <c r="AQ8">
        <f t="shared" si="7"/>
        <v>80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80</v>
      </c>
      <c r="BE8" s="22">
        <f t="shared" ref="BE8:BR8" si="24">BD8+LARGE($AO8:$BC8,BE$4)</f>
        <v>115</v>
      </c>
      <c r="BF8" s="22">
        <f t="shared" si="24"/>
        <v>144</v>
      </c>
      <c r="BG8" s="22">
        <f t="shared" si="24"/>
        <v>144</v>
      </c>
      <c r="BH8" s="22">
        <f t="shared" si="24"/>
        <v>144</v>
      </c>
      <c r="BI8" s="22">
        <f t="shared" si="24"/>
        <v>144</v>
      </c>
      <c r="BJ8" s="22">
        <f t="shared" si="24"/>
        <v>144</v>
      </c>
      <c r="BK8" s="22">
        <f t="shared" si="24"/>
        <v>144</v>
      </c>
      <c r="BL8" s="22">
        <f t="shared" si="24"/>
        <v>144</v>
      </c>
      <c r="BM8" s="22">
        <f t="shared" si="24"/>
        <v>144</v>
      </c>
      <c r="BN8" s="22">
        <f t="shared" si="24"/>
        <v>144</v>
      </c>
      <c r="BO8" s="22">
        <f t="shared" si="24"/>
        <v>144</v>
      </c>
      <c r="BP8" s="22">
        <f t="shared" si="24"/>
        <v>144</v>
      </c>
      <c r="BQ8" s="22">
        <f t="shared" si="24"/>
        <v>144</v>
      </c>
      <c r="BR8" s="22">
        <f t="shared" si="24"/>
        <v>144</v>
      </c>
    </row>
    <row r="9" spans="1:70" ht="16.5" x14ac:dyDescent="0.5">
      <c r="A9" s="74" t="s">
        <v>1333</v>
      </c>
      <c r="B9" s="74" t="s">
        <v>398</v>
      </c>
      <c r="C9" s="74" t="s">
        <v>1310</v>
      </c>
      <c r="D9" s="74" t="s">
        <v>17</v>
      </c>
      <c r="E9" s="6">
        <v>3</v>
      </c>
      <c r="F9" s="62">
        <v>35</v>
      </c>
      <c r="G9" s="4">
        <v>4</v>
      </c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55</v>
      </c>
      <c r="I9" s="36">
        <v>10</v>
      </c>
      <c r="J9" s="2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LIGUE",I$5:I$72,"&lt;"&amp;I9)+1),Paramètres!$B$3:$C$56,2,FALSE)*Paramètres!$N$5))</f>
        <v>38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/>
      <c r="P9" s="2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128</v>
      </c>
      <c r="AJ9" s="3">
        <f t="shared" si="1"/>
        <v>5</v>
      </c>
      <c r="AK9" s="5">
        <f t="shared" si="2"/>
        <v>3</v>
      </c>
      <c r="AL9" s="41">
        <f t="shared" si="3"/>
        <v>128</v>
      </c>
      <c r="AM9" s="33">
        <f t="shared" si="4"/>
        <v>5</v>
      </c>
      <c r="AO9" s="22">
        <f t="shared" si="5"/>
        <v>35</v>
      </c>
      <c r="AP9">
        <f t="shared" si="6"/>
        <v>55</v>
      </c>
      <c r="AQ9">
        <f t="shared" si="7"/>
        <v>38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93</v>
      </c>
      <c r="BF9" s="22">
        <f t="shared" si="25"/>
        <v>128</v>
      </c>
      <c r="BG9" s="22">
        <f t="shared" si="25"/>
        <v>128</v>
      </c>
      <c r="BH9" s="22">
        <f t="shared" si="25"/>
        <v>128</v>
      </c>
      <c r="BI9" s="22">
        <f t="shared" si="25"/>
        <v>128</v>
      </c>
      <c r="BJ9" s="22">
        <f t="shared" si="25"/>
        <v>128</v>
      </c>
      <c r="BK9" s="22">
        <f t="shared" si="25"/>
        <v>128</v>
      </c>
      <c r="BL9" s="22">
        <f t="shared" si="25"/>
        <v>128</v>
      </c>
      <c r="BM9" s="22">
        <f t="shared" si="25"/>
        <v>128</v>
      </c>
      <c r="BN9" s="22">
        <f t="shared" si="25"/>
        <v>128</v>
      </c>
      <c r="BO9" s="22">
        <f t="shared" si="25"/>
        <v>128</v>
      </c>
      <c r="BP9" s="22">
        <f t="shared" si="25"/>
        <v>128</v>
      </c>
      <c r="BQ9" s="22">
        <f t="shared" si="25"/>
        <v>128</v>
      </c>
      <c r="BR9" s="22">
        <f t="shared" si="25"/>
        <v>128</v>
      </c>
    </row>
    <row r="10" spans="1:70" ht="16.5" x14ac:dyDescent="0.5">
      <c r="A10" s="74" t="s">
        <v>1291</v>
      </c>
      <c r="B10" s="74" t="s">
        <v>1292</v>
      </c>
      <c r="C10" s="74" t="s">
        <v>1010</v>
      </c>
      <c r="D10" s="74" t="s">
        <v>42</v>
      </c>
      <c r="E10" s="6">
        <v>2</v>
      </c>
      <c r="F10" s="62">
        <v>50</v>
      </c>
      <c r="G10" s="4">
        <v>12</v>
      </c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34</v>
      </c>
      <c r="I10" s="36">
        <v>14</v>
      </c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30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2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114</v>
      </c>
      <c r="AJ10" s="3">
        <f t="shared" si="1"/>
        <v>6</v>
      </c>
      <c r="AK10" s="5">
        <f t="shared" si="2"/>
        <v>3</v>
      </c>
      <c r="AL10" s="41">
        <f t="shared" si="3"/>
        <v>114</v>
      </c>
      <c r="AM10" s="33">
        <f t="shared" si="4"/>
        <v>6</v>
      </c>
      <c r="AO10" s="22">
        <f t="shared" si="5"/>
        <v>50</v>
      </c>
      <c r="AP10">
        <f t="shared" si="6"/>
        <v>34</v>
      </c>
      <c r="AQ10">
        <f t="shared" si="7"/>
        <v>30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50</v>
      </c>
      <c r="BE10" s="22">
        <f t="shared" ref="BE10:BR10" si="26">BD10+LARGE($AO10:$BC10,BE$4)</f>
        <v>84</v>
      </c>
      <c r="BF10" s="22">
        <f t="shared" si="26"/>
        <v>114</v>
      </c>
      <c r="BG10" s="22">
        <f t="shared" si="26"/>
        <v>114</v>
      </c>
      <c r="BH10" s="22">
        <f t="shared" si="26"/>
        <v>114</v>
      </c>
      <c r="BI10" s="22">
        <f t="shared" si="26"/>
        <v>114</v>
      </c>
      <c r="BJ10" s="22">
        <f t="shared" si="26"/>
        <v>114</v>
      </c>
      <c r="BK10" s="22">
        <f t="shared" si="26"/>
        <v>114</v>
      </c>
      <c r="BL10" s="22">
        <f t="shared" si="26"/>
        <v>114</v>
      </c>
      <c r="BM10" s="22">
        <f t="shared" si="26"/>
        <v>114</v>
      </c>
      <c r="BN10" s="22">
        <f t="shared" si="26"/>
        <v>114</v>
      </c>
      <c r="BO10" s="22">
        <f t="shared" si="26"/>
        <v>114</v>
      </c>
      <c r="BP10" s="22">
        <f t="shared" si="26"/>
        <v>114</v>
      </c>
      <c r="BQ10" s="22">
        <f t="shared" si="26"/>
        <v>114</v>
      </c>
      <c r="BR10" s="22">
        <f t="shared" si="26"/>
        <v>114</v>
      </c>
    </row>
    <row r="11" spans="1:70" ht="16.5" x14ac:dyDescent="0.5">
      <c r="A11" s="74" t="s">
        <v>1361</v>
      </c>
      <c r="B11" s="74" t="s">
        <v>1362</v>
      </c>
      <c r="C11" s="74" t="s">
        <v>1363</v>
      </c>
      <c r="D11" s="74" t="s">
        <v>131</v>
      </c>
      <c r="E11" s="6">
        <v>1</v>
      </c>
      <c r="F11" s="62">
        <v>70</v>
      </c>
      <c r="G11" s="4">
        <v>8</v>
      </c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42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2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112</v>
      </c>
      <c r="AJ11" s="3">
        <f t="shared" si="1"/>
        <v>7</v>
      </c>
      <c r="AK11" s="5">
        <f t="shared" si="2"/>
        <v>2</v>
      </c>
      <c r="AL11" s="41">
        <f t="shared" si="3"/>
        <v>112</v>
      </c>
      <c r="AM11" s="33">
        <f t="shared" si="4"/>
        <v>7</v>
      </c>
      <c r="AO11" s="22">
        <f t="shared" si="5"/>
        <v>70</v>
      </c>
      <c r="AP11">
        <f t="shared" si="6"/>
        <v>42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70</v>
      </c>
      <c r="BE11" s="22">
        <f t="shared" ref="BE11:BR11" si="27">BD11+LARGE($AO11:$BC11,BE$4)</f>
        <v>112</v>
      </c>
      <c r="BF11" s="22">
        <f t="shared" si="27"/>
        <v>112</v>
      </c>
      <c r="BG11" s="22">
        <f t="shared" si="27"/>
        <v>112</v>
      </c>
      <c r="BH11" s="22">
        <f t="shared" si="27"/>
        <v>112</v>
      </c>
      <c r="BI11" s="22">
        <f t="shared" si="27"/>
        <v>112</v>
      </c>
      <c r="BJ11" s="22">
        <f t="shared" si="27"/>
        <v>112</v>
      </c>
      <c r="BK11" s="22">
        <f t="shared" si="27"/>
        <v>112</v>
      </c>
      <c r="BL11" s="22">
        <f t="shared" si="27"/>
        <v>112</v>
      </c>
      <c r="BM11" s="22">
        <f t="shared" si="27"/>
        <v>112</v>
      </c>
      <c r="BN11" s="22">
        <f t="shared" si="27"/>
        <v>112</v>
      </c>
      <c r="BO11" s="22">
        <f t="shared" si="27"/>
        <v>112</v>
      </c>
      <c r="BP11" s="22">
        <f t="shared" si="27"/>
        <v>112</v>
      </c>
      <c r="BQ11" s="22">
        <f t="shared" si="27"/>
        <v>112</v>
      </c>
      <c r="BR11" s="22">
        <f t="shared" si="27"/>
        <v>112</v>
      </c>
    </row>
    <row r="12" spans="1:70" ht="16.5" x14ac:dyDescent="0.35">
      <c r="A12" s="74" t="s">
        <v>1351</v>
      </c>
      <c r="B12" s="74" t="s">
        <v>1352</v>
      </c>
      <c r="C12" s="74" t="s">
        <v>1277</v>
      </c>
      <c r="D12" s="74" t="s">
        <v>17</v>
      </c>
      <c r="E12" s="6"/>
      <c r="F12" s="66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>
        <v>3</v>
      </c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65</v>
      </c>
      <c r="I12" s="36">
        <v>9</v>
      </c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40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105</v>
      </c>
      <c r="AJ12" s="3">
        <f t="shared" si="1"/>
        <v>8</v>
      </c>
      <c r="AK12" s="5">
        <f t="shared" si="2"/>
        <v>2</v>
      </c>
      <c r="AL12" s="41">
        <f t="shared" si="3"/>
        <v>105</v>
      </c>
      <c r="AM12" s="33">
        <f t="shared" si="4"/>
        <v>8</v>
      </c>
      <c r="AO12" s="22">
        <f t="shared" si="5"/>
        <v>0</v>
      </c>
      <c r="AP12">
        <f t="shared" si="6"/>
        <v>65</v>
      </c>
      <c r="AQ12">
        <f t="shared" si="7"/>
        <v>40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65</v>
      </c>
      <c r="BE12" s="22">
        <f t="shared" ref="BE12:BR12" si="28">BD12+LARGE($AO12:$BC12,BE$4)</f>
        <v>105</v>
      </c>
      <c r="BF12" s="22">
        <f t="shared" si="28"/>
        <v>105</v>
      </c>
      <c r="BG12" s="22">
        <f t="shared" si="28"/>
        <v>105</v>
      </c>
      <c r="BH12" s="22">
        <f t="shared" si="28"/>
        <v>105</v>
      </c>
      <c r="BI12" s="22">
        <f t="shared" si="28"/>
        <v>105</v>
      </c>
      <c r="BJ12" s="22">
        <f t="shared" si="28"/>
        <v>105</v>
      </c>
      <c r="BK12" s="22">
        <f t="shared" si="28"/>
        <v>105</v>
      </c>
      <c r="BL12" s="22">
        <f t="shared" si="28"/>
        <v>105</v>
      </c>
      <c r="BM12" s="22">
        <f t="shared" si="28"/>
        <v>105</v>
      </c>
      <c r="BN12" s="22">
        <f t="shared" si="28"/>
        <v>105</v>
      </c>
      <c r="BO12" s="22">
        <f t="shared" si="28"/>
        <v>105</v>
      </c>
      <c r="BP12" s="22">
        <f t="shared" si="28"/>
        <v>105</v>
      </c>
      <c r="BQ12" s="22">
        <f t="shared" si="28"/>
        <v>105</v>
      </c>
      <c r="BR12" s="22">
        <f t="shared" si="28"/>
        <v>105</v>
      </c>
    </row>
    <row r="13" spans="1:70" ht="16.5" x14ac:dyDescent="0.5">
      <c r="A13" s="74" t="s">
        <v>1249</v>
      </c>
      <c r="B13" s="74" t="s">
        <v>969</v>
      </c>
      <c r="C13" s="74" t="s">
        <v>1250</v>
      </c>
      <c r="D13" s="74" t="s">
        <v>17</v>
      </c>
      <c r="E13" s="6">
        <v>3</v>
      </c>
      <c r="F13" s="62">
        <v>35</v>
      </c>
      <c r="G13" s="4">
        <v>18</v>
      </c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26</v>
      </c>
      <c r="I13" s="36">
        <v>8</v>
      </c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42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103</v>
      </c>
      <c r="AJ13" s="3">
        <f t="shared" si="1"/>
        <v>9</v>
      </c>
      <c r="AK13" s="5">
        <f t="shared" si="2"/>
        <v>3</v>
      </c>
      <c r="AL13" s="41">
        <f t="shared" si="3"/>
        <v>103</v>
      </c>
      <c r="AM13" s="33">
        <f t="shared" si="4"/>
        <v>9</v>
      </c>
      <c r="AO13" s="22">
        <f t="shared" si="5"/>
        <v>35</v>
      </c>
      <c r="AP13">
        <f t="shared" si="6"/>
        <v>26</v>
      </c>
      <c r="AQ13">
        <f t="shared" si="7"/>
        <v>42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42</v>
      </c>
      <c r="BE13" s="22">
        <f t="shared" ref="BE13:BR13" si="29">BD13+LARGE($AO13:$BC13,BE$4)</f>
        <v>77</v>
      </c>
      <c r="BF13" s="22">
        <f t="shared" si="29"/>
        <v>103</v>
      </c>
      <c r="BG13" s="22">
        <f t="shared" si="29"/>
        <v>103</v>
      </c>
      <c r="BH13" s="22">
        <f t="shared" si="29"/>
        <v>103</v>
      </c>
      <c r="BI13" s="22">
        <f t="shared" si="29"/>
        <v>103</v>
      </c>
      <c r="BJ13" s="22">
        <f t="shared" si="29"/>
        <v>103</v>
      </c>
      <c r="BK13" s="22">
        <f t="shared" si="29"/>
        <v>103</v>
      </c>
      <c r="BL13" s="22">
        <f t="shared" si="29"/>
        <v>103</v>
      </c>
      <c r="BM13" s="22">
        <f t="shared" si="29"/>
        <v>103</v>
      </c>
      <c r="BN13" s="22">
        <f t="shared" si="29"/>
        <v>103</v>
      </c>
      <c r="BO13" s="22">
        <f t="shared" si="29"/>
        <v>103</v>
      </c>
      <c r="BP13" s="22">
        <f t="shared" si="29"/>
        <v>103</v>
      </c>
      <c r="BQ13" s="22">
        <f t="shared" si="29"/>
        <v>103</v>
      </c>
      <c r="BR13" s="22">
        <f t="shared" si="29"/>
        <v>103</v>
      </c>
    </row>
    <row r="14" spans="1:70" ht="16.5" x14ac:dyDescent="0.5">
      <c r="A14" s="74" t="s">
        <v>1314</v>
      </c>
      <c r="B14" s="74" t="s">
        <v>286</v>
      </c>
      <c r="C14" s="74" t="s">
        <v>1315</v>
      </c>
      <c r="D14" s="74" t="s">
        <v>17</v>
      </c>
      <c r="E14" s="6">
        <v>3</v>
      </c>
      <c r="F14" s="62">
        <v>35</v>
      </c>
      <c r="G14" s="4">
        <v>16</v>
      </c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28</v>
      </c>
      <c r="I14" s="36">
        <v>11</v>
      </c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36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2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99</v>
      </c>
      <c r="AJ14" s="3">
        <f t="shared" si="1"/>
        <v>10</v>
      </c>
      <c r="AK14" s="5">
        <f t="shared" si="2"/>
        <v>3</v>
      </c>
      <c r="AL14" s="41">
        <f t="shared" si="3"/>
        <v>99</v>
      </c>
      <c r="AM14" s="33">
        <f t="shared" si="4"/>
        <v>10</v>
      </c>
      <c r="AO14" s="22">
        <f t="shared" si="5"/>
        <v>35</v>
      </c>
      <c r="AP14">
        <f t="shared" si="6"/>
        <v>28</v>
      </c>
      <c r="AQ14">
        <f t="shared" si="7"/>
        <v>36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36</v>
      </c>
      <c r="BE14" s="22">
        <f t="shared" ref="BE14:BR14" si="30">BD14+LARGE($AO14:$BC14,BE$4)</f>
        <v>71</v>
      </c>
      <c r="BF14" s="22">
        <f t="shared" si="30"/>
        <v>99</v>
      </c>
      <c r="BG14" s="22">
        <f t="shared" si="30"/>
        <v>99</v>
      </c>
      <c r="BH14" s="22">
        <f t="shared" si="30"/>
        <v>99</v>
      </c>
      <c r="BI14" s="22">
        <f t="shared" si="30"/>
        <v>99</v>
      </c>
      <c r="BJ14" s="22">
        <f t="shared" si="30"/>
        <v>99</v>
      </c>
      <c r="BK14" s="22">
        <f t="shared" si="30"/>
        <v>99</v>
      </c>
      <c r="BL14" s="22">
        <f t="shared" si="30"/>
        <v>99</v>
      </c>
      <c r="BM14" s="22">
        <f t="shared" si="30"/>
        <v>99</v>
      </c>
      <c r="BN14" s="22">
        <f t="shared" si="30"/>
        <v>99</v>
      </c>
      <c r="BO14" s="22">
        <f t="shared" si="30"/>
        <v>99</v>
      </c>
      <c r="BP14" s="22">
        <f t="shared" si="30"/>
        <v>99</v>
      </c>
      <c r="BQ14" s="22">
        <f t="shared" si="30"/>
        <v>99</v>
      </c>
      <c r="BR14" s="22">
        <f t="shared" si="30"/>
        <v>99</v>
      </c>
    </row>
    <row r="15" spans="1:70" ht="16.5" x14ac:dyDescent="0.5">
      <c r="A15" s="74" t="s">
        <v>1302</v>
      </c>
      <c r="B15" s="74" t="s">
        <v>1303</v>
      </c>
      <c r="C15" s="74" t="s">
        <v>1304</v>
      </c>
      <c r="D15" s="74" t="s">
        <v>43</v>
      </c>
      <c r="E15" s="6">
        <v>4</v>
      </c>
      <c r="F15" s="62">
        <v>25</v>
      </c>
      <c r="G15" s="4">
        <v>22</v>
      </c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22</v>
      </c>
      <c r="I15" s="36">
        <v>7</v>
      </c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44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2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91</v>
      </c>
      <c r="AJ15" s="3">
        <f t="shared" si="1"/>
        <v>11</v>
      </c>
      <c r="AK15" s="5">
        <f t="shared" si="2"/>
        <v>3</v>
      </c>
      <c r="AL15" s="41">
        <f t="shared" si="3"/>
        <v>91</v>
      </c>
      <c r="AM15" s="33">
        <f t="shared" si="4"/>
        <v>12</v>
      </c>
      <c r="AO15" s="22">
        <f t="shared" si="5"/>
        <v>25</v>
      </c>
      <c r="AP15">
        <f t="shared" si="6"/>
        <v>22</v>
      </c>
      <c r="AQ15">
        <f t="shared" si="7"/>
        <v>44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44</v>
      </c>
      <c r="BE15" s="22">
        <f t="shared" ref="BE15:BR15" si="31">BD15+LARGE($AO15:$BC15,BE$4)</f>
        <v>69</v>
      </c>
      <c r="BF15" s="22">
        <f t="shared" si="31"/>
        <v>91</v>
      </c>
      <c r="BG15" s="22">
        <f t="shared" si="31"/>
        <v>91</v>
      </c>
      <c r="BH15" s="22">
        <f t="shared" si="31"/>
        <v>91</v>
      </c>
      <c r="BI15" s="22">
        <f t="shared" si="31"/>
        <v>91</v>
      </c>
      <c r="BJ15" s="22">
        <f t="shared" si="31"/>
        <v>91</v>
      </c>
      <c r="BK15" s="22">
        <f t="shared" si="31"/>
        <v>91</v>
      </c>
      <c r="BL15" s="22">
        <f t="shared" si="31"/>
        <v>91</v>
      </c>
      <c r="BM15" s="22">
        <f t="shared" si="31"/>
        <v>91</v>
      </c>
      <c r="BN15" s="22">
        <f t="shared" si="31"/>
        <v>91</v>
      </c>
      <c r="BO15" s="22">
        <f t="shared" si="31"/>
        <v>91</v>
      </c>
      <c r="BP15" s="22">
        <f t="shared" si="31"/>
        <v>91</v>
      </c>
      <c r="BQ15" s="22">
        <f t="shared" si="31"/>
        <v>91</v>
      </c>
      <c r="BR15" s="22">
        <f t="shared" si="31"/>
        <v>91</v>
      </c>
    </row>
    <row r="16" spans="1:70" ht="16.5" x14ac:dyDescent="0.35">
      <c r="A16" s="74" t="s">
        <v>1330</v>
      </c>
      <c r="B16" s="74" t="s">
        <v>1331</v>
      </c>
      <c r="C16" s="74" t="s">
        <v>847</v>
      </c>
      <c r="D16" s="74" t="s">
        <v>130</v>
      </c>
      <c r="E16" s="6"/>
      <c r="F16" s="66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>
        <v>9</v>
      </c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40</v>
      </c>
      <c r="I16" s="36">
        <v>5</v>
      </c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50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90</v>
      </c>
      <c r="AJ16" s="3">
        <f t="shared" si="1"/>
        <v>12</v>
      </c>
      <c r="AK16" s="5">
        <f t="shared" si="2"/>
        <v>2</v>
      </c>
      <c r="AL16" s="41">
        <f t="shared" si="3"/>
        <v>90</v>
      </c>
      <c r="AM16" s="33">
        <f t="shared" si="4"/>
        <v>13</v>
      </c>
      <c r="AO16" s="22">
        <f t="shared" si="5"/>
        <v>0</v>
      </c>
      <c r="AP16">
        <f t="shared" si="6"/>
        <v>40</v>
      </c>
      <c r="AQ16">
        <f t="shared" si="7"/>
        <v>50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50</v>
      </c>
      <c r="BE16" s="22">
        <f t="shared" ref="BE16:BR16" si="32">BD16+LARGE($AO16:$BC16,BE$4)</f>
        <v>90</v>
      </c>
      <c r="BF16" s="22">
        <f t="shared" si="32"/>
        <v>90</v>
      </c>
      <c r="BG16" s="22">
        <f t="shared" si="32"/>
        <v>90</v>
      </c>
      <c r="BH16" s="22">
        <f t="shared" si="32"/>
        <v>90</v>
      </c>
      <c r="BI16" s="22">
        <f t="shared" si="32"/>
        <v>90</v>
      </c>
      <c r="BJ16" s="22">
        <f t="shared" si="32"/>
        <v>90</v>
      </c>
      <c r="BK16" s="22">
        <f t="shared" si="32"/>
        <v>90</v>
      </c>
      <c r="BL16" s="22">
        <f t="shared" si="32"/>
        <v>90</v>
      </c>
      <c r="BM16" s="22">
        <f t="shared" si="32"/>
        <v>90</v>
      </c>
      <c r="BN16" s="22">
        <f t="shared" si="32"/>
        <v>90</v>
      </c>
      <c r="BO16" s="22">
        <f t="shared" si="32"/>
        <v>90</v>
      </c>
      <c r="BP16" s="22">
        <f t="shared" si="32"/>
        <v>90</v>
      </c>
      <c r="BQ16" s="22">
        <f t="shared" si="32"/>
        <v>90</v>
      </c>
      <c r="BR16" s="22">
        <f t="shared" si="32"/>
        <v>90</v>
      </c>
    </row>
    <row r="17" spans="1:70" ht="16.5" x14ac:dyDescent="0.5">
      <c r="A17" s="74" t="s">
        <v>1283</v>
      </c>
      <c r="B17" s="74" t="s">
        <v>1004</v>
      </c>
      <c r="C17" s="74" t="s">
        <v>1263</v>
      </c>
      <c r="D17" s="74" t="s">
        <v>42</v>
      </c>
      <c r="E17" s="75">
        <v>5</v>
      </c>
      <c r="F17" s="62">
        <v>10</v>
      </c>
      <c r="G17" s="4">
        <v>10</v>
      </c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38</v>
      </c>
      <c r="I17" s="36">
        <v>12</v>
      </c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34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82</v>
      </c>
      <c r="AJ17" s="3">
        <f t="shared" si="1"/>
        <v>13</v>
      </c>
      <c r="AK17" s="5">
        <f t="shared" si="2"/>
        <v>3</v>
      </c>
      <c r="AL17" s="41">
        <f t="shared" si="3"/>
        <v>82</v>
      </c>
      <c r="AM17" s="33">
        <f t="shared" si="4"/>
        <v>14</v>
      </c>
      <c r="AO17" s="22">
        <f t="shared" si="5"/>
        <v>10</v>
      </c>
      <c r="AP17">
        <f t="shared" si="6"/>
        <v>38</v>
      </c>
      <c r="AQ17">
        <f t="shared" si="7"/>
        <v>34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38</v>
      </c>
      <c r="BE17" s="22">
        <f t="shared" ref="BE17:BR17" si="33">BD17+LARGE($AO17:$BC17,BE$4)</f>
        <v>72</v>
      </c>
      <c r="BF17" s="22">
        <f t="shared" si="33"/>
        <v>82</v>
      </c>
      <c r="BG17" s="22">
        <f t="shared" si="33"/>
        <v>82</v>
      </c>
      <c r="BH17" s="22">
        <f t="shared" si="33"/>
        <v>82</v>
      </c>
      <c r="BI17" s="22">
        <f t="shared" si="33"/>
        <v>82</v>
      </c>
      <c r="BJ17" s="22">
        <f t="shared" si="33"/>
        <v>82</v>
      </c>
      <c r="BK17" s="22">
        <f t="shared" si="33"/>
        <v>82</v>
      </c>
      <c r="BL17" s="22">
        <f t="shared" si="33"/>
        <v>82</v>
      </c>
      <c r="BM17" s="22">
        <f t="shared" si="33"/>
        <v>82</v>
      </c>
      <c r="BN17" s="22">
        <f t="shared" si="33"/>
        <v>82</v>
      </c>
      <c r="BO17" s="22">
        <f t="shared" si="33"/>
        <v>82</v>
      </c>
      <c r="BP17" s="22">
        <f t="shared" si="33"/>
        <v>82</v>
      </c>
      <c r="BQ17" s="22">
        <f t="shared" si="33"/>
        <v>82</v>
      </c>
      <c r="BR17" s="22">
        <f t="shared" si="33"/>
        <v>82</v>
      </c>
    </row>
    <row r="18" spans="1:70" ht="16.5" x14ac:dyDescent="0.5">
      <c r="A18" s="74" t="s">
        <v>1370</v>
      </c>
      <c r="B18" s="74" t="s">
        <v>1371</v>
      </c>
      <c r="C18" s="74" t="s">
        <v>1290</v>
      </c>
      <c r="D18" s="74" t="s">
        <v>42</v>
      </c>
      <c r="E18" s="75">
        <v>1</v>
      </c>
      <c r="F18" s="62">
        <v>50</v>
      </c>
      <c r="G18" s="4">
        <v>32</v>
      </c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12</v>
      </c>
      <c r="I18" s="36">
        <v>29</v>
      </c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15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77</v>
      </c>
      <c r="AJ18" s="3">
        <f t="shared" si="1"/>
        <v>14</v>
      </c>
      <c r="AK18" s="5">
        <f t="shared" si="2"/>
        <v>3</v>
      </c>
      <c r="AL18" s="41">
        <f>HLOOKUP($AL$2,$BD$4:$BR$72,ROW(A14)-3,FALSE)</f>
        <v>99</v>
      </c>
      <c r="AM18" s="33">
        <f t="shared" si="4"/>
        <v>10</v>
      </c>
      <c r="AO18" s="22">
        <f t="shared" si="5"/>
        <v>50</v>
      </c>
      <c r="AP18">
        <f t="shared" si="6"/>
        <v>12</v>
      </c>
      <c r="AQ18">
        <f t="shared" si="7"/>
        <v>15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50</v>
      </c>
      <c r="BE18" s="22">
        <f t="shared" ref="BE18:BR18" si="34">BD18+LARGE($AO18:$BC18,BE$4)</f>
        <v>65</v>
      </c>
      <c r="BF18" s="22">
        <f t="shared" si="34"/>
        <v>77</v>
      </c>
      <c r="BG18" s="22">
        <f t="shared" si="34"/>
        <v>77</v>
      </c>
      <c r="BH18" s="22">
        <f t="shared" si="34"/>
        <v>77</v>
      </c>
      <c r="BI18" s="22">
        <f t="shared" si="34"/>
        <v>77</v>
      </c>
      <c r="BJ18" s="22">
        <f t="shared" si="34"/>
        <v>77</v>
      </c>
      <c r="BK18" s="22">
        <f t="shared" si="34"/>
        <v>77</v>
      </c>
      <c r="BL18" s="22">
        <f t="shared" si="34"/>
        <v>77</v>
      </c>
      <c r="BM18" s="22">
        <f t="shared" si="34"/>
        <v>77</v>
      </c>
      <c r="BN18" s="22">
        <f t="shared" si="34"/>
        <v>77</v>
      </c>
      <c r="BO18" s="22">
        <f t="shared" si="34"/>
        <v>77</v>
      </c>
      <c r="BP18" s="22">
        <f t="shared" si="34"/>
        <v>77</v>
      </c>
      <c r="BQ18" s="22">
        <f t="shared" si="34"/>
        <v>77</v>
      </c>
      <c r="BR18" s="22">
        <f t="shared" si="34"/>
        <v>77</v>
      </c>
    </row>
    <row r="19" spans="1:70" ht="16.5" x14ac:dyDescent="0.5">
      <c r="A19" s="74" t="s">
        <v>1267</v>
      </c>
      <c r="B19" s="74" t="s">
        <v>229</v>
      </c>
      <c r="C19" s="74" t="s">
        <v>1055</v>
      </c>
      <c r="D19" s="74" t="s">
        <v>39</v>
      </c>
      <c r="E19" s="6">
        <v>12</v>
      </c>
      <c r="F19" s="62">
        <v>10</v>
      </c>
      <c r="G19" s="4">
        <v>13</v>
      </c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32</v>
      </c>
      <c r="I19" s="36">
        <v>15</v>
      </c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29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71</v>
      </c>
      <c r="AJ19" s="3">
        <f t="shared" si="1"/>
        <v>15</v>
      </c>
      <c r="AK19" s="5">
        <f t="shared" si="2"/>
        <v>3</v>
      </c>
      <c r="AL19" s="41">
        <f t="shared" ref="AL19:AL31" si="35">HLOOKUP($AL$2,$BD$4:$BR$72,ROW(A19)-3,FALSE)</f>
        <v>71</v>
      </c>
      <c r="AM19" s="33">
        <f t="shared" si="4"/>
        <v>15</v>
      </c>
      <c r="AO19" s="22">
        <f t="shared" si="5"/>
        <v>10</v>
      </c>
      <c r="AP19">
        <f t="shared" si="6"/>
        <v>32</v>
      </c>
      <c r="AQ19">
        <f t="shared" si="7"/>
        <v>29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32</v>
      </c>
      <c r="BE19" s="22">
        <f t="shared" ref="BE19:BR19" si="36">BD19+LARGE($AO19:$BC19,BE$4)</f>
        <v>61</v>
      </c>
      <c r="BF19" s="22">
        <f t="shared" si="36"/>
        <v>71</v>
      </c>
      <c r="BG19" s="22">
        <f t="shared" si="36"/>
        <v>71</v>
      </c>
      <c r="BH19" s="22">
        <f t="shared" si="36"/>
        <v>71</v>
      </c>
      <c r="BI19" s="22">
        <f t="shared" si="36"/>
        <v>71</v>
      </c>
      <c r="BJ19" s="22">
        <f t="shared" si="36"/>
        <v>71</v>
      </c>
      <c r="BK19" s="22">
        <f t="shared" si="36"/>
        <v>71</v>
      </c>
      <c r="BL19" s="22">
        <f t="shared" si="36"/>
        <v>71</v>
      </c>
      <c r="BM19" s="22">
        <f t="shared" si="36"/>
        <v>71</v>
      </c>
      <c r="BN19" s="22">
        <f t="shared" si="36"/>
        <v>71</v>
      </c>
      <c r="BO19" s="22">
        <f t="shared" si="36"/>
        <v>71</v>
      </c>
      <c r="BP19" s="22">
        <f t="shared" si="36"/>
        <v>71</v>
      </c>
      <c r="BQ19" s="22">
        <f t="shared" si="36"/>
        <v>71</v>
      </c>
      <c r="BR19" s="22">
        <f t="shared" si="36"/>
        <v>71</v>
      </c>
    </row>
    <row r="20" spans="1:70" ht="16.5" x14ac:dyDescent="0.5">
      <c r="A20" s="74" t="s">
        <v>1319</v>
      </c>
      <c r="B20" s="74" t="s">
        <v>1028</v>
      </c>
      <c r="C20" s="74" t="s">
        <v>1068</v>
      </c>
      <c r="D20" s="74" t="s">
        <v>43</v>
      </c>
      <c r="E20" s="6">
        <v>4</v>
      </c>
      <c r="F20" s="62">
        <v>25</v>
      </c>
      <c r="G20" s="4">
        <v>7</v>
      </c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44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69</v>
      </c>
      <c r="AJ20" s="3">
        <f t="shared" si="1"/>
        <v>16</v>
      </c>
      <c r="AK20" s="5">
        <f t="shared" si="2"/>
        <v>2</v>
      </c>
      <c r="AL20" s="41">
        <f t="shared" si="35"/>
        <v>69</v>
      </c>
      <c r="AM20" s="33">
        <f t="shared" si="4"/>
        <v>16</v>
      </c>
      <c r="AO20" s="22">
        <f t="shared" si="5"/>
        <v>25</v>
      </c>
      <c r="AP20">
        <f t="shared" si="6"/>
        <v>44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44</v>
      </c>
      <c r="BE20" s="22">
        <f t="shared" ref="BE20:BR20" si="37">BD20+LARGE($AO20:$BC20,BE$4)</f>
        <v>69</v>
      </c>
      <c r="BF20" s="22">
        <f t="shared" si="37"/>
        <v>69</v>
      </c>
      <c r="BG20" s="22">
        <f t="shared" si="37"/>
        <v>69</v>
      </c>
      <c r="BH20" s="22">
        <f t="shared" si="37"/>
        <v>69</v>
      </c>
      <c r="BI20" s="22">
        <f t="shared" si="37"/>
        <v>69</v>
      </c>
      <c r="BJ20" s="22">
        <f t="shared" si="37"/>
        <v>69</v>
      </c>
      <c r="BK20" s="22">
        <f t="shared" si="37"/>
        <v>69</v>
      </c>
      <c r="BL20" s="22">
        <f t="shared" si="37"/>
        <v>69</v>
      </c>
      <c r="BM20" s="22">
        <f t="shared" si="37"/>
        <v>69</v>
      </c>
      <c r="BN20" s="22">
        <f t="shared" si="37"/>
        <v>69</v>
      </c>
      <c r="BO20" s="22">
        <f t="shared" si="37"/>
        <v>69</v>
      </c>
      <c r="BP20" s="22">
        <f t="shared" si="37"/>
        <v>69</v>
      </c>
      <c r="BQ20" s="22">
        <f t="shared" si="37"/>
        <v>69</v>
      </c>
      <c r="BR20" s="22">
        <f t="shared" si="37"/>
        <v>69</v>
      </c>
    </row>
    <row r="21" spans="1:70" ht="16.5" x14ac:dyDescent="0.5">
      <c r="A21" s="74" t="s">
        <v>1353</v>
      </c>
      <c r="B21" s="74" t="s">
        <v>1354</v>
      </c>
      <c r="C21" s="74" t="s">
        <v>882</v>
      </c>
      <c r="D21" s="74" t="s">
        <v>17</v>
      </c>
      <c r="E21" s="6">
        <v>8</v>
      </c>
      <c r="F21" s="62">
        <v>12</v>
      </c>
      <c r="G21" s="4">
        <v>17</v>
      </c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27</v>
      </c>
      <c r="I21" s="36">
        <v>17</v>
      </c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27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66</v>
      </c>
      <c r="AJ21" s="3">
        <f t="shared" si="1"/>
        <v>17</v>
      </c>
      <c r="AK21" s="5">
        <f t="shared" si="2"/>
        <v>3</v>
      </c>
      <c r="AL21" s="41">
        <f t="shared" si="35"/>
        <v>66</v>
      </c>
      <c r="AM21" s="33">
        <f t="shared" si="4"/>
        <v>17</v>
      </c>
      <c r="AO21" s="22">
        <f t="shared" si="5"/>
        <v>12</v>
      </c>
      <c r="AP21">
        <f t="shared" si="6"/>
        <v>27</v>
      </c>
      <c r="AQ21">
        <f t="shared" si="7"/>
        <v>27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27</v>
      </c>
      <c r="BE21" s="22">
        <f t="shared" ref="BE21:BR21" si="38">BD21+LARGE($AO21:$BC21,BE$4)</f>
        <v>54</v>
      </c>
      <c r="BF21" s="22">
        <f t="shared" si="38"/>
        <v>66</v>
      </c>
      <c r="BG21" s="22">
        <f t="shared" si="38"/>
        <v>66</v>
      </c>
      <c r="BH21" s="22">
        <f t="shared" si="38"/>
        <v>66</v>
      </c>
      <c r="BI21" s="22">
        <f t="shared" si="38"/>
        <v>66</v>
      </c>
      <c r="BJ21" s="22">
        <f t="shared" si="38"/>
        <v>66</v>
      </c>
      <c r="BK21" s="22">
        <f t="shared" si="38"/>
        <v>66</v>
      </c>
      <c r="BL21" s="22">
        <f t="shared" si="38"/>
        <v>66</v>
      </c>
      <c r="BM21" s="22">
        <f t="shared" si="38"/>
        <v>66</v>
      </c>
      <c r="BN21" s="22">
        <f t="shared" si="38"/>
        <v>66</v>
      </c>
      <c r="BO21" s="22">
        <f t="shared" si="38"/>
        <v>66</v>
      </c>
      <c r="BP21" s="22">
        <f t="shared" si="38"/>
        <v>66</v>
      </c>
      <c r="BQ21" s="22">
        <f t="shared" si="38"/>
        <v>66</v>
      </c>
      <c r="BR21" s="22">
        <f t="shared" si="38"/>
        <v>66</v>
      </c>
    </row>
    <row r="22" spans="1:70" ht="16.5" x14ac:dyDescent="0.5">
      <c r="A22" s="74" t="s">
        <v>1213</v>
      </c>
      <c r="B22" s="74" t="s">
        <v>1214</v>
      </c>
      <c r="C22" s="74" t="s">
        <v>1215</v>
      </c>
      <c r="D22" s="74" t="s">
        <v>19</v>
      </c>
      <c r="E22" s="6">
        <v>9</v>
      </c>
      <c r="F22" s="62">
        <v>10</v>
      </c>
      <c r="G22" s="4">
        <v>24</v>
      </c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20</v>
      </c>
      <c r="I22" s="36">
        <v>13</v>
      </c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32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62</v>
      </c>
      <c r="AJ22" s="3">
        <f t="shared" si="1"/>
        <v>18</v>
      </c>
      <c r="AK22" s="5">
        <f t="shared" si="2"/>
        <v>3</v>
      </c>
      <c r="AL22" s="41">
        <f t="shared" si="35"/>
        <v>62</v>
      </c>
      <c r="AM22" s="33">
        <f t="shared" si="4"/>
        <v>18</v>
      </c>
      <c r="AO22" s="22">
        <f t="shared" si="5"/>
        <v>10</v>
      </c>
      <c r="AP22">
        <f t="shared" si="6"/>
        <v>20</v>
      </c>
      <c r="AQ22">
        <f t="shared" si="7"/>
        <v>32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32</v>
      </c>
      <c r="BE22" s="22">
        <f t="shared" ref="BE22:BR22" si="39">BD22+LARGE($AO22:$BC22,BE$4)</f>
        <v>52</v>
      </c>
      <c r="BF22" s="22">
        <f t="shared" si="39"/>
        <v>62</v>
      </c>
      <c r="BG22" s="22">
        <f t="shared" si="39"/>
        <v>62</v>
      </c>
      <c r="BH22" s="22">
        <f t="shared" si="39"/>
        <v>62</v>
      </c>
      <c r="BI22" s="22">
        <f t="shared" si="39"/>
        <v>62</v>
      </c>
      <c r="BJ22" s="22">
        <f t="shared" si="39"/>
        <v>62</v>
      </c>
      <c r="BK22" s="22">
        <f t="shared" si="39"/>
        <v>62</v>
      </c>
      <c r="BL22" s="22">
        <f t="shared" si="39"/>
        <v>62</v>
      </c>
      <c r="BM22" s="22">
        <f t="shared" si="39"/>
        <v>62</v>
      </c>
      <c r="BN22" s="22">
        <f t="shared" si="39"/>
        <v>62</v>
      </c>
      <c r="BO22" s="22">
        <f t="shared" si="39"/>
        <v>62</v>
      </c>
      <c r="BP22" s="22">
        <f t="shared" si="39"/>
        <v>62</v>
      </c>
      <c r="BQ22" s="22">
        <f t="shared" si="39"/>
        <v>62</v>
      </c>
      <c r="BR22" s="22">
        <f t="shared" si="39"/>
        <v>62</v>
      </c>
    </row>
    <row r="23" spans="1:70" ht="16.5" x14ac:dyDescent="0.35">
      <c r="A23" s="74" t="s">
        <v>1259</v>
      </c>
      <c r="B23" s="74" t="s">
        <v>1260</v>
      </c>
      <c r="C23" s="74" t="s">
        <v>1261</v>
      </c>
      <c r="D23" s="74" t="s">
        <v>130</v>
      </c>
      <c r="E23" s="6"/>
      <c r="F23" s="66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>
        <v>11</v>
      </c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36</v>
      </c>
      <c r="I23" s="36">
        <v>20</v>
      </c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24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60</v>
      </c>
      <c r="AJ23" s="3">
        <f t="shared" si="1"/>
        <v>19</v>
      </c>
      <c r="AK23" s="5">
        <f t="shared" si="2"/>
        <v>2</v>
      </c>
      <c r="AL23" s="41">
        <f t="shared" si="35"/>
        <v>60</v>
      </c>
      <c r="AM23" s="33">
        <f t="shared" si="4"/>
        <v>19</v>
      </c>
      <c r="AO23" s="22">
        <f t="shared" si="5"/>
        <v>0</v>
      </c>
      <c r="AP23">
        <f t="shared" si="6"/>
        <v>36</v>
      </c>
      <c r="AQ23">
        <f t="shared" si="7"/>
        <v>24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36</v>
      </c>
      <c r="BE23" s="22">
        <f t="shared" ref="BE23:BR23" si="40">BD23+LARGE($AO23:$BC23,BE$4)</f>
        <v>60</v>
      </c>
      <c r="BF23" s="22">
        <f t="shared" si="40"/>
        <v>60</v>
      </c>
      <c r="BG23" s="22">
        <f t="shared" si="40"/>
        <v>60</v>
      </c>
      <c r="BH23" s="22">
        <f t="shared" si="40"/>
        <v>60</v>
      </c>
      <c r="BI23" s="22">
        <f t="shared" si="40"/>
        <v>60</v>
      </c>
      <c r="BJ23" s="22">
        <f t="shared" si="40"/>
        <v>60</v>
      </c>
      <c r="BK23" s="22">
        <f t="shared" si="40"/>
        <v>60</v>
      </c>
      <c r="BL23" s="22">
        <f t="shared" si="40"/>
        <v>60</v>
      </c>
      <c r="BM23" s="22">
        <f t="shared" si="40"/>
        <v>60</v>
      </c>
      <c r="BN23" s="22">
        <f t="shared" si="40"/>
        <v>60</v>
      </c>
      <c r="BO23" s="22">
        <f t="shared" si="40"/>
        <v>60</v>
      </c>
      <c r="BP23" s="22">
        <f t="shared" si="40"/>
        <v>60</v>
      </c>
      <c r="BQ23" s="22">
        <f t="shared" si="40"/>
        <v>60</v>
      </c>
      <c r="BR23" s="22">
        <f t="shared" si="40"/>
        <v>60</v>
      </c>
    </row>
    <row r="24" spans="1:70" ht="16.5" x14ac:dyDescent="0.5">
      <c r="A24" s="74" t="s">
        <v>1338</v>
      </c>
      <c r="B24" s="74" t="s">
        <v>618</v>
      </c>
      <c r="C24" s="74" t="s">
        <v>1339</v>
      </c>
      <c r="D24" s="74" t="s">
        <v>55</v>
      </c>
      <c r="E24" s="6">
        <v>5</v>
      </c>
      <c r="F24" s="62">
        <v>20</v>
      </c>
      <c r="G24" s="4">
        <v>28</v>
      </c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16</v>
      </c>
      <c r="I24" s="36">
        <v>24</v>
      </c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20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56</v>
      </c>
      <c r="AJ24" s="3">
        <f t="shared" si="1"/>
        <v>20</v>
      </c>
      <c r="AK24" s="5">
        <f t="shared" si="2"/>
        <v>3</v>
      </c>
      <c r="AL24" s="41">
        <f t="shared" si="35"/>
        <v>56</v>
      </c>
      <c r="AM24" s="33">
        <f t="shared" si="4"/>
        <v>20</v>
      </c>
      <c r="AO24" s="22">
        <f t="shared" si="5"/>
        <v>20</v>
      </c>
      <c r="AP24">
        <f t="shared" si="6"/>
        <v>16</v>
      </c>
      <c r="AQ24">
        <f t="shared" si="7"/>
        <v>20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20</v>
      </c>
      <c r="BE24" s="22">
        <f t="shared" ref="BE24:BR24" si="41">BD24+LARGE($AO24:$BC24,BE$4)</f>
        <v>40</v>
      </c>
      <c r="BF24" s="22">
        <f t="shared" si="41"/>
        <v>56</v>
      </c>
      <c r="BG24" s="22">
        <f t="shared" si="41"/>
        <v>56</v>
      </c>
      <c r="BH24" s="22">
        <f t="shared" si="41"/>
        <v>56</v>
      </c>
      <c r="BI24" s="22">
        <f t="shared" si="41"/>
        <v>56</v>
      </c>
      <c r="BJ24" s="22">
        <f t="shared" si="41"/>
        <v>56</v>
      </c>
      <c r="BK24" s="22">
        <f t="shared" si="41"/>
        <v>56</v>
      </c>
      <c r="BL24" s="22">
        <f t="shared" si="41"/>
        <v>56</v>
      </c>
      <c r="BM24" s="22">
        <f t="shared" si="41"/>
        <v>56</v>
      </c>
      <c r="BN24" s="22">
        <f t="shared" si="41"/>
        <v>56</v>
      </c>
      <c r="BO24" s="22">
        <f t="shared" si="41"/>
        <v>56</v>
      </c>
      <c r="BP24" s="22">
        <f t="shared" si="41"/>
        <v>56</v>
      </c>
      <c r="BQ24" s="22">
        <f t="shared" si="41"/>
        <v>56</v>
      </c>
      <c r="BR24" s="22">
        <f t="shared" si="41"/>
        <v>56</v>
      </c>
    </row>
    <row r="25" spans="1:70" ht="16.5" x14ac:dyDescent="0.5">
      <c r="A25" s="74" t="s">
        <v>1254</v>
      </c>
      <c r="B25" s="74" t="s">
        <v>223</v>
      </c>
      <c r="C25" s="74" t="s">
        <v>1255</v>
      </c>
      <c r="D25" s="74" t="s">
        <v>43</v>
      </c>
      <c r="E25" s="75">
        <v>3</v>
      </c>
      <c r="F25" s="62">
        <v>35</v>
      </c>
      <c r="G25" s="4">
        <v>38</v>
      </c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10</v>
      </c>
      <c r="I25" s="36">
        <v>33</v>
      </c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11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56</v>
      </c>
      <c r="AJ25" s="3">
        <f t="shared" si="1"/>
        <v>20</v>
      </c>
      <c r="AK25" s="5">
        <f t="shared" si="2"/>
        <v>3</v>
      </c>
      <c r="AL25" s="41">
        <f t="shared" si="35"/>
        <v>56</v>
      </c>
      <c r="AM25" s="33">
        <f t="shared" si="4"/>
        <v>20</v>
      </c>
      <c r="AO25" s="22">
        <f t="shared" si="5"/>
        <v>35</v>
      </c>
      <c r="AP25">
        <f t="shared" si="6"/>
        <v>10</v>
      </c>
      <c r="AQ25">
        <f t="shared" si="7"/>
        <v>11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35</v>
      </c>
      <c r="BE25" s="22">
        <f t="shared" ref="BE25:BR25" si="42">BD25+LARGE($AO25:$BC25,BE$4)</f>
        <v>46</v>
      </c>
      <c r="BF25" s="22">
        <f t="shared" si="42"/>
        <v>56</v>
      </c>
      <c r="BG25" s="22">
        <f t="shared" si="42"/>
        <v>56</v>
      </c>
      <c r="BH25" s="22">
        <f t="shared" si="42"/>
        <v>56</v>
      </c>
      <c r="BI25" s="22">
        <f t="shared" si="42"/>
        <v>56</v>
      </c>
      <c r="BJ25" s="22">
        <f t="shared" si="42"/>
        <v>56</v>
      </c>
      <c r="BK25" s="22">
        <f t="shared" si="42"/>
        <v>56</v>
      </c>
      <c r="BL25" s="22">
        <f t="shared" si="42"/>
        <v>56</v>
      </c>
      <c r="BM25" s="22">
        <f t="shared" si="42"/>
        <v>56</v>
      </c>
      <c r="BN25" s="22">
        <f t="shared" si="42"/>
        <v>56</v>
      </c>
      <c r="BO25" s="22">
        <f t="shared" si="42"/>
        <v>56</v>
      </c>
      <c r="BP25" s="22">
        <f t="shared" si="42"/>
        <v>56</v>
      </c>
      <c r="BQ25" s="22">
        <f t="shared" si="42"/>
        <v>56</v>
      </c>
      <c r="BR25" s="22">
        <f t="shared" si="42"/>
        <v>56</v>
      </c>
    </row>
    <row r="26" spans="1:70" ht="16.5" x14ac:dyDescent="0.5">
      <c r="A26" s="74" t="s">
        <v>1293</v>
      </c>
      <c r="B26" s="74" t="s">
        <v>1294</v>
      </c>
      <c r="C26" s="74" t="s">
        <v>1295</v>
      </c>
      <c r="D26" s="74" t="s">
        <v>19</v>
      </c>
      <c r="E26" s="6">
        <v>9</v>
      </c>
      <c r="F26" s="62">
        <v>10</v>
      </c>
      <c r="G26" s="4">
        <v>29</v>
      </c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15</v>
      </c>
      <c r="I26" s="36">
        <v>19</v>
      </c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25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50</v>
      </c>
      <c r="AJ26" s="3">
        <f t="shared" si="1"/>
        <v>22</v>
      </c>
      <c r="AK26" s="5">
        <f t="shared" si="2"/>
        <v>3</v>
      </c>
      <c r="AL26" s="41">
        <f t="shared" si="35"/>
        <v>50</v>
      </c>
      <c r="AM26" s="33">
        <f t="shared" si="4"/>
        <v>22</v>
      </c>
      <c r="AO26" s="22">
        <f t="shared" si="5"/>
        <v>10</v>
      </c>
      <c r="AP26">
        <f t="shared" si="6"/>
        <v>15</v>
      </c>
      <c r="AQ26">
        <f t="shared" si="7"/>
        <v>25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25</v>
      </c>
      <c r="BE26" s="22">
        <f t="shared" ref="BE26:BR26" si="43">BD26+LARGE($AO26:$BC26,BE$4)</f>
        <v>40</v>
      </c>
      <c r="BF26" s="22">
        <f t="shared" si="43"/>
        <v>50</v>
      </c>
      <c r="BG26" s="22">
        <f t="shared" si="43"/>
        <v>50</v>
      </c>
      <c r="BH26" s="22">
        <f t="shared" si="43"/>
        <v>50</v>
      </c>
      <c r="BI26" s="22">
        <f t="shared" si="43"/>
        <v>50</v>
      </c>
      <c r="BJ26" s="22">
        <f t="shared" si="43"/>
        <v>50</v>
      </c>
      <c r="BK26" s="22">
        <f t="shared" si="43"/>
        <v>50</v>
      </c>
      <c r="BL26" s="22">
        <f t="shared" si="43"/>
        <v>50</v>
      </c>
      <c r="BM26" s="22">
        <f t="shared" si="43"/>
        <v>50</v>
      </c>
      <c r="BN26" s="22">
        <f t="shared" si="43"/>
        <v>50</v>
      </c>
      <c r="BO26" s="22">
        <f t="shared" si="43"/>
        <v>50</v>
      </c>
      <c r="BP26" s="22">
        <f t="shared" si="43"/>
        <v>50</v>
      </c>
      <c r="BQ26" s="22">
        <f t="shared" si="43"/>
        <v>50</v>
      </c>
      <c r="BR26" s="22">
        <f t="shared" si="43"/>
        <v>50</v>
      </c>
    </row>
    <row r="27" spans="1:70" ht="16.5" x14ac:dyDescent="0.35">
      <c r="A27" s="74" t="s">
        <v>1225</v>
      </c>
      <c r="B27" s="74" t="s">
        <v>432</v>
      </c>
      <c r="C27" s="74" t="s">
        <v>841</v>
      </c>
      <c r="D27" s="74" t="s">
        <v>131</v>
      </c>
      <c r="E27" s="6"/>
      <c r="F27" s="66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>
        <v>5</v>
      </c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50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50</v>
      </c>
      <c r="AJ27" s="3">
        <f t="shared" si="1"/>
        <v>22</v>
      </c>
      <c r="AK27" s="5">
        <f t="shared" si="2"/>
        <v>1</v>
      </c>
      <c r="AL27" s="41">
        <f t="shared" si="35"/>
        <v>50</v>
      </c>
      <c r="AM27" s="33">
        <f t="shared" si="4"/>
        <v>22</v>
      </c>
      <c r="AO27" s="22">
        <f t="shared" si="5"/>
        <v>0</v>
      </c>
      <c r="AP27">
        <f t="shared" si="6"/>
        <v>50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50</v>
      </c>
      <c r="BE27" s="22">
        <f t="shared" ref="BE27:BR27" si="44">BD27+LARGE($AO27:$BC27,BE$4)</f>
        <v>50</v>
      </c>
      <c r="BF27" s="22">
        <f t="shared" si="44"/>
        <v>50</v>
      </c>
      <c r="BG27" s="22">
        <f t="shared" si="44"/>
        <v>50</v>
      </c>
      <c r="BH27" s="22">
        <f t="shared" si="44"/>
        <v>50</v>
      </c>
      <c r="BI27" s="22">
        <f t="shared" si="44"/>
        <v>50</v>
      </c>
      <c r="BJ27" s="22">
        <f t="shared" si="44"/>
        <v>50</v>
      </c>
      <c r="BK27" s="22">
        <f t="shared" si="44"/>
        <v>50</v>
      </c>
      <c r="BL27" s="22">
        <f t="shared" si="44"/>
        <v>50</v>
      </c>
      <c r="BM27" s="22">
        <f t="shared" si="44"/>
        <v>50</v>
      </c>
      <c r="BN27" s="22">
        <f t="shared" si="44"/>
        <v>50</v>
      </c>
      <c r="BO27" s="22">
        <f t="shared" si="44"/>
        <v>50</v>
      </c>
      <c r="BP27" s="22">
        <f t="shared" si="44"/>
        <v>50</v>
      </c>
      <c r="BQ27" s="22">
        <f t="shared" si="44"/>
        <v>50</v>
      </c>
      <c r="BR27" s="22">
        <f t="shared" si="44"/>
        <v>50</v>
      </c>
    </row>
    <row r="28" spans="1:70" ht="16.5" x14ac:dyDescent="0.35">
      <c r="A28" s="74" t="s">
        <v>1343</v>
      </c>
      <c r="B28" s="74" t="s">
        <v>1344</v>
      </c>
      <c r="C28" s="74" t="s">
        <v>1345</v>
      </c>
      <c r="D28" s="74" t="s">
        <v>40</v>
      </c>
      <c r="E28" s="6"/>
      <c r="F28" s="66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>
        <v>21</v>
      </c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23</v>
      </c>
      <c r="I28" s="36">
        <v>18</v>
      </c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26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49</v>
      </c>
      <c r="AJ28" s="3">
        <f t="shared" si="1"/>
        <v>24</v>
      </c>
      <c r="AK28" s="5">
        <f t="shared" si="2"/>
        <v>2</v>
      </c>
      <c r="AL28" s="41">
        <f t="shared" si="35"/>
        <v>49</v>
      </c>
      <c r="AM28" s="33">
        <f t="shared" si="4"/>
        <v>25</v>
      </c>
      <c r="AO28" s="22">
        <f t="shared" si="5"/>
        <v>0</v>
      </c>
      <c r="AP28">
        <f t="shared" si="6"/>
        <v>23</v>
      </c>
      <c r="AQ28">
        <f t="shared" si="7"/>
        <v>26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26</v>
      </c>
      <c r="BE28" s="22">
        <f t="shared" ref="BE28:BR28" si="45">BD28+LARGE($AO28:$BC28,BE$4)</f>
        <v>49</v>
      </c>
      <c r="BF28" s="22">
        <f t="shared" si="45"/>
        <v>49</v>
      </c>
      <c r="BG28" s="22">
        <f t="shared" si="45"/>
        <v>49</v>
      </c>
      <c r="BH28" s="22">
        <f t="shared" si="45"/>
        <v>49</v>
      </c>
      <c r="BI28" s="22">
        <f t="shared" si="45"/>
        <v>49</v>
      </c>
      <c r="BJ28" s="22">
        <f t="shared" si="45"/>
        <v>49</v>
      </c>
      <c r="BK28" s="22">
        <f t="shared" si="45"/>
        <v>49</v>
      </c>
      <c r="BL28" s="22">
        <f t="shared" si="45"/>
        <v>49</v>
      </c>
      <c r="BM28" s="22">
        <f t="shared" si="45"/>
        <v>49</v>
      </c>
      <c r="BN28" s="22">
        <f t="shared" si="45"/>
        <v>49</v>
      </c>
      <c r="BO28" s="22">
        <f t="shared" si="45"/>
        <v>49</v>
      </c>
      <c r="BP28" s="22">
        <f t="shared" si="45"/>
        <v>49</v>
      </c>
      <c r="BQ28" s="22">
        <f t="shared" si="45"/>
        <v>49</v>
      </c>
      <c r="BR28" s="22">
        <f t="shared" si="45"/>
        <v>49</v>
      </c>
    </row>
    <row r="29" spans="1:70" ht="16.5" x14ac:dyDescent="0.35">
      <c r="A29" s="74" t="s">
        <v>1306</v>
      </c>
      <c r="B29" s="74" t="s">
        <v>1307</v>
      </c>
      <c r="C29" s="74" t="s">
        <v>1308</v>
      </c>
      <c r="D29" s="74" t="s">
        <v>130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>
        <v>6</v>
      </c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46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46</v>
      </c>
      <c r="AJ29" s="3">
        <f t="shared" si="1"/>
        <v>25</v>
      </c>
      <c r="AK29" s="5">
        <f t="shared" si="2"/>
        <v>1</v>
      </c>
      <c r="AL29" s="41">
        <f t="shared" si="35"/>
        <v>46</v>
      </c>
      <c r="AM29" s="33">
        <f t="shared" si="4"/>
        <v>26</v>
      </c>
      <c r="AO29" s="22">
        <f t="shared" si="5"/>
        <v>0</v>
      </c>
      <c r="AP29">
        <f t="shared" si="6"/>
        <v>0</v>
      </c>
      <c r="AQ29">
        <f t="shared" si="7"/>
        <v>46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46</v>
      </c>
      <c r="BE29" s="22">
        <f t="shared" ref="BE29:BR29" si="46">BD29+LARGE($AO29:$BC29,BE$4)</f>
        <v>46</v>
      </c>
      <c r="BF29" s="22">
        <f t="shared" si="46"/>
        <v>46</v>
      </c>
      <c r="BG29" s="22">
        <f t="shared" si="46"/>
        <v>46</v>
      </c>
      <c r="BH29" s="22">
        <f t="shared" si="46"/>
        <v>46</v>
      </c>
      <c r="BI29" s="22">
        <f t="shared" si="46"/>
        <v>46</v>
      </c>
      <c r="BJ29" s="22">
        <f t="shared" si="46"/>
        <v>46</v>
      </c>
      <c r="BK29" s="22">
        <f t="shared" si="46"/>
        <v>46</v>
      </c>
      <c r="BL29" s="22">
        <f t="shared" si="46"/>
        <v>46</v>
      </c>
      <c r="BM29" s="22">
        <f t="shared" si="46"/>
        <v>46</v>
      </c>
      <c r="BN29" s="22">
        <f t="shared" si="46"/>
        <v>46</v>
      </c>
      <c r="BO29" s="22">
        <f t="shared" si="46"/>
        <v>46</v>
      </c>
      <c r="BP29" s="22">
        <f t="shared" si="46"/>
        <v>46</v>
      </c>
      <c r="BQ29" s="22">
        <f t="shared" si="46"/>
        <v>46</v>
      </c>
      <c r="BR29" s="22">
        <f t="shared" si="46"/>
        <v>46</v>
      </c>
    </row>
    <row r="30" spans="1:70" ht="16.5" x14ac:dyDescent="0.5">
      <c r="A30" s="74" t="s">
        <v>1233</v>
      </c>
      <c r="B30" s="74" t="s">
        <v>1078</v>
      </c>
      <c r="C30" s="74" t="s">
        <v>945</v>
      </c>
      <c r="D30" s="74" t="s">
        <v>42</v>
      </c>
      <c r="E30" s="6">
        <v>7</v>
      </c>
      <c r="F30" s="77">
        <v>14</v>
      </c>
      <c r="G30" s="4">
        <v>31</v>
      </c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13</v>
      </c>
      <c r="I30" s="36">
        <v>25</v>
      </c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19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46</v>
      </c>
      <c r="AJ30" s="3">
        <f t="shared" si="1"/>
        <v>25</v>
      </c>
      <c r="AK30" s="5">
        <f t="shared" si="2"/>
        <v>3</v>
      </c>
      <c r="AL30" s="41">
        <f t="shared" si="35"/>
        <v>46</v>
      </c>
      <c r="AM30" s="33">
        <f t="shared" si="4"/>
        <v>26</v>
      </c>
      <c r="AO30" s="22">
        <f t="shared" si="5"/>
        <v>14</v>
      </c>
      <c r="AP30">
        <f t="shared" si="6"/>
        <v>13</v>
      </c>
      <c r="AQ30">
        <f t="shared" si="7"/>
        <v>19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19</v>
      </c>
      <c r="BE30" s="22">
        <f t="shared" ref="BE30:BR30" si="47">BD30+LARGE($AO30:$BC30,BE$4)</f>
        <v>33</v>
      </c>
      <c r="BF30" s="22">
        <f t="shared" si="47"/>
        <v>46</v>
      </c>
      <c r="BG30" s="22">
        <f t="shared" si="47"/>
        <v>46</v>
      </c>
      <c r="BH30" s="22">
        <f t="shared" si="47"/>
        <v>46</v>
      </c>
      <c r="BI30" s="22">
        <f t="shared" si="47"/>
        <v>46</v>
      </c>
      <c r="BJ30" s="22">
        <f t="shared" si="47"/>
        <v>46</v>
      </c>
      <c r="BK30" s="22">
        <f t="shared" si="47"/>
        <v>46</v>
      </c>
      <c r="BL30" s="22">
        <f t="shared" si="47"/>
        <v>46</v>
      </c>
      <c r="BM30" s="22">
        <f t="shared" si="47"/>
        <v>46</v>
      </c>
      <c r="BN30" s="22">
        <f t="shared" si="47"/>
        <v>46</v>
      </c>
      <c r="BO30" s="22">
        <f t="shared" si="47"/>
        <v>46</v>
      </c>
      <c r="BP30" s="22">
        <f t="shared" si="47"/>
        <v>46</v>
      </c>
      <c r="BQ30" s="22">
        <f t="shared" si="47"/>
        <v>46</v>
      </c>
      <c r="BR30" s="22">
        <f t="shared" si="47"/>
        <v>46</v>
      </c>
    </row>
    <row r="31" spans="1:70" ht="16.5" x14ac:dyDescent="0.5">
      <c r="A31" s="74" t="s">
        <v>1340</v>
      </c>
      <c r="B31" s="74" t="s">
        <v>1341</v>
      </c>
      <c r="C31" s="74" t="s">
        <v>1342</v>
      </c>
      <c r="D31" s="74" t="s">
        <v>42</v>
      </c>
      <c r="E31" s="6">
        <v>7</v>
      </c>
      <c r="F31" s="77">
        <v>14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>
        <v>16</v>
      </c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28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42</v>
      </c>
      <c r="AJ31" s="3">
        <f t="shared" si="1"/>
        <v>27</v>
      </c>
      <c r="AK31" s="5">
        <f t="shared" si="2"/>
        <v>2</v>
      </c>
      <c r="AL31" s="41">
        <f t="shared" si="35"/>
        <v>42</v>
      </c>
      <c r="AM31" s="33">
        <f t="shared" si="4"/>
        <v>29</v>
      </c>
      <c r="AO31" s="22">
        <f t="shared" si="5"/>
        <v>14</v>
      </c>
      <c r="AP31">
        <f t="shared" si="6"/>
        <v>0</v>
      </c>
      <c r="AQ31">
        <f t="shared" si="7"/>
        <v>28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28</v>
      </c>
      <c r="BE31" s="22">
        <f t="shared" ref="BE31:BR31" si="48">BD31+LARGE($AO31:$BC31,BE$4)</f>
        <v>42</v>
      </c>
      <c r="BF31" s="22">
        <f t="shared" si="48"/>
        <v>42</v>
      </c>
      <c r="BG31" s="22">
        <f t="shared" si="48"/>
        <v>42</v>
      </c>
      <c r="BH31" s="22">
        <f t="shared" si="48"/>
        <v>42</v>
      </c>
      <c r="BI31" s="22">
        <f t="shared" si="48"/>
        <v>42</v>
      </c>
      <c r="BJ31" s="22">
        <f t="shared" si="48"/>
        <v>42</v>
      </c>
      <c r="BK31" s="22">
        <f t="shared" si="48"/>
        <v>42</v>
      </c>
      <c r="BL31" s="22">
        <f t="shared" si="48"/>
        <v>42</v>
      </c>
      <c r="BM31" s="22">
        <f t="shared" si="48"/>
        <v>42</v>
      </c>
      <c r="BN31" s="22">
        <f t="shared" si="48"/>
        <v>42</v>
      </c>
      <c r="BO31" s="22">
        <f t="shared" si="48"/>
        <v>42</v>
      </c>
      <c r="BP31" s="22">
        <f t="shared" si="48"/>
        <v>42</v>
      </c>
      <c r="BQ31" s="22">
        <f t="shared" si="48"/>
        <v>42</v>
      </c>
      <c r="BR31" s="22">
        <f t="shared" si="48"/>
        <v>42</v>
      </c>
    </row>
    <row r="32" spans="1:70" ht="16.5" x14ac:dyDescent="0.5">
      <c r="A32" s="74" t="s">
        <v>1366</v>
      </c>
      <c r="B32" s="74" t="s">
        <v>303</v>
      </c>
      <c r="C32" s="74" t="s">
        <v>950</v>
      </c>
      <c r="D32" s="74" t="s">
        <v>19</v>
      </c>
      <c r="E32" s="75">
        <v>4</v>
      </c>
      <c r="F32" s="77">
        <v>20</v>
      </c>
      <c r="G32" s="4">
        <v>36</v>
      </c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10</v>
      </c>
      <c r="I32" s="36">
        <v>32</v>
      </c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12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42</v>
      </c>
      <c r="AJ32" s="3">
        <f t="shared" si="1"/>
        <v>27</v>
      </c>
      <c r="AK32" s="5">
        <f t="shared" si="2"/>
        <v>3</v>
      </c>
      <c r="AL32" s="41">
        <f>HLOOKUP($AL$2,$BD$4:$BR$72,ROW(A30)-3,FALSE)</f>
        <v>46</v>
      </c>
      <c r="AM32" s="33">
        <f t="shared" si="4"/>
        <v>26</v>
      </c>
      <c r="AO32" s="22">
        <f t="shared" si="5"/>
        <v>20</v>
      </c>
      <c r="AP32">
        <f t="shared" si="6"/>
        <v>10</v>
      </c>
      <c r="AQ32">
        <f t="shared" si="7"/>
        <v>12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20</v>
      </c>
      <c r="BE32" s="22">
        <f t="shared" ref="BE32:BR32" si="49">BD32+LARGE($AO32:$BC32,BE$4)</f>
        <v>32</v>
      </c>
      <c r="BF32" s="22">
        <f t="shared" si="49"/>
        <v>42</v>
      </c>
      <c r="BG32" s="22">
        <f t="shared" si="49"/>
        <v>42</v>
      </c>
      <c r="BH32" s="22">
        <f t="shared" si="49"/>
        <v>42</v>
      </c>
      <c r="BI32" s="22">
        <f t="shared" si="49"/>
        <v>42</v>
      </c>
      <c r="BJ32" s="22">
        <f t="shared" si="49"/>
        <v>42</v>
      </c>
      <c r="BK32" s="22">
        <f t="shared" si="49"/>
        <v>42</v>
      </c>
      <c r="BL32" s="22">
        <f t="shared" si="49"/>
        <v>42</v>
      </c>
      <c r="BM32" s="22">
        <f t="shared" si="49"/>
        <v>42</v>
      </c>
      <c r="BN32" s="22">
        <f t="shared" si="49"/>
        <v>42</v>
      </c>
      <c r="BO32" s="22">
        <f t="shared" si="49"/>
        <v>42</v>
      </c>
      <c r="BP32" s="22">
        <f t="shared" si="49"/>
        <v>42</v>
      </c>
      <c r="BQ32" s="22">
        <f t="shared" si="49"/>
        <v>42</v>
      </c>
      <c r="BR32" s="22">
        <f t="shared" si="49"/>
        <v>42</v>
      </c>
    </row>
    <row r="33" spans="1:70" ht="16.5" x14ac:dyDescent="0.5">
      <c r="A33" s="74" t="s">
        <v>1374</v>
      </c>
      <c r="B33" s="74" t="s">
        <v>1375</v>
      </c>
      <c r="C33" s="74" t="s">
        <v>389</v>
      </c>
      <c r="D33" s="74" t="s">
        <v>19</v>
      </c>
      <c r="E33" s="6">
        <v>6</v>
      </c>
      <c r="F33" s="77">
        <v>16</v>
      </c>
      <c r="G33" s="4">
        <v>19</v>
      </c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25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41</v>
      </c>
      <c r="AJ33" s="3">
        <f t="shared" si="1"/>
        <v>29</v>
      </c>
      <c r="AK33" s="5">
        <f t="shared" si="2"/>
        <v>2</v>
      </c>
      <c r="AL33" s="41">
        <f>HLOOKUP($AL$2,$BD$4:$BR$72,ROW(A27)-3,FALSE)</f>
        <v>50</v>
      </c>
      <c r="AM33" s="33">
        <f t="shared" si="4"/>
        <v>22</v>
      </c>
      <c r="AO33" s="22">
        <f t="shared" si="5"/>
        <v>16</v>
      </c>
      <c r="AP33">
        <f t="shared" si="6"/>
        <v>25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25</v>
      </c>
      <c r="BE33" s="22">
        <f t="shared" ref="BE33:BR33" si="50">BD33+LARGE($AO33:$BC33,BE$4)</f>
        <v>41</v>
      </c>
      <c r="BF33" s="22">
        <f t="shared" si="50"/>
        <v>41</v>
      </c>
      <c r="BG33" s="22">
        <f t="shared" si="50"/>
        <v>41</v>
      </c>
      <c r="BH33" s="22">
        <f t="shared" si="50"/>
        <v>41</v>
      </c>
      <c r="BI33" s="22">
        <f t="shared" si="50"/>
        <v>41</v>
      </c>
      <c r="BJ33" s="22">
        <f t="shared" si="50"/>
        <v>41</v>
      </c>
      <c r="BK33" s="22">
        <f t="shared" si="50"/>
        <v>41</v>
      </c>
      <c r="BL33" s="22">
        <f t="shared" si="50"/>
        <v>41</v>
      </c>
      <c r="BM33" s="22">
        <f t="shared" si="50"/>
        <v>41</v>
      </c>
      <c r="BN33" s="22">
        <f t="shared" si="50"/>
        <v>41</v>
      </c>
      <c r="BO33" s="22">
        <f t="shared" si="50"/>
        <v>41</v>
      </c>
      <c r="BP33" s="22">
        <f t="shared" si="50"/>
        <v>41</v>
      </c>
      <c r="BQ33" s="22">
        <f t="shared" si="50"/>
        <v>41</v>
      </c>
      <c r="BR33" s="22">
        <f t="shared" si="50"/>
        <v>41</v>
      </c>
    </row>
    <row r="34" spans="1:70" ht="16.5" x14ac:dyDescent="0.5">
      <c r="A34" s="74" t="s">
        <v>1358</v>
      </c>
      <c r="B34" s="74" t="s">
        <v>1359</v>
      </c>
      <c r="C34" s="74" t="s">
        <v>1360</v>
      </c>
      <c r="D34" s="74" t="s">
        <v>19</v>
      </c>
      <c r="E34" s="6">
        <v>6</v>
      </c>
      <c r="F34" s="77">
        <v>16</v>
      </c>
      <c r="G34" s="4">
        <v>20</v>
      </c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24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40</v>
      </c>
      <c r="AJ34" s="3">
        <f t="shared" si="1"/>
        <v>30</v>
      </c>
      <c r="AK34" s="5">
        <f t="shared" si="2"/>
        <v>2</v>
      </c>
      <c r="AL34" s="41">
        <f t="shared" ref="AL34:AL40" si="51">HLOOKUP($AL$2,$BD$4:$BR$72,ROW(A34)-3,FALSE)</f>
        <v>40</v>
      </c>
      <c r="AM34" s="33">
        <f t="shared" si="4"/>
        <v>30</v>
      </c>
      <c r="AO34" s="22">
        <f t="shared" si="5"/>
        <v>16</v>
      </c>
      <c r="AP34">
        <f t="shared" si="6"/>
        <v>24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24</v>
      </c>
      <c r="BE34" s="22">
        <f t="shared" ref="BE34:BR34" si="52">BD34+LARGE($AO34:$BC34,BE$4)</f>
        <v>40</v>
      </c>
      <c r="BF34" s="22">
        <f t="shared" si="52"/>
        <v>40</v>
      </c>
      <c r="BG34" s="22">
        <f t="shared" si="52"/>
        <v>40</v>
      </c>
      <c r="BH34" s="22">
        <f t="shared" si="52"/>
        <v>40</v>
      </c>
      <c r="BI34" s="22">
        <f t="shared" si="52"/>
        <v>40</v>
      </c>
      <c r="BJ34" s="22">
        <f t="shared" si="52"/>
        <v>40</v>
      </c>
      <c r="BK34" s="22">
        <f t="shared" si="52"/>
        <v>40</v>
      </c>
      <c r="BL34" s="22">
        <f t="shared" si="52"/>
        <v>40</v>
      </c>
      <c r="BM34" s="22">
        <f t="shared" si="52"/>
        <v>40</v>
      </c>
      <c r="BN34" s="22">
        <f t="shared" si="52"/>
        <v>40</v>
      </c>
      <c r="BO34" s="22">
        <f t="shared" si="52"/>
        <v>40</v>
      </c>
      <c r="BP34" s="22">
        <f t="shared" si="52"/>
        <v>40</v>
      </c>
      <c r="BQ34" s="22">
        <f t="shared" si="52"/>
        <v>40</v>
      </c>
      <c r="BR34" s="22">
        <f t="shared" si="52"/>
        <v>40</v>
      </c>
    </row>
    <row r="35" spans="1:70" ht="16.5" x14ac:dyDescent="0.5">
      <c r="A35" s="74" t="s">
        <v>1243</v>
      </c>
      <c r="B35" s="74" t="s">
        <v>1244</v>
      </c>
      <c r="C35" s="74" t="s">
        <v>1245</v>
      </c>
      <c r="D35" s="74" t="s">
        <v>17</v>
      </c>
      <c r="E35" s="6">
        <v>11</v>
      </c>
      <c r="F35" s="77">
        <v>10</v>
      </c>
      <c r="G35" s="4">
        <v>30</v>
      </c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14</v>
      </c>
      <c r="I35" s="36">
        <v>31</v>
      </c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13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37</v>
      </c>
      <c r="AJ35" s="3">
        <f t="shared" si="1"/>
        <v>31</v>
      </c>
      <c r="AK35" s="5">
        <f t="shared" si="2"/>
        <v>3</v>
      </c>
      <c r="AL35" s="41">
        <f t="shared" si="51"/>
        <v>37</v>
      </c>
      <c r="AM35" s="33">
        <f t="shared" si="4"/>
        <v>31</v>
      </c>
      <c r="AO35" s="22">
        <f t="shared" si="5"/>
        <v>10</v>
      </c>
      <c r="AP35">
        <f t="shared" si="6"/>
        <v>14</v>
      </c>
      <c r="AQ35">
        <f t="shared" si="7"/>
        <v>13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14</v>
      </c>
      <c r="BE35" s="22">
        <f t="shared" ref="BE35:BR35" si="53">BD35+LARGE($AO35:$BC35,BE$4)</f>
        <v>27</v>
      </c>
      <c r="BF35" s="22">
        <f t="shared" si="53"/>
        <v>37</v>
      </c>
      <c r="BG35" s="22">
        <f t="shared" si="53"/>
        <v>37</v>
      </c>
      <c r="BH35" s="22">
        <f t="shared" si="53"/>
        <v>37</v>
      </c>
      <c r="BI35" s="22">
        <f t="shared" si="53"/>
        <v>37</v>
      </c>
      <c r="BJ35" s="22">
        <f t="shared" si="53"/>
        <v>37</v>
      </c>
      <c r="BK35" s="22">
        <f t="shared" si="53"/>
        <v>37</v>
      </c>
      <c r="BL35" s="22">
        <f t="shared" si="53"/>
        <v>37</v>
      </c>
      <c r="BM35" s="22">
        <f t="shared" si="53"/>
        <v>37</v>
      </c>
      <c r="BN35" s="22">
        <f t="shared" si="53"/>
        <v>37</v>
      </c>
      <c r="BO35" s="22">
        <f t="shared" si="53"/>
        <v>37</v>
      </c>
      <c r="BP35" s="22">
        <f t="shared" si="53"/>
        <v>37</v>
      </c>
      <c r="BQ35" s="22">
        <f t="shared" si="53"/>
        <v>37</v>
      </c>
      <c r="BR35" s="22">
        <f t="shared" si="53"/>
        <v>37</v>
      </c>
    </row>
    <row r="36" spans="1:70" ht="16.5" x14ac:dyDescent="0.35">
      <c r="A36" s="74" t="s">
        <v>1271</v>
      </c>
      <c r="B36" s="74" t="s">
        <v>1272</v>
      </c>
      <c r="C36" s="74" t="s">
        <v>950</v>
      </c>
      <c r="D36" s="74" t="s">
        <v>17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>
        <v>27</v>
      </c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17</v>
      </c>
      <c r="I36" s="36">
        <v>26</v>
      </c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18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35</v>
      </c>
      <c r="AJ36" s="3">
        <f t="shared" si="1"/>
        <v>32</v>
      </c>
      <c r="AK36" s="5">
        <f t="shared" si="2"/>
        <v>2</v>
      </c>
      <c r="AL36" s="41">
        <f t="shared" si="51"/>
        <v>35</v>
      </c>
      <c r="AM36" s="33">
        <f t="shared" si="4"/>
        <v>32</v>
      </c>
      <c r="AO36" s="22">
        <f t="shared" si="5"/>
        <v>0</v>
      </c>
      <c r="AP36">
        <f t="shared" si="6"/>
        <v>17</v>
      </c>
      <c r="AQ36">
        <f t="shared" si="7"/>
        <v>18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18</v>
      </c>
      <c r="BE36" s="22">
        <f t="shared" ref="BE36:BR36" si="54">BD36+LARGE($AO36:$BC36,BE$4)</f>
        <v>35</v>
      </c>
      <c r="BF36" s="22">
        <f t="shared" si="54"/>
        <v>35</v>
      </c>
      <c r="BG36" s="22">
        <f t="shared" si="54"/>
        <v>35</v>
      </c>
      <c r="BH36" s="22">
        <f t="shared" si="54"/>
        <v>35</v>
      </c>
      <c r="BI36" s="22">
        <f t="shared" si="54"/>
        <v>35</v>
      </c>
      <c r="BJ36" s="22">
        <f t="shared" si="54"/>
        <v>35</v>
      </c>
      <c r="BK36" s="22">
        <f t="shared" si="54"/>
        <v>35</v>
      </c>
      <c r="BL36" s="22">
        <f t="shared" si="54"/>
        <v>35</v>
      </c>
      <c r="BM36" s="22">
        <f t="shared" si="54"/>
        <v>35</v>
      </c>
      <c r="BN36" s="22">
        <f t="shared" si="54"/>
        <v>35</v>
      </c>
      <c r="BO36" s="22">
        <f t="shared" si="54"/>
        <v>35</v>
      </c>
      <c r="BP36" s="22">
        <f t="shared" si="54"/>
        <v>35</v>
      </c>
      <c r="BQ36" s="22">
        <f t="shared" si="54"/>
        <v>35</v>
      </c>
      <c r="BR36" s="22">
        <f t="shared" si="54"/>
        <v>35</v>
      </c>
    </row>
    <row r="37" spans="1:70" ht="16.5" x14ac:dyDescent="0.5">
      <c r="A37" s="74" t="s">
        <v>1289</v>
      </c>
      <c r="B37" s="74" t="s">
        <v>253</v>
      </c>
      <c r="C37" s="74" t="s">
        <v>1290</v>
      </c>
      <c r="D37" s="74" t="s">
        <v>17</v>
      </c>
      <c r="E37" s="6">
        <v>8</v>
      </c>
      <c r="F37" s="77">
        <v>12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>
        <v>22</v>
      </c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22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5">F37+H37+J37+L37+N37+P37+R37+T37+V37+X37+Z37+AB37+AD37+AF37+AH37</f>
        <v>34</v>
      </c>
      <c r="AJ37" s="3">
        <f t="shared" ref="AJ37:AJ68" si="56">IF(AI37&lt;&gt;0,RANK(AI37,$AI$5:$AI$72),"")</f>
        <v>33</v>
      </c>
      <c r="AK37" s="5">
        <f t="shared" ref="AK37:AK68" si="57">COUNTA(E37,G37,I37,K37,M37,O37,Q37,S37,U37,W37,Y37,AA37,AC37,AE37,AG37)</f>
        <v>2</v>
      </c>
      <c r="AL37" s="41">
        <f t="shared" si="51"/>
        <v>34</v>
      </c>
      <c r="AM37" s="33">
        <f t="shared" ref="AM37:AM68" si="58">IF(AL37&lt;&gt;0,RANK(AL37,$AL$5:$AL$72),"")</f>
        <v>34</v>
      </c>
      <c r="AO37" s="22">
        <f t="shared" ref="AO37:AO72" si="59">F37</f>
        <v>12</v>
      </c>
      <c r="AP37">
        <f t="shared" ref="AP37:AP72" si="60">H37</f>
        <v>0</v>
      </c>
      <c r="AQ37">
        <f t="shared" ref="AQ37:AQ72" si="61">J37</f>
        <v>22</v>
      </c>
      <c r="AR37">
        <f t="shared" ref="AR37:AR72" si="62">L37</f>
        <v>0</v>
      </c>
      <c r="AS37">
        <f t="shared" ref="AS37:AS72" si="63">N37</f>
        <v>0</v>
      </c>
      <c r="AT37">
        <f t="shared" ref="AT37:AT72" si="64">P37</f>
        <v>0</v>
      </c>
      <c r="AU37">
        <f t="shared" ref="AU37:AU72" si="65">R37</f>
        <v>0</v>
      </c>
      <c r="AV37">
        <f t="shared" ref="AV37:AV72" si="66">T37</f>
        <v>0</v>
      </c>
      <c r="AW37">
        <f t="shared" ref="AW37:AW72" si="67">V37</f>
        <v>0</v>
      </c>
      <c r="AX37">
        <f t="shared" ref="AX37:AX72" si="68">X37</f>
        <v>0</v>
      </c>
      <c r="AY37">
        <f t="shared" ref="AY37:AY72" si="69">Z37</f>
        <v>0</v>
      </c>
      <c r="AZ37">
        <f t="shared" ref="AZ37:AZ72" si="70">AB37</f>
        <v>0</v>
      </c>
      <c r="BA37">
        <f t="shared" ref="BA37:BA72" si="71">AD37</f>
        <v>0</v>
      </c>
      <c r="BB37">
        <f t="shared" ref="BB37:BB72" si="72">AF37</f>
        <v>0</v>
      </c>
      <c r="BC37">
        <f t="shared" ref="BC37:BC72" si="73">AH37</f>
        <v>0</v>
      </c>
      <c r="BD37">
        <f t="shared" ref="BD37:BD72" si="74">LARGE($AO37:$BC37,BD$4)</f>
        <v>22</v>
      </c>
      <c r="BE37" s="22">
        <f t="shared" ref="BE37:BR37" si="75">BD37+LARGE($AO37:$BC37,BE$4)</f>
        <v>34</v>
      </c>
      <c r="BF37" s="22">
        <f t="shared" si="75"/>
        <v>34</v>
      </c>
      <c r="BG37" s="22">
        <f t="shared" si="75"/>
        <v>34</v>
      </c>
      <c r="BH37" s="22">
        <f t="shared" si="75"/>
        <v>34</v>
      </c>
      <c r="BI37" s="22">
        <f t="shared" si="75"/>
        <v>34</v>
      </c>
      <c r="BJ37" s="22">
        <f t="shared" si="75"/>
        <v>34</v>
      </c>
      <c r="BK37" s="22">
        <f t="shared" si="75"/>
        <v>34</v>
      </c>
      <c r="BL37" s="22">
        <f t="shared" si="75"/>
        <v>34</v>
      </c>
      <c r="BM37" s="22">
        <f t="shared" si="75"/>
        <v>34</v>
      </c>
      <c r="BN37" s="22">
        <f t="shared" si="75"/>
        <v>34</v>
      </c>
      <c r="BO37" s="22">
        <f t="shared" si="75"/>
        <v>34</v>
      </c>
      <c r="BP37" s="22">
        <f t="shared" si="75"/>
        <v>34</v>
      </c>
      <c r="BQ37" s="22">
        <f t="shared" si="75"/>
        <v>34</v>
      </c>
      <c r="BR37" s="22">
        <f t="shared" si="75"/>
        <v>34</v>
      </c>
    </row>
    <row r="38" spans="1:70" ht="16.5" x14ac:dyDescent="0.5">
      <c r="A38" s="74" t="s">
        <v>1332</v>
      </c>
      <c r="B38" s="74" t="s">
        <v>398</v>
      </c>
      <c r="C38" s="74" t="s">
        <v>1127</v>
      </c>
      <c r="D38" s="74" t="s">
        <v>133</v>
      </c>
      <c r="E38" s="6">
        <v>10</v>
      </c>
      <c r="F38" s="77">
        <v>10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>
        <v>23</v>
      </c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21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5"/>
        <v>31</v>
      </c>
      <c r="AJ38" s="3">
        <f t="shared" si="56"/>
        <v>34</v>
      </c>
      <c r="AK38" s="5">
        <f t="shared" si="57"/>
        <v>2</v>
      </c>
      <c r="AL38" s="41">
        <f t="shared" si="51"/>
        <v>31</v>
      </c>
      <c r="AM38" s="33">
        <f t="shared" si="58"/>
        <v>35</v>
      </c>
      <c r="AO38" s="22">
        <f t="shared" si="59"/>
        <v>10</v>
      </c>
      <c r="AP38">
        <f t="shared" si="60"/>
        <v>0</v>
      </c>
      <c r="AQ38">
        <f t="shared" si="61"/>
        <v>21</v>
      </c>
      <c r="AR38">
        <f t="shared" si="62"/>
        <v>0</v>
      </c>
      <c r="AS38">
        <f t="shared" si="63"/>
        <v>0</v>
      </c>
      <c r="AT38">
        <f t="shared" si="64"/>
        <v>0</v>
      </c>
      <c r="AU38">
        <f t="shared" si="65"/>
        <v>0</v>
      </c>
      <c r="AV38">
        <f t="shared" si="66"/>
        <v>0</v>
      </c>
      <c r="AW38">
        <f t="shared" si="67"/>
        <v>0</v>
      </c>
      <c r="AX38">
        <f t="shared" si="68"/>
        <v>0</v>
      </c>
      <c r="AY38">
        <f t="shared" si="69"/>
        <v>0</v>
      </c>
      <c r="AZ38">
        <f t="shared" si="70"/>
        <v>0</v>
      </c>
      <c r="BA38">
        <f t="shared" si="71"/>
        <v>0</v>
      </c>
      <c r="BB38">
        <f t="shared" si="72"/>
        <v>0</v>
      </c>
      <c r="BC38">
        <f t="shared" si="73"/>
        <v>0</v>
      </c>
      <c r="BD38">
        <f t="shared" si="74"/>
        <v>21</v>
      </c>
      <c r="BE38" s="22">
        <f t="shared" ref="BE38:BR38" si="76">BD38+LARGE($AO38:$BC38,BE$4)</f>
        <v>31</v>
      </c>
      <c r="BF38" s="22">
        <f t="shared" si="76"/>
        <v>31</v>
      </c>
      <c r="BG38" s="22">
        <f t="shared" si="76"/>
        <v>31</v>
      </c>
      <c r="BH38" s="22">
        <f t="shared" si="76"/>
        <v>31</v>
      </c>
      <c r="BI38" s="22">
        <f t="shared" si="76"/>
        <v>31</v>
      </c>
      <c r="BJ38" s="22">
        <f t="shared" si="76"/>
        <v>31</v>
      </c>
      <c r="BK38" s="22">
        <f t="shared" si="76"/>
        <v>31</v>
      </c>
      <c r="BL38" s="22">
        <f t="shared" si="76"/>
        <v>31</v>
      </c>
      <c r="BM38" s="22">
        <f t="shared" si="76"/>
        <v>31</v>
      </c>
      <c r="BN38" s="22">
        <f t="shared" si="76"/>
        <v>31</v>
      </c>
      <c r="BO38" s="22">
        <f t="shared" si="76"/>
        <v>31</v>
      </c>
      <c r="BP38" s="22">
        <f t="shared" si="76"/>
        <v>31</v>
      </c>
      <c r="BQ38" s="22">
        <f t="shared" si="76"/>
        <v>31</v>
      </c>
      <c r="BR38" s="22">
        <f t="shared" si="76"/>
        <v>31</v>
      </c>
    </row>
    <row r="39" spans="1:70" ht="16.5" x14ac:dyDescent="0.35">
      <c r="A39" s="74" t="s">
        <v>1268</v>
      </c>
      <c r="B39" s="74" t="s">
        <v>1269</v>
      </c>
      <c r="C39" s="74" t="s">
        <v>1270</v>
      </c>
      <c r="D39" s="74" t="s">
        <v>44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>
        <v>14</v>
      </c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30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5"/>
        <v>30</v>
      </c>
      <c r="AJ39" s="3">
        <f t="shared" si="56"/>
        <v>35</v>
      </c>
      <c r="AK39" s="5">
        <f t="shared" si="57"/>
        <v>1</v>
      </c>
      <c r="AL39" s="41">
        <f t="shared" si="51"/>
        <v>30</v>
      </c>
      <c r="AM39" s="33">
        <f t="shared" si="58"/>
        <v>36</v>
      </c>
      <c r="AO39" s="22">
        <f t="shared" si="59"/>
        <v>0</v>
      </c>
      <c r="AP39">
        <f t="shared" si="60"/>
        <v>30</v>
      </c>
      <c r="AQ39">
        <f t="shared" si="61"/>
        <v>0</v>
      </c>
      <c r="AR39">
        <f t="shared" si="62"/>
        <v>0</v>
      </c>
      <c r="AS39">
        <f t="shared" si="63"/>
        <v>0</v>
      </c>
      <c r="AT39">
        <f t="shared" si="64"/>
        <v>0</v>
      </c>
      <c r="AU39">
        <f t="shared" si="65"/>
        <v>0</v>
      </c>
      <c r="AV39">
        <f t="shared" si="66"/>
        <v>0</v>
      </c>
      <c r="AW39">
        <f t="shared" si="67"/>
        <v>0</v>
      </c>
      <c r="AX39">
        <f t="shared" si="68"/>
        <v>0</v>
      </c>
      <c r="AY39">
        <f t="shared" si="69"/>
        <v>0</v>
      </c>
      <c r="AZ39">
        <f t="shared" si="70"/>
        <v>0</v>
      </c>
      <c r="BA39">
        <f t="shared" si="71"/>
        <v>0</v>
      </c>
      <c r="BB39">
        <f t="shared" si="72"/>
        <v>0</v>
      </c>
      <c r="BC39">
        <f t="shared" si="73"/>
        <v>0</v>
      </c>
      <c r="BD39">
        <f t="shared" si="74"/>
        <v>30</v>
      </c>
      <c r="BE39" s="22">
        <f t="shared" ref="BE39:BR39" si="77">BD39+LARGE($AO39:$BC39,BE$4)</f>
        <v>30</v>
      </c>
      <c r="BF39" s="22">
        <f t="shared" si="77"/>
        <v>30</v>
      </c>
      <c r="BG39" s="22">
        <f t="shared" si="77"/>
        <v>30</v>
      </c>
      <c r="BH39" s="22">
        <f t="shared" si="77"/>
        <v>30</v>
      </c>
      <c r="BI39" s="22">
        <f t="shared" si="77"/>
        <v>30</v>
      </c>
      <c r="BJ39" s="22">
        <f t="shared" si="77"/>
        <v>30</v>
      </c>
      <c r="BK39" s="22">
        <f t="shared" si="77"/>
        <v>30</v>
      </c>
      <c r="BL39" s="22">
        <f t="shared" si="77"/>
        <v>30</v>
      </c>
      <c r="BM39" s="22">
        <f t="shared" si="77"/>
        <v>30</v>
      </c>
      <c r="BN39" s="22">
        <f t="shared" si="77"/>
        <v>30</v>
      </c>
      <c r="BO39" s="22">
        <f t="shared" si="77"/>
        <v>30</v>
      </c>
      <c r="BP39" s="22">
        <f t="shared" si="77"/>
        <v>30</v>
      </c>
      <c r="BQ39" s="22">
        <f t="shared" si="77"/>
        <v>30</v>
      </c>
      <c r="BR39" s="22">
        <f t="shared" si="77"/>
        <v>30</v>
      </c>
    </row>
    <row r="40" spans="1:70" ht="16.5" x14ac:dyDescent="0.35">
      <c r="A40" s="74" t="s">
        <v>1323</v>
      </c>
      <c r="B40" s="74" t="s">
        <v>607</v>
      </c>
      <c r="C40" s="74" t="s">
        <v>1324</v>
      </c>
      <c r="D40" s="74" t="s">
        <v>17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>
        <v>35</v>
      </c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10</v>
      </c>
      <c r="I40" s="36">
        <v>27</v>
      </c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17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5"/>
        <v>27</v>
      </c>
      <c r="AJ40" s="3">
        <f t="shared" si="56"/>
        <v>36</v>
      </c>
      <c r="AK40" s="5">
        <f t="shared" si="57"/>
        <v>2</v>
      </c>
      <c r="AL40" s="41">
        <f t="shared" si="51"/>
        <v>27</v>
      </c>
      <c r="AM40" s="33">
        <f t="shared" si="58"/>
        <v>37</v>
      </c>
      <c r="AO40" s="22">
        <f t="shared" si="59"/>
        <v>0</v>
      </c>
      <c r="AP40">
        <f t="shared" si="60"/>
        <v>10</v>
      </c>
      <c r="AQ40">
        <f t="shared" si="61"/>
        <v>17</v>
      </c>
      <c r="AR40">
        <f t="shared" si="62"/>
        <v>0</v>
      </c>
      <c r="AS40">
        <f t="shared" si="63"/>
        <v>0</v>
      </c>
      <c r="AT40">
        <f t="shared" si="64"/>
        <v>0</v>
      </c>
      <c r="AU40">
        <f t="shared" si="65"/>
        <v>0</v>
      </c>
      <c r="AV40">
        <f t="shared" si="66"/>
        <v>0</v>
      </c>
      <c r="AW40">
        <f t="shared" si="67"/>
        <v>0</v>
      </c>
      <c r="AX40">
        <f t="shared" si="68"/>
        <v>0</v>
      </c>
      <c r="AY40">
        <f t="shared" si="69"/>
        <v>0</v>
      </c>
      <c r="AZ40">
        <f t="shared" si="70"/>
        <v>0</v>
      </c>
      <c r="BA40">
        <f t="shared" si="71"/>
        <v>0</v>
      </c>
      <c r="BB40">
        <f t="shared" si="72"/>
        <v>0</v>
      </c>
      <c r="BC40">
        <f t="shared" si="73"/>
        <v>0</v>
      </c>
      <c r="BD40">
        <f t="shared" si="74"/>
        <v>17</v>
      </c>
      <c r="BE40" s="22">
        <f t="shared" ref="BE40:BR40" si="78">BD40+LARGE($AO40:$BC40,BE$4)</f>
        <v>27</v>
      </c>
      <c r="BF40" s="22">
        <f t="shared" si="78"/>
        <v>27</v>
      </c>
      <c r="BG40" s="22">
        <f t="shared" si="78"/>
        <v>27</v>
      </c>
      <c r="BH40" s="22">
        <f t="shared" si="78"/>
        <v>27</v>
      </c>
      <c r="BI40" s="22">
        <f t="shared" si="78"/>
        <v>27</v>
      </c>
      <c r="BJ40" s="22">
        <f t="shared" si="78"/>
        <v>27</v>
      </c>
      <c r="BK40" s="22">
        <f t="shared" si="78"/>
        <v>27</v>
      </c>
      <c r="BL40" s="22">
        <f t="shared" si="78"/>
        <v>27</v>
      </c>
      <c r="BM40" s="22">
        <f t="shared" si="78"/>
        <v>27</v>
      </c>
      <c r="BN40" s="22">
        <f t="shared" si="78"/>
        <v>27</v>
      </c>
      <c r="BO40" s="22">
        <f t="shared" si="78"/>
        <v>27</v>
      </c>
      <c r="BP40" s="22">
        <f t="shared" si="78"/>
        <v>27</v>
      </c>
      <c r="BQ40" s="22">
        <f t="shared" si="78"/>
        <v>27</v>
      </c>
      <c r="BR40" s="22">
        <f t="shared" si="78"/>
        <v>27</v>
      </c>
    </row>
    <row r="41" spans="1:70" ht="16.5" x14ac:dyDescent="0.35">
      <c r="A41" s="74" t="s">
        <v>1372</v>
      </c>
      <c r="B41" s="74" t="s">
        <v>305</v>
      </c>
      <c r="C41" s="74" t="s">
        <v>1373</v>
      </c>
      <c r="D41" s="74" t="s">
        <v>19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>
        <v>39</v>
      </c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10</v>
      </c>
      <c r="I41" s="36">
        <v>30</v>
      </c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14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5"/>
        <v>24</v>
      </c>
      <c r="AJ41" s="3">
        <f t="shared" si="56"/>
        <v>37</v>
      </c>
      <c r="AK41" s="5">
        <f t="shared" si="57"/>
        <v>2</v>
      </c>
      <c r="AL41" s="41">
        <f>HLOOKUP($AL$2,$BD$4:$BR$72,ROW(A36)-3,FALSE)</f>
        <v>35</v>
      </c>
      <c r="AM41" s="33">
        <f t="shared" si="58"/>
        <v>32</v>
      </c>
      <c r="AO41" s="22">
        <f t="shared" si="59"/>
        <v>0</v>
      </c>
      <c r="AP41">
        <f t="shared" si="60"/>
        <v>10</v>
      </c>
      <c r="AQ41">
        <f t="shared" si="61"/>
        <v>14</v>
      </c>
      <c r="AR41">
        <f t="shared" si="62"/>
        <v>0</v>
      </c>
      <c r="AS41">
        <f t="shared" si="63"/>
        <v>0</v>
      </c>
      <c r="AT41">
        <f t="shared" si="64"/>
        <v>0</v>
      </c>
      <c r="AU41">
        <f t="shared" si="65"/>
        <v>0</v>
      </c>
      <c r="AV41">
        <f t="shared" si="66"/>
        <v>0</v>
      </c>
      <c r="AW41">
        <f t="shared" si="67"/>
        <v>0</v>
      </c>
      <c r="AX41">
        <f t="shared" si="68"/>
        <v>0</v>
      </c>
      <c r="AY41">
        <f t="shared" si="69"/>
        <v>0</v>
      </c>
      <c r="AZ41">
        <f t="shared" si="70"/>
        <v>0</v>
      </c>
      <c r="BA41">
        <f t="shared" si="71"/>
        <v>0</v>
      </c>
      <c r="BB41">
        <f t="shared" si="72"/>
        <v>0</v>
      </c>
      <c r="BC41">
        <f t="shared" si="73"/>
        <v>0</v>
      </c>
      <c r="BD41">
        <f t="shared" si="74"/>
        <v>14</v>
      </c>
      <c r="BE41" s="22">
        <f t="shared" ref="BE41:BR41" si="79">BD41+LARGE($AO41:$BC41,BE$4)</f>
        <v>24</v>
      </c>
      <c r="BF41" s="22">
        <f t="shared" si="79"/>
        <v>24</v>
      </c>
      <c r="BG41" s="22">
        <f t="shared" si="79"/>
        <v>24</v>
      </c>
      <c r="BH41" s="22">
        <f t="shared" si="79"/>
        <v>24</v>
      </c>
      <c r="BI41" s="22">
        <f t="shared" si="79"/>
        <v>24</v>
      </c>
      <c r="BJ41" s="22">
        <f t="shared" si="79"/>
        <v>24</v>
      </c>
      <c r="BK41" s="22">
        <f t="shared" si="79"/>
        <v>24</v>
      </c>
      <c r="BL41" s="22">
        <f t="shared" si="79"/>
        <v>24</v>
      </c>
      <c r="BM41" s="22">
        <f t="shared" si="79"/>
        <v>24</v>
      </c>
      <c r="BN41" s="22">
        <f t="shared" si="79"/>
        <v>24</v>
      </c>
      <c r="BO41" s="22">
        <f t="shared" si="79"/>
        <v>24</v>
      </c>
      <c r="BP41" s="22">
        <f t="shared" si="79"/>
        <v>24</v>
      </c>
      <c r="BQ41" s="22">
        <f t="shared" si="79"/>
        <v>24</v>
      </c>
      <c r="BR41" s="22">
        <f t="shared" si="79"/>
        <v>24</v>
      </c>
    </row>
    <row r="42" spans="1:70" ht="16.5" x14ac:dyDescent="0.35">
      <c r="A42" s="74" t="s">
        <v>1246</v>
      </c>
      <c r="B42" s="74" t="s">
        <v>1247</v>
      </c>
      <c r="C42" s="74" t="s">
        <v>1248</v>
      </c>
      <c r="D42" s="74" t="s">
        <v>40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>
        <v>21</v>
      </c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23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5"/>
        <v>23</v>
      </c>
      <c r="AJ42" s="3">
        <f t="shared" si="56"/>
        <v>38</v>
      </c>
      <c r="AK42" s="5">
        <f t="shared" si="57"/>
        <v>1</v>
      </c>
      <c r="AL42" s="41">
        <f t="shared" ref="AL42:AL54" si="80">HLOOKUP($AL$2,$BD$4:$BR$72,ROW(A42)-3,FALSE)</f>
        <v>23</v>
      </c>
      <c r="AM42" s="33">
        <f t="shared" si="58"/>
        <v>38</v>
      </c>
      <c r="AO42" s="22">
        <f t="shared" si="59"/>
        <v>0</v>
      </c>
      <c r="AP42">
        <f t="shared" si="60"/>
        <v>0</v>
      </c>
      <c r="AQ42">
        <f t="shared" si="61"/>
        <v>23</v>
      </c>
      <c r="AR42">
        <f t="shared" si="62"/>
        <v>0</v>
      </c>
      <c r="AS42">
        <f t="shared" si="63"/>
        <v>0</v>
      </c>
      <c r="AT42">
        <f t="shared" si="64"/>
        <v>0</v>
      </c>
      <c r="AU42">
        <f t="shared" si="65"/>
        <v>0</v>
      </c>
      <c r="AV42">
        <f t="shared" si="66"/>
        <v>0</v>
      </c>
      <c r="AW42">
        <f t="shared" si="67"/>
        <v>0</v>
      </c>
      <c r="AX42">
        <f t="shared" si="68"/>
        <v>0</v>
      </c>
      <c r="AY42">
        <f t="shared" si="69"/>
        <v>0</v>
      </c>
      <c r="AZ42">
        <f t="shared" si="70"/>
        <v>0</v>
      </c>
      <c r="BA42">
        <f t="shared" si="71"/>
        <v>0</v>
      </c>
      <c r="BB42">
        <f t="shared" si="72"/>
        <v>0</v>
      </c>
      <c r="BC42">
        <f t="shared" si="73"/>
        <v>0</v>
      </c>
      <c r="BD42">
        <f t="shared" si="74"/>
        <v>23</v>
      </c>
      <c r="BE42" s="22">
        <f t="shared" ref="BE42:BR42" si="81">BD42+LARGE($AO42:$BC42,BE$4)</f>
        <v>23</v>
      </c>
      <c r="BF42" s="22">
        <f t="shared" si="81"/>
        <v>23</v>
      </c>
      <c r="BG42" s="22">
        <f t="shared" si="81"/>
        <v>23</v>
      </c>
      <c r="BH42" s="22">
        <f t="shared" si="81"/>
        <v>23</v>
      </c>
      <c r="BI42" s="22">
        <f t="shared" si="81"/>
        <v>23</v>
      </c>
      <c r="BJ42" s="22">
        <f t="shared" si="81"/>
        <v>23</v>
      </c>
      <c r="BK42" s="22">
        <f t="shared" si="81"/>
        <v>23</v>
      </c>
      <c r="BL42" s="22">
        <f t="shared" si="81"/>
        <v>23</v>
      </c>
      <c r="BM42" s="22">
        <f t="shared" si="81"/>
        <v>23</v>
      </c>
      <c r="BN42" s="22">
        <f t="shared" si="81"/>
        <v>23</v>
      </c>
      <c r="BO42" s="22">
        <f t="shared" si="81"/>
        <v>23</v>
      </c>
      <c r="BP42" s="22">
        <f t="shared" si="81"/>
        <v>23</v>
      </c>
      <c r="BQ42" s="22">
        <f t="shared" si="81"/>
        <v>23</v>
      </c>
      <c r="BR42" s="22">
        <f t="shared" si="81"/>
        <v>23</v>
      </c>
    </row>
    <row r="43" spans="1:70" ht="16.5" x14ac:dyDescent="0.35">
      <c r="A43" s="74" t="s">
        <v>1299</v>
      </c>
      <c r="B43" s="74" t="s">
        <v>1300</v>
      </c>
      <c r="C43" s="74" t="s">
        <v>1301</v>
      </c>
      <c r="D43" s="74" t="s">
        <v>130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>
        <v>23</v>
      </c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21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5"/>
        <v>21</v>
      </c>
      <c r="AJ43" s="3">
        <f t="shared" si="56"/>
        <v>39</v>
      </c>
      <c r="AK43" s="5">
        <f t="shared" si="57"/>
        <v>1</v>
      </c>
      <c r="AL43" s="41">
        <f t="shared" si="80"/>
        <v>21</v>
      </c>
      <c r="AM43" s="33">
        <f t="shared" si="58"/>
        <v>39</v>
      </c>
      <c r="AO43" s="22">
        <f t="shared" si="59"/>
        <v>0</v>
      </c>
      <c r="AP43">
        <f t="shared" si="60"/>
        <v>21</v>
      </c>
      <c r="AQ43">
        <f t="shared" si="61"/>
        <v>0</v>
      </c>
      <c r="AR43">
        <f t="shared" si="62"/>
        <v>0</v>
      </c>
      <c r="AS43">
        <f t="shared" si="63"/>
        <v>0</v>
      </c>
      <c r="AT43">
        <f t="shared" si="64"/>
        <v>0</v>
      </c>
      <c r="AU43">
        <f t="shared" si="65"/>
        <v>0</v>
      </c>
      <c r="AV43">
        <f t="shared" si="66"/>
        <v>0</v>
      </c>
      <c r="AW43">
        <f t="shared" si="67"/>
        <v>0</v>
      </c>
      <c r="AX43">
        <f t="shared" si="68"/>
        <v>0</v>
      </c>
      <c r="AY43">
        <f t="shared" si="69"/>
        <v>0</v>
      </c>
      <c r="AZ43">
        <f t="shared" si="70"/>
        <v>0</v>
      </c>
      <c r="BA43">
        <f t="shared" si="71"/>
        <v>0</v>
      </c>
      <c r="BB43">
        <f t="shared" si="72"/>
        <v>0</v>
      </c>
      <c r="BC43">
        <f t="shared" si="73"/>
        <v>0</v>
      </c>
      <c r="BD43">
        <f t="shared" si="74"/>
        <v>21</v>
      </c>
      <c r="BE43" s="22">
        <f t="shared" ref="BE43:BR43" si="82">BD43+LARGE($AO43:$BC43,BE$4)</f>
        <v>21</v>
      </c>
      <c r="BF43" s="22">
        <f t="shared" si="82"/>
        <v>21</v>
      </c>
      <c r="BG43" s="22">
        <f t="shared" si="82"/>
        <v>21</v>
      </c>
      <c r="BH43" s="22">
        <f t="shared" si="82"/>
        <v>21</v>
      </c>
      <c r="BI43" s="22">
        <f t="shared" si="82"/>
        <v>21</v>
      </c>
      <c r="BJ43" s="22">
        <f t="shared" si="82"/>
        <v>21</v>
      </c>
      <c r="BK43" s="22">
        <f t="shared" si="82"/>
        <v>21</v>
      </c>
      <c r="BL43" s="22">
        <f t="shared" si="82"/>
        <v>21</v>
      </c>
      <c r="BM43" s="22">
        <f t="shared" si="82"/>
        <v>21</v>
      </c>
      <c r="BN43" s="22">
        <f t="shared" si="82"/>
        <v>21</v>
      </c>
      <c r="BO43" s="22">
        <f t="shared" si="82"/>
        <v>21</v>
      </c>
      <c r="BP43" s="22">
        <f t="shared" si="82"/>
        <v>21</v>
      </c>
      <c r="BQ43" s="22">
        <f t="shared" si="82"/>
        <v>21</v>
      </c>
      <c r="BR43" s="22">
        <f t="shared" si="82"/>
        <v>21</v>
      </c>
    </row>
    <row r="44" spans="1:70" ht="16.5" x14ac:dyDescent="0.5">
      <c r="A44" s="74" t="s">
        <v>1241</v>
      </c>
      <c r="B44" s="74" t="s">
        <v>1242</v>
      </c>
      <c r="C44" s="74" t="s">
        <v>1068</v>
      </c>
      <c r="D44" s="74" t="s">
        <v>17</v>
      </c>
      <c r="E44" s="75">
        <v>5</v>
      </c>
      <c r="F44" s="77">
        <v>10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>
        <v>34</v>
      </c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10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5"/>
        <v>20</v>
      </c>
      <c r="AJ44" s="3">
        <f t="shared" si="56"/>
        <v>40</v>
      </c>
      <c r="AK44" s="5">
        <f t="shared" si="57"/>
        <v>2</v>
      </c>
      <c r="AL44" s="41">
        <f t="shared" si="80"/>
        <v>20</v>
      </c>
      <c r="AM44" s="33">
        <f t="shared" si="58"/>
        <v>40</v>
      </c>
      <c r="AO44" s="22">
        <f t="shared" si="59"/>
        <v>10</v>
      </c>
      <c r="AP44">
        <f t="shared" si="60"/>
        <v>0</v>
      </c>
      <c r="AQ44">
        <f t="shared" si="61"/>
        <v>10</v>
      </c>
      <c r="AR44">
        <f t="shared" si="62"/>
        <v>0</v>
      </c>
      <c r="AS44">
        <f t="shared" si="63"/>
        <v>0</v>
      </c>
      <c r="AT44">
        <f t="shared" si="64"/>
        <v>0</v>
      </c>
      <c r="AU44">
        <f t="shared" si="65"/>
        <v>0</v>
      </c>
      <c r="AV44">
        <f t="shared" si="66"/>
        <v>0</v>
      </c>
      <c r="AW44">
        <f t="shared" si="67"/>
        <v>0</v>
      </c>
      <c r="AX44">
        <f t="shared" si="68"/>
        <v>0</v>
      </c>
      <c r="AY44">
        <f t="shared" si="69"/>
        <v>0</v>
      </c>
      <c r="AZ44">
        <f t="shared" si="70"/>
        <v>0</v>
      </c>
      <c r="BA44">
        <f t="shared" si="71"/>
        <v>0</v>
      </c>
      <c r="BB44">
        <f t="shared" si="72"/>
        <v>0</v>
      </c>
      <c r="BC44">
        <f t="shared" si="73"/>
        <v>0</v>
      </c>
      <c r="BD44">
        <f t="shared" si="74"/>
        <v>10</v>
      </c>
      <c r="BE44" s="22">
        <f t="shared" ref="BE44:BR44" si="83">BD44+LARGE($AO44:$BC44,BE$4)</f>
        <v>20</v>
      </c>
      <c r="BF44" s="22">
        <f t="shared" si="83"/>
        <v>20</v>
      </c>
      <c r="BG44" s="22">
        <f t="shared" si="83"/>
        <v>20</v>
      </c>
      <c r="BH44" s="22">
        <f t="shared" si="83"/>
        <v>20</v>
      </c>
      <c r="BI44" s="22">
        <f t="shared" si="83"/>
        <v>20</v>
      </c>
      <c r="BJ44" s="22">
        <f t="shared" si="83"/>
        <v>20</v>
      </c>
      <c r="BK44" s="22">
        <f t="shared" si="83"/>
        <v>20</v>
      </c>
      <c r="BL44" s="22">
        <f t="shared" si="83"/>
        <v>20</v>
      </c>
      <c r="BM44" s="22">
        <f t="shared" si="83"/>
        <v>20</v>
      </c>
      <c r="BN44" s="22">
        <f t="shared" si="83"/>
        <v>20</v>
      </c>
      <c r="BO44" s="22">
        <f t="shared" si="83"/>
        <v>20</v>
      </c>
      <c r="BP44" s="22">
        <f t="shared" si="83"/>
        <v>20</v>
      </c>
      <c r="BQ44" s="22">
        <f t="shared" si="83"/>
        <v>20</v>
      </c>
      <c r="BR44" s="22">
        <f t="shared" si="83"/>
        <v>20</v>
      </c>
    </row>
    <row r="45" spans="1:70" ht="16.5" x14ac:dyDescent="0.5">
      <c r="A45" s="74" t="s">
        <v>1287</v>
      </c>
      <c r="B45" s="74" t="s">
        <v>1288</v>
      </c>
      <c r="C45" s="74" t="s">
        <v>1277</v>
      </c>
      <c r="D45" s="74" t="s">
        <v>17</v>
      </c>
      <c r="E45" s="6">
        <v>11</v>
      </c>
      <c r="F45" s="77">
        <v>10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>
        <v>35</v>
      </c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10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5"/>
        <v>20</v>
      </c>
      <c r="AJ45" s="3">
        <f t="shared" si="56"/>
        <v>40</v>
      </c>
      <c r="AK45" s="5">
        <f t="shared" si="57"/>
        <v>2</v>
      </c>
      <c r="AL45" s="41">
        <f t="shared" si="80"/>
        <v>20</v>
      </c>
      <c r="AM45" s="33">
        <f t="shared" si="58"/>
        <v>40</v>
      </c>
      <c r="AO45" s="22">
        <f t="shared" si="59"/>
        <v>10</v>
      </c>
      <c r="AP45">
        <f t="shared" si="60"/>
        <v>0</v>
      </c>
      <c r="AQ45">
        <f t="shared" si="61"/>
        <v>10</v>
      </c>
      <c r="AR45">
        <f t="shared" si="62"/>
        <v>0</v>
      </c>
      <c r="AS45">
        <f t="shared" si="63"/>
        <v>0</v>
      </c>
      <c r="AT45">
        <f t="shared" si="64"/>
        <v>0</v>
      </c>
      <c r="AU45">
        <f t="shared" si="65"/>
        <v>0</v>
      </c>
      <c r="AV45">
        <f t="shared" si="66"/>
        <v>0</v>
      </c>
      <c r="AW45">
        <f t="shared" si="67"/>
        <v>0</v>
      </c>
      <c r="AX45">
        <f t="shared" si="68"/>
        <v>0</v>
      </c>
      <c r="AY45">
        <f t="shared" si="69"/>
        <v>0</v>
      </c>
      <c r="AZ45">
        <f t="shared" si="70"/>
        <v>0</v>
      </c>
      <c r="BA45">
        <f t="shared" si="71"/>
        <v>0</v>
      </c>
      <c r="BB45">
        <f t="shared" si="72"/>
        <v>0</v>
      </c>
      <c r="BC45">
        <f t="shared" si="73"/>
        <v>0</v>
      </c>
      <c r="BD45">
        <f t="shared" si="74"/>
        <v>10</v>
      </c>
      <c r="BE45" s="22">
        <f t="shared" ref="BE45:BR45" si="84">BD45+LARGE($AO45:$BC45,BE$4)</f>
        <v>20</v>
      </c>
      <c r="BF45" s="22">
        <f t="shared" si="84"/>
        <v>20</v>
      </c>
      <c r="BG45" s="22">
        <f t="shared" si="84"/>
        <v>20</v>
      </c>
      <c r="BH45" s="22">
        <f t="shared" si="84"/>
        <v>20</v>
      </c>
      <c r="BI45" s="22">
        <f t="shared" si="84"/>
        <v>20</v>
      </c>
      <c r="BJ45" s="22">
        <f t="shared" si="84"/>
        <v>20</v>
      </c>
      <c r="BK45" s="22">
        <f t="shared" si="84"/>
        <v>20</v>
      </c>
      <c r="BL45" s="22">
        <f t="shared" si="84"/>
        <v>20</v>
      </c>
      <c r="BM45" s="22">
        <f t="shared" si="84"/>
        <v>20</v>
      </c>
      <c r="BN45" s="22">
        <f t="shared" si="84"/>
        <v>20</v>
      </c>
      <c r="BO45" s="22">
        <f t="shared" si="84"/>
        <v>20</v>
      </c>
      <c r="BP45" s="22">
        <f t="shared" si="84"/>
        <v>20</v>
      </c>
      <c r="BQ45" s="22">
        <f t="shared" si="84"/>
        <v>20</v>
      </c>
      <c r="BR45" s="22">
        <f t="shared" si="84"/>
        <v>20</v>
      </c>
    </row>
    <row r="46" spans="1:70" ht="16.5" x14ac:dyDescent="0.35">
      <c r="A46" s="74" t="s">
        <v>1251</v>
      </c>
      <c r="B46" s="74" t="s">
        <v>1252</v>
      </c>
      <c r="C46" s="74" t="s">
        <v>1253</v>
      </c>
      <c r="D46" s="74" t="s">
        <v>131</v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>
        <v>37</v>
      </c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10</v>
      </c>
      <c r="I46" s="36">
        <v>36</v>
      </c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10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5"/>
        <v>20</v>
      </c>
      <c r="AJ46" s="3">
        <f t="shared" si="56"/>
        <v>40</v>
      </c>
      <c r="AK46" s="5">
        <f t="shared" si="57"/>
        <v>2</v>
      </c>
      <c r="AL46" s="41">
        <f t="shared" si="80"/>
        <v>20</v>
      </c>
      <c r="AM46" s="33">
        <f t="shared" si="58"/>
        <v>40</v>
      </c>
      <c r="AO46" s="22">
        <f t="shared" si="59"/>
        <v>0</v>
      </c>
      <c r="AP46">
        <f t="shared" si="60"/>
        <v>10</v>
      </c>
      <c r="AQ46">
        <f t="shared" si="61"/>
        <v>10</v>
      </c>
      <c r="AR46">
        <f t="shared" si="62"/>
        <v>0</v>
      </c>
      <c r="AS46">
        <f t="shared" si="63"/>
        <v>0</v>
      </c>
      <c r="AT46">
        <f t="shared" si="64"/>
        <v>0</v>
      </c>
      <c r="AU46">
        <f t="shared" si="65"/>
        <v>0</v>
      </c>
      <c r="AV46">
        <f t="shared" si="66"/>
        <v>0</v>
      </c>
      <c r="AW46">
        <f t="shared" si="67"/>
        <v>0</v>
      </c>
      <c r="AX46">
        <f t="shared" si="68"/>
        <v>0</v>
      </c>
      <c r="AY46">
        <f t="shared" si="69"/>
        <v>0</v>
      </c>
      <c r="AZ46">
        <f t="shared" si="70"/>
        <v>0</v>
      </c>
      <c r="BA46">
        <f t="shared" si="71"/>
        <v>0</v>
      </c>
      <c r="BB46">
        <f t="shared" si="72"/>
        <v>0</v>
      </c>
      <c r="BC46">
        <f t="shared" si="73"/>
        <v>0</v>
      </c>
      <c r="BD46">
        <f t="shared" si="74"/>
        <v>10</v>
      </c>
      <c r="BE46" s="22">
        <f t="shared" ref="BE46:BR46" si="85">BD46+LARGE($AO46:$BC46,BE$4)</f>
        <v>20</v>
      </c>
      <c r="BF46" s="22">
        <f t="shared" si="85"/>
        <v>20</v>
      </c>
      <c r="BG46" s="22">
        <f t="shared" si="85"/>
        <v>20</v>
      </c>
      <c r="BH46" s="22">
        <f t="shared" si="85"/>
        <v>20</v>
      </c>
      <c r="BI46" s="22">
        <f t="shared" si="85"/>
        <v>20</v>
      </c>
      <c r="BJ46" s="22">
        <f t="shared" si="85"/>
        <v>20</v>
      </c>
      <c r="BK46" s="22">
        <f t="shared" si="85"/>
        <v>20</v>
      </c>
      <c r="BL46" s="22">
        <f t="shared" si="85"/>
        <v>20</v>
      </c>
      <c r="BM46" s="22">
        <f t="shared" si="85"/>
        <v>20</v>
      </c>
      <c r="BN46" s="22">
        <f t="shared" si="85"/>
        <v>20</v>
      </c>
      <c r="BO46" s="22">
        <f t="shared" si="85"/>
        <v>20</v>
      </c>
      <c r="BP46" s="22">
        <f t="shared" si="85"/>
        <v>20</v>
      </c>
      <c r="BQ46" s="22">
        <f t="shared" si="85"/>
        <v>20</v>
      </c>
      <c r="BR46" s="22">
        <f t="shared" si="85"/>
        <v>20</v>
      </c>
    </row>
    <row r="47" spans="1:70" ht="16.5" x14ac:dyDescent="0.5">
      <c r="A47" s="74" t="s">
        <v>1320</v>
      </c>
      <c r="B47" s="74" t="s">
        <v>1321</v>
      </c>
      <c r="C47" s="74" t="s">
        <v>1322</v>
      </c>
      <c r="D47" s="74" t="s">
        <v>133</v>
      </c>
      <c r="E47" s="6">
        <v>12</v>
      </c>
      <c r="F47" s="77">
        <v>10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>
        <v>36</v>
      </c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10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5"/>
        <v>20</v>
      </c>
      <c r="AJ47" s="3">
        <f t="shared" si="56"/>
        <v>40</v>
      </c>
      <c r="AK47" s="5">
        <f t="shared" si="57"/>
        <v>2</v>
      </c>
      <c r="AL47" s="41">
        <f t="shared" si="80"/>
        <v>20</v>
      </c>
      <c r="AM47" s="33">
        <f t="shared" si="58"/>
        <v>40</v>
      </c>
      <c r="AO47" s="22">
        <f t="shared" si="59"/>
        <v>10</v>
      </c>
      <c r="AP47">
        <f t="shared" si="60"/>
        <v>0</v>
      </c>
      <c r="AQ47">
        <f t="shared" si="61"/>
        <v>10</v>
      </c>
      <c r="AR47">
        <f t="shared" si="62"/>
        <v>0</v>
      </c>
      <c r="AS47">
        <f t="shared" si="63"/>
        <v>0</v>
      </c>
      <c r="AT47">
        <f t="shared" si="64"/>
        <v>0</v>
      </c>
      <c r="AU47">
        <f t="shared" si="65"/>
        <v>0</v>
      </c>
      <c r="AV47">
        <f t="shared" si="66"/>
        <v>0</v>
      </c>
      <c r="AW47">
        <f t="shared" si="67"/>
        <v>0</v>
      </c>
      <c r="AX47">
        <f t="shared" si="68"/>
        <v>0</v>
      </c>
      <c r="AY47">
        <f t="shared" si="69"/>
        <v>0</v>
      </c>
      <c r="AZ47">
        <f t="shared" si="70"/>
        <v>0</v>
      </c>
      <c r="BA47">
        <f t="shared" si="71"/>
        <v>0</v>
      </c>
      <c r="BB47">
        <f t="shared" si="72"/>
        <v>0</v>
      </c>
      <c r="BC47">
        <f t="shared" si="73"/>
        <v>0</v>
      </c>
      <c r="BD47">
        <f t="shared" si="74"/>
        <v>10</v>
      </c>
      <c r="BE47" s="22">
        <f t="shared" ref="BE47:BR47" si="86">BD47+LARGE($AO47:$BC47,BE$4)</f>
        <v>20</v>
      </c>
      <c r="BF47" s="22">
        <f t="shared" si="86"/>
        <v>20</v>
      </c>
      <c r="BG47" s="22">
        <f t="shared" si="86"/>
        <v>20</v>
      </c>
      <c r="BH47" s="22">
        <f t="shared" si="86"/>
        <v>20</v>
      </c>
      <c r="BI47" s="22">
        <f t="shared" si="86"/>
        <v>20</v>
      </c>
      <c r="BJ47" s="22">
        <f t="shared" si="86"/>
        <v>20</v>
      </c>
      <c r="BK47" s="22">
        <f t="shared" si="86"/>
        <v>20</v>
      </c>
      <c r="BL47" s="22">
        <f t="shared" si="86"/>
        <v>20</v>
      </c>
      <c r="BM47" s="22">
        <f t="shared" si="86"/>
        <v>20</v>
      </c>
      <c r="BN47" s="22">
        <f t="shared" si="86"/>
        <v>20</v>
      </c>
      <c r="BO47" s="22">
        <f t="shared" si="86"/>
        <v>20</v>
      </c>
      <c r="BP47" s="22">
        <f t="shared" si="86"/>
        <v>20</v>
      </c>
      <c r="BQ47" s="22">
        <f t="shared" si="86"/>
        <v>20</v>
      </c>
      <c r="BR47" s="22">
        <f t="shared" si="86"/>
        <v>20</v>
      </c>
    </row>
    <row r="48" spans="1:70" ht="16.5" x14ac:dyDescent="0.5">
      <c r="A48" s="74" t="s">
        <v>1211</v>
      </c>
      <c r="B48" s="74" t="s">
        <v>540</v>
      </c>
      <c r="C48" s="74" t="s">
        <v>1212</v>
      </c>
      <c r="D48" s="74" t="s">
        <v>55</v>
      </c>
      <c r="E48" s="6">
        <v>5</v>
      </c>
      <c r="F48" s="77">
        <v>20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5"/>
        <v>20</v>
      </c>
      <c r="AJ48" s="3">
        <f t="shared" si="56"/>
        <v>40</v>
      </c>
      <c r="AK48" s="5">
        <f t="shared" si="57"/>
        <v>1</v>
      </c>
      <c r="AL48" s="41">
        <f t="shared" si="80"/>
        <v>20</v>
      </c>
      <c r="AM48" s="33">
        <f t="shared" si="58"/>
        <v>40</v>
      </c>
      <c r="AO48" s="22">
        <f t="shared" si="59"/>
        <v>20</v>
      </c>
      <c r="AP48">
        <f t="shared" si="60"/>
        <v>0</v>
      </c>
      <c r="AQ48">
        <f t="shared" si="61"/>
        <v>0</v>
      </c>
      <c r="AR48">
        <f t="shared" si="62"/>
        <v>0</v>
      </c>
      <c r="AS48">
        <f t="shared" si="63"/>
        <v>0</v>
      </c>
      <c r="AT48">
        <f t="shared" si="64"/>
        <v>0</v>
      </c>
      <c r="AU48">
        <f t="shared" si="65"/>
        <v>0</v>
      </c>
      <c r="AV48">
        <f t="shared" si="66"/>
        <v>0</v>
      </c>
      <c r="AW48">
        <f t="shared" si="67"/>
        <v>0</v>
      </c>
      <c r="AX48">
        <f t="shared" si="68"/>
        <v>0</v>
      </c>
      <c r="AY48">
        <f t="shared" si="69"/>
        <v>0</v>
      </c>
      <c r="AZ48">
        <f t="shared" si="70"/>
        <v>0</v>
      </c>
      <c r="BA48">
        <f t="shared" si="71"/>
        <v>0</v>
      </c>
      <c r="BB48">
        <f t="shared" si="72"/>
        <v>0</v>
      </c>
      <c r="BC48">
        <f t="shared" si="73"/>
        <v>0</v>
      </c>
      <c r="BD48">
        <f t="shared" si="74"/>
        <v>20</v>
      </c>
      <c r="BE48" s="22">
        <f t="shared" ref="BE48:BR48" si="87">BD48+LARGE($AO48:$BC48,BE$4)</f>
        <v>20</v>
      </c>
      <c r="BF48" s="22">
        <f t="shared" si="87"/>
        <v>20</v>
      </c>
      <c r="BG48" s="22">
        <f t="shared" si="87"/>
        <v>20</v>
      </c>
      <c r="BH48" s="22">
        <f t="shared" si="87"/>
        <v>20</v>
      </c>
      <c r="BI48" s="22">
        <f t="shared" si="87"/>
        <v>20</v>
      </c>
      <c r="BJ48" s="22">
        <f t="shared" si="87"/>
        <v>20</v>
      </c>
      <c r="BK48" s="22">
        <f t="shared" si="87"/>
        <v>20</v>
      </c>
      <c r="BL48" s="22">
        <f t="shared" si="87"/>
        <v>20</v>
      </c>
      <c r="BM48" s="22">
        <f t="shared" si="87"/>
        <v>20</v>
      </c>
      <c r="BN48" s="22">
        <f t="shared" si="87"/>
        <v>20</v>
      </c>
      <c r="BO48" s="22">
        <f t="shared" si="87"/>
        <v>20</v>
      </c>
      <c r="BP48" s="22">
        <f t="shared" si="87"/>
        <v>20</v>
      </c>
      <c r="BQ48" s="22">
        <f t="shared" si="87"/>
        <v>20</v>
      </c>
      <c r="BR48" s="22">
        <f t="shared" si="87"/>
        <v>20</v>
      </c>
    </row>
    <row r="49" spans="1:70" ht="16.5" x14ac:dyDescent="0.35">
      <c r="A49" s="74" t="s">
        <v>1229</v>
      </c>
      <c r="B49" s="74" t="s">
        <v>1230</v>
      </c>
      <c r="C49" s="74" t="s">
        <v>953</v>
      </c>
      <c r="D49" s="74" t="s">
        <v>43</v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>
        <v>25</v>
      </c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19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5"/>
        <v>19</v>
      </c>
      <c r="AJ49" s="3">
        <f t="shared" si="56"/>
        <v>45</v>
      </c>
      <c r="AK49" s="5">
        <f t="shared" si="57"/>
        <v>1</v>
      </c>
      <c r="AL49" s="41">
        <f t="shared" si="80"/>
        <v>19</v>
      </c>
      <c r="AM49" s="33">
        <f t="shared" si="58"/>
        <v>46</v>
      </c>
      <c r="AO49" s="22">
        <f t="shared" si="59"/>
        <v>0</v>
      </c>
      <c r="AP49">
        <f t="shared" si="60"/>
        <v>19</v>
      </c>
      <c r="AQ49">
        <f t="shared" si="61"/>
        <v>0</v>
      </c>
      <c r="AR49">
        <f t="shared" si="62"/>
        <v>0</v>
      </c>
      <c r="AS49">
        <f t="shared" si="63"/>
        <v>0</v>
      </c>
      <c r="AT49">
        <f t="shared" si="64"/>
        <v>0</v>
      </c>
      <c r="AU49">
        <f t="shared" si="65"/>
        <v>0</v>
      </c>
      <c r="AV49">
        <f t="shared" si="66"/>
        <v>0</v>
      </c>
      <c r="AW49">
        <f t="shared" si="67"/>
        <v>0</v>
      </c>
      <c r="AX49">
        <f t="shared" si="68"/>
        <v>0</v>
      </c>
      <c r="AY49">
        <f t="shared" si="69"/>
        <v>0</v>
      </c>
      <c r="AZ49">
        <f t="shared" si="70"/>
        <v>0</v>
      </c>
      <c r="BA49">
        <f t="shared" si="71"/>
        <v>0</v>
      </c>
      <c r="BB49">
        <f t="shared" si="72"/>
        <v>0</v>
      </c>
      <c r="BC49">
        <f t="shared" si="73"/>
        <v>0</v>
      </c>
      <c r="BD49">
        <f t="shared" si="74"/>
        <v>19</v>
      </c>
      <c r="BE49" s="22">
        <f t="shared" ref="BE49:BR49" si="88">BD49+LARGE($AO49:$BC49,BE$4)</f>
        <v>19</v>
      </c>
      <c r="BF49" s="22">
        <f t="shared" si="88"/>
        <v>19</v>
      </c>
      <c r="BG49" s="22">
        <f t="shared" si="88"/>
        <v>19</v>
      </c>
      <c r="BH49" s="22">
        <f t="shared" si="88"/>
        <v>19</v>
      </c>
      <c r="BI49" s="22">
        <f t="shared" si="88"/>
        <v>19</v>
      </c>
      <c r="BJ49" s="22">
        <f t="shared" si="88"/>
        <v>19</v>
      </c>
      <c r="BK49" s="22">
        <f t="shared" si="88"/>
        <v>19</v>
      </c>
      <c r="BL49" s="22">
        <f t="shared" si="88"/>
        <v>19</v>
      </c>
      <c r="BM49" s="22">
        <f t="shared" si="88"/>
        <v>19</v>
      </c>
      <c r="BN49" s="22">
        <f t="shared" si="88"/>
        <v>19</v>
      </c>
      <c r="BO49" s="22">
        <f t="shared" si="88"/>
        <v>19</v>
      </c>
      <c r="BP49" s="22">
        <f t="shared" si="88"/>
        <v>19</v>
      </c>
      <c r="BQ49" s="22">
        <f t="shared" si="88"/>
        <v>19</v>
      </c>
      <c r="BR49" s="22">
        <f t="shared" si="88"/>
        <v>19</v>
      </c>
    </row>
    <row r="50" spans="1:70" ht="16.5" x14ac:dyDescent="0.35">
      <c r="A50" s="74" t="s">
        <v>1278</v>
      </c>
      <c r="B50" s="74" t="s">
        <v>689</v>
      </c>
      <c r="C50" s="74" t="s">
        <v>1279</v>
      </c>
      <c r="D50" s="74" t="s">
        <v>21</v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>
        <v>26</v>
      </c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18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5"/>
        <v>18</v>
      </c>
      <c r="AJ50" s="3">
        <f t="shared" si="56"/>
        <v>46</v>
      </c>
      <c r="AK50" s="5">
        <f t="shared" si="57"/>
        <v>1</v>
      </c>
      <c r="AL50" s="41">
        <f t="shared" si="80"/>
        <v>18</v>
      </c>
      <c r="AM50" s="33">
        <f t="shared" si="58"/>
        <v>47</v>
      </c>
      <c r="AO50" s="22">
        <f t="shared" si="59"/>
        <v>0</v>
      </c>
      <c r="AP50">
        <f t="shared" si="60"/>
        <v>18</v>
      </c>
      <c r="AQ50">
        <f t="shared" si="61"/>
        <v>0</v>
      </c>
      <c r="AR50">
        <f t="shared" si="62"/>
        <v>0</v>
      </c>
      <c r="AS50">
        <f t="shared" si="63"/>
        <v>0</v>
      </c>
      <c r="AT50">
        <f t="shared" si="64"/>
        <v>0</v>
      </c>
      <c r="AU50">
        <f t="shared" si="65"/>
        <v>0</v>
      </c>
      <c r="AV50">
        <f t="shared" si="66"/>
        <v>0</v>
      </c>
      <c r="AW50">
        <f t="shared" si="67"/>
        <v>0</v>
      </c>
      <c r="AX50">
        <f t="shared" si="68"/>
        <v>0</v>
      </c>
      <c r="AY50">
        <f t="shared" si="69"/>
        <v>0</v>
      </c>
      <c r="AZ50">
        <f t="shared" si="70"/>
        <v>0</v>
      </c>
      <c r="BA50">
        <f t="shared" si="71"/>
        <v>0</v>
      </c>
      <c r="BB50">
        <f t="shared" si="72"/>
        <v>0</v>
      </c>
      <c r="BC50">
        <f t="shared" si="73"/>
        <v>0</v>
      </c>
      <c r="BD50">
        <f t="shared" si="74"/>
        <v>18</v>
      </c>
      <c r="BE50" s="22">
        <f t="shared" ref="BE50:BR50" si="89">BD50+LARGE($AO50:$BC50,BE$4)</f>
        <v>18</v>
      </c>
      <c r="BF50" s="22">
        <f t="shared" si="89"/>
        <v>18</v>
      </c>
      <c r="BG50" s="22">
        <f t="shared" si="89"/>
        <v>18</v>
      </c>
      <c r="BH50" s="22">
        <f t="shared" si="89"/>
        <v>18</v>
      </c>
      <c r="BI50" s="22">
        <f t="shared" si="89"/>
        <v>18</v>
      </c>
      <c r="BJ50" s="22">
        <f t="shared" si="89"/>
        <v>18</v>
      </c>
      <c r="BK50" s="22">
        <f t="shared" si="89"/>
        <v>18</v>
      </c>
      <c r="BL50" s="22">
        <f t="shared" si="89"/>
        <v>18</v>
      </c>
      <c r="BM50" s="22">
        <f t="shared" si="89"/>
        <v>18</v>
      </c>
      <c r="BN50" s="22">
        <f t="shared" si="89"/>
        <v>18</v>
      </c>
      <c r="BO50" s="22">
        <f t="shared" si="89"/>
        <v>18</v>
      </c>
      <c r="BP50" s="22">
        <f t="shared" si="89"/>
        <v>18</v>
      </c>
      <c r="BQ50" s="22">
        <f t="shared" si="89"/>
        <v>18</v>
      </c>
      <c r="BR50" s="22">
        <f t="shared" si="89"/>
        <v>18</v>
      </c>
    </row>
    <row r="51" spans="1:70" ht="16.5" x14ac:dyDescent="0.35">
      <c r="A51" s="74" t="s">
        <v>1231</v>
      </c>
      <c r="B51" s="74" t="s">
        <v>538</v>
      </c>
      <c r="C51" s="74" t="s">
        <v>1232</v>
      </c>
      <c r="D51" s="74" t="s">
        <v>130</v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>
        <v>28</v>
      </c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16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5"/>
        <v>16</v>
      </c>
      <c r="AJ51" s="3">
        <f t="shared" si="56"/>
        <v>47</v>
      </c>
      <c r="AK51" s="5">
        <f t="shared" si="57"/>
        <v>1</v>
      </c>
      <c r="AL51" s="41">
        <f t="shared" si="80"/>
        <v>16</v>
      </c>
      <c r="AM51" s="33">
        <f t="shared" si="58"/>
        <v>48</v>
      </c>
      <c r="AO51" s="22">
        <f t="shared" si="59"/>
        <v>0</v>
      </c>
      <c r="AP51">
        <f t="shared" si="60"/>
        <v>0</v>
      </c>
      <c r="AQ51">
        <f t="shared" si="61"/>
        <v>16</v>
      </c>
      <c r="AR51">
        <f t="shared" si="62"/>
        <v>0</v>
      </c>
      <c r="AS51">
        <f t="shared" si="63"/>
        <v>0</v>
      </c>
      <c r="AT51">
        <f t="shared" si="64"/>
        <v>0</v>
      </c>
      <c r="AU51">
        <f t="shared" si="65"/>
        <v>0</v>
      </c>
      <c r="AV51">
        <f t="shared" si="66"/>
        <v>0</v>
      </c>
      <c r="AW51">
        <f t="shared" si="67"/>
        <v>0</v>
      </c>
      <c r="AX51">
        <f t="shared" si="68"/>
        <v>0</v>
      </c>
      <c r="AY51">
        <f t="shared" si="69"/>
        <v>0</v>
      </c>
      <c r="AZ51">
        <f t="shared" si="70"/>
        <v>0</v>
      </c>
      <c r="BA51">
        <f t="shared" si="71"/>
        <v>0</v>
      </c>
      <c r="BB51">
        <f t="shared" si="72"/>
        <v>0</v>
      </c>
      <c r="BC51">
        <f t="shared" si="73"/>
        <v>0</v>
      </c>
      <c r="BD51">
        <f t="shared" si="74"/>
        <v>16</v>
      </c>
      <c r="BE51" s="22">
        <f t="shared" ref="BE51:BR51" si="90">BD51+LARGE($AO51:$BC51,BE$4)</f>
        <v>16</v>
      </c>
      <c r="BF51" s="22">
        <f t="shared" si="90"/>
        <v>16</v>
      </c>
      <c r="BG51" s="22">
        <f t="shared" si="90"/>
        <v>16</v>
      </c>
      <c r="BH51" s="22">
        <f t="shared" si="90"/>
        <v>16</v>
      </c>
      <c r="BI51" s="22">
        <f t="shared" si="90"/>
        <v>16</v>
      </c>
      <c r="BJ51" s="22">
        <f t="shared" si="90"/>
        <v>16</v>
      </c>
      <c r="BK51" s="22">
        <f t="shared" si="90"/>
        <v>16</v>
      </c>
      <c r="BL51" s="22">
        <f t="shared" si="90"/>
        <v>16</v>
      </c>
      <c r="BM51" s="22">
        <f t="shared" si="90"/>
        <v>16</v>
      </c>
      <c r="BN51" s="22">
        <f t="shared" si="90"/>
        <v>16</v>
      </c>
      <c r="BO51" s="22">
        <f t="shared" si="90"/>
        <v>16</v>
      </c>
      <c r="BP51" s="22">
        <f t="shared" si="90"/>
        <v>16</v>
      </c>
      <c r="BQ51" s="22">
        <f t="shared" si="90"/>
        <v>16</v>
      </c>
      <c r="BR51" s="22">
        <f t="shared" si="90"/>
        <v>16</v>
      </c>
    </row>
    <row r="52" spans="1:70" ht="16.5" x14ac:dyDescent="0.35">
      <c r="A52" s="74" t="s">
        <v>1208</v>
      </c>
      <c r="B52" s="74" t="s">
        <v>1209</v>
      </c>
      <c r="C52" s="74" t="s">
        <v>1210</v>
      </c>
      <c r="D52" s="74" t="s">
        <v>26</v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>
        <v>33</v>
      </c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11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5"/>
        <v>11</v>
      </c>
      <c r="AJ52" s="3">
        <f t="shared" si="56"/>
        <v>48</v>
      </c>
      <c r="AK52" s="5">
        <f t="shared" si="57"/>
        <v>1</v>
      </c>
      <c r="AL52" s="41">
        <f t="shared" si="80"/>
        <v>11</v>
      </c>
      <c r="AM52" s="33">
        <f t="shared" si="58"/>
        <v>50</v>
      </c>
      <c r="AO52" s="22">
        <f t="shared" si="59"/>
        <v>0</v>
      </c>
      <c r="AP52">
        <f t="shared" si="60"/>
        <v>11</v>
      </c>
      <c r="AQ52">
        <f t="shared" si="61"/>
        <v>0</v>
      </c>
      <c r="AR52">
        <f t="shared" si="62"/>
        <v>0</v>
      </c>
      <c r="AS52">
        <f t="shared" si="63"/>
        <v>0</v>
      </c>
      <c r="AT52">
        <f t="shared" si="64"/>
        <v>0</v>
      </c>
      <c r="AU52">
        <f t="shared" si="65"/>
        <v>0</v>
      </c>
      <c r="AV52">
        <f t="shared" si="66"/>
        <v>0</v>
      </c>
      <c r="AW52">
        <f t="shared" si="67"/>
        <v>0</v>
      </c>
      <c r="AX52">
        <f t="shared" si="68"/>
        <v>0</v>
      </c>
      <c r="AY52">
        <f t="shared" si="69"/>
        <v>0</v>
      </c>
      <c r="AZ52">
        <f t="shared" si="70"/>
        <v>0</v>
      </c>
      <c r="BA52">
        <f t="shared" si="71"/>
        <v>0</v>
      </c>
      <c r="BB52">
        <f t="shared" si="72"/>
        <v>0</v>
      </c>
      <c r="BC52">
        <f t="shared" si="73"/>
        <v>0</v>
      </c>
      <c r="BD52">
        <f t="shared" si="74"/>
        <v>11</v>
      </c>
      <c r="BE52" s="22">
        <f t="shared" ref="BE52:BR52" si="91">BD52+LARGE($AO52:$BC52,BE$4)</f>
        <v>11</v>
      </c>
      <c r="BF52" s="22">
        <f t="shared" si="91"/>
        <v>11</v>
      </c>
      <c r="BG52" s="22">
        <f t="shared" si="91"/>
        <v>11</v>
      </c>
      <c r="BH52" s="22">
        <f t="shared" si="91"/>
        <v>11</v>
      </c>
      <c r="BI52" s="22">
        <f t="shared" si="91"/>
        <v>11</v>
      </c>
      <c r="BJ52" s="22">
        <f t="shared" si="91"/>
        <v>11</v>
      </c>
      <c r="BK52" s="22">
        <f t="shared" si="91"/>
        <v>11</v>
      </c>
      <c r="BL52" s="22">
        <f t="shared" si="91"/>
        <v>11</v>
      </c>
      <c r="BM52" s="22">
        <f t="shared" si="91"/>
        <v>11</v>
      </c>
      <c r="BN52" s="22">
        <f t="shared" si="91"/>
        <v>11</v>
      </c>
      <c r="BO52" s="22">
        <f t="shared" si="91"/>
        <v>11</v>
      </c>
      <c r="BP52" s="22">
        <f t="shared" si="91"/>
        <v>11</v>
      </c>
      <c r="BQ52" s="22">
        <f t="shared" si="91"/>
        <v>11</v>
      </c>
      <c r="BR52" s="22">
        <f t="shared" si="91"/>
        <v>11</v>
      </c>
    </row>
    <row r="53" spans="1:70" ht="16.5" x14ac:dyDescent="0.35">
      <c r="A53" s="74" t="s">
        <v>1309</v>
      </c>
      <c r="B53" s="74" t="s">
        <v>1310</v>
      </c>
      <c r="C53" s="74" t="s">
        <v>1311</v>
      </c>
      <c r="D53" s="74" t="s">
        <v>43</v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>
        <v>34</v>
      </c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10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5"/>
        <v>10</v>
      </c>
      <c r="AJ53" s="3">
        <f t="shared" si="56"/>
        <v>49</v>
      </c>
      <c r="AK53" s="5">
        <f t="shared" si="57"/>
        <v>1</v>
      </c>
      <c r="AL53" s="41">
        <f t="shared" si="80"/>
        <v>10</v>
      </c>
      <c r="AM53" s="33">
        <f t="shared" si="58"/>
        <v>51</v>
      </c>
      <c r="AO53" s="22">
        <f t="shared" si="59"/>
        <v>0</v>
      </c>
      <c r="AP53">
        <f t="shared" si="60"/>
        <v>10</v>
      </c>
      <c r="AQ53">
        <f t="shared" si="61"/>
        <v>0</v>
      </c>
      <c r="AR53">
        <f t="shared" si="62"/>
        <v>0</v>
      </c>
      <c r="AS53">
        <f t="shared" si="63"/>
        <v>0</v>
      </c>
      <c r="AT53">
        <f t="shared" si="64"/>
        <v>0</v>
      </c>
      <c r="AU53">
        <f t="shared" si="65"/>
        <v>0</v>
      </c>
      <c r="AV53">
        <f t="shared" si="66"/>
        <v>0</v>
      </c>
      <c r="AW53">
        <f t="shared" si="67"/>
        <v>0</v>
      </c>
      <c r="AX53">
        <f t="shared" si="68"/>
        <v>0</v>
      </c>
      <c r="AY53">
        <f t="shared" si="69"/>
        <v>0</v>
      </c>
      <c r="AZ53">
        <f t="shared" si="70"/>
        <v>0</v>
      </c>
      <c r="BA53">
        <f t="shared" si="71"/>
        <v>0</v>
      </c>
      <c r="BB53">
        <f t="shared" si="72"/>
        <v>0</v>
      </c>
      <c r="BC53">
        <f t="shared" si="73"/>
        <v>0</v>
      </c>
      <c r="BD53">
        <f t="shared" si="74"/>
        <v>10</v>
      </c>
      <c r="BE53" s="22">
        <f t="shared" ref="BE53:BR53" si="92">BD53+LARGE($AO53:$BC53,BE$4)</f>
        <v>10</v>
      </c>
      <c r="BF53" s="22">
        <f t="shared" si="92"/>
        <v>10</v>
      </c>
      <c r="BG53" s="22">
        <f t="shared" si="92"/>
        <v>10</v>
      </c>
      <c r="BH53" s="22">
        <f t="shared" si="92"/>
        <v>10</v>
      </c>
      <c r="BI53" s="22">
        <f t="shared" si="92"/>
        <v>10</v>
      </c>
      <c r="BJ53" s="22">
        <f t="shared" si="92"/>
        <v>10</v>
      </c>
      <c r="BK53" s="22">
        <f t="shared" si="92"/>
        <v>10</v>
      </c>
      <c r="BL53" s="22">
        <f t="shared" si="92"/>
        <v>10</v>
      </c>
      <c r="BM53" s="22">
        <f t="shared" si="92"/>
        <v>10</v>
      </c>
      <c r="BN53" s="22">
        <f t="shared" si="92"/>
        <v>10</v>
      </c>
      <c r="BO53" s="22">
        <f t="shared" si="92"/>
        <v>10</v>
      </c>
      <c r="BP53" s="22">
        <f t="shared" si="92"/>
        <v>10</v>
      </c>
      <c r="BQ53" s="22">
        <f t="shared" si="92"/>
        <v>10</v>
      </c>
      <c r="BR53" s="22">
        <f t="shared" si="92"/>
        <v>10</v>
      </c>
    </row>
    <row r="54" spans="1:70" ht="16.5" x14ac:dyDescent="0.35">
      <c r="A54" s="74" t="s">
        <v>1275</v>
      </c>
      <c r="B54" s="74" t="s">
        <v>1276</v>
      </c>
      <c r="C54" s="74" t="s">
        <v>1277</v>
      </c>
      <c r="D54" s="74" t="s">
        <v>19</v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>
        <v>40</v>
      </c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10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5"/>
        <v>10</v>
      </c>
      <c r="AJ54" s="3">
        <f t="shared" si="56"/>
        <v>49</v>
      </c>
      <c r="AK54" s="5">
        <f t="shared" si="57"/>
        <v>1</v>
      </c>
      <c r="AL54" s="41">
        <f t="shared" si="80"/>
        <v>10</v>
      </c>
      <c r="AM54" s="33">
        <f t="shared" si="58"/>
        <v>51</v>
      </c>
      <c r="AO54" s="22">
        <f t="shared" si="59"/>
        <v>0</v>
      </c>
      <c r="AP54">
        <f t="shared" si="60"/>
        <v>10</v>
      </c>
      <c r="AQ54">
        <f t="shared" si="61"/>
        <v>0</v>
      </c>
      <c r="AR54">
        <f t="shared" si="62"/>
        <v>0</v>
      </c>
      <c r="AS54">
        <f t="shared" si="63"/>
        <v>0</v>
      </c>
      <c r="AT54">
        <f t="shared" si="64"/>
        <v>0</v>
      </c>
      <c r="AU54">
        <f t="shared" si="65"/>
        <v>0</v>
      </c>
      <c r="AV54">
        <f t="shared" si="66"/>
        <v>0</v>
      </c>
      <c r="AW54">
        <f t="shared" si="67"/>
        <v>0</v>
      </c>
      <c r="AX54">
        <f t="shared" si="68"/>
        <v>0</v>
      </c>
      <c r="AY54">
        <f t="shared" si="69"/>
        <v>0</v>
      </c>
      <c r="AZ54">
        <f t="shared" si="70"/>
        <v>0</v>
      </c>
      <c r="BA54">
        <f t="shared" si="71"/>
        <v>0</v>
      </c>
      <c r="BB54">
        <f t="shared" si="72"/>
        <v>0</v>
      </c>
      <c r="BC54">
        <f t="shared" si="73"/>
        <v>0</v>
      </c>
      <c r="BD54">
        <f t="shared" si="74"/>
        <v>10</v>
      </c>
      <c r="BE54" s="22">
        <f t="shared" ref="BE54:BR54" si="93">BD54+LARGE($AO54:$BC54,BE$4)</f>
        <v>10</v>
      </c>
      <c r="BF54" s="22">
        <f t="shared" si="93"/>
        <v>10</v>
      </c>
      <c r="BG54" s="22">
        <f t="shared" si="93"/>
        <v>10</v>
      </c>
      <c r="BH54" s="22">
        <f t="shared" si="93"/>
        <v>10</v>
      </c>
      <c r="BI54" s="22">
        <f t="shared" si="93"/>
        <v>10</v>
      </c>
      <c r="BJ54" s="22">
        <f t="shared" si="93"/>
        <v>10</v>
      </c>
      <c r="BK54" s="22">
        <f t="shared" si="93"/>
        <v>10</v>
      </c>
      <c r="BL54" s="22">
        <f t="shared" si="93"/>
        <v>10</v>
      </c>
      <c r="BM54" s="22">
        <f t="shared" si="93"/>
        <v>10</v>
      </c>
      <c r="BN54" s="22">
        <f t="shared" si="93"/>
        <v>10</v>
      </c>
      <c r="BO54" s="22">
        <f t="shared" si="93"/>
        <v>10</v>
      </c>
      <c r="BP54" s="22">
        <f t="shared" si="93"/>
        <v>10</v>
      </c>
      <c r="BQ54" s="22">
        <f t="shared" si="93"/>
        <v>10</v>
      </c>
      <c r="BR54" s="22">
        <f t="shared" si="93"/>
        <v>10</v>
      </c>
    </row>
    <row r="55" spans="1:70" ht="16.5" x14ac:dyDescent="0.35">
      <c r="A55" s="14" t="s">
        <v>1609</v>
      </c>
      <c r="B55" s="32" t="s">
        <v>1608</v>
      </c>
      <c r="C55" s="32" t="s">
        <v>1088</v>
      </c>
      <c r="D55" s="32" t="s">
        <v>130</v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>
        <v>41</v>
      </c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10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5"/>
        <v>10</v>
      </c>
      <c r="AJ55" s="3">
        <f t="shared" si="56"/>
        <v>49</v>
      </c>
      <c r="AK55" s="5">
        <f t="shared" si="57"/>
        <v>1</v>
      </c>
      <c r="AL55" s="41">
        <f>HLOOKUP($AL$2,$BD$4:$BR$72,ROW(A47)-3,FALSE)</f>
        <v>20</v>
      </c>
      <c r="AM55" s="33">
        <f t="shared" si="58"/>
        <v>40</v>
      </c>
      <c r="AO55" s="22">
        <f t="shared" si="59"/>
        <v>0</v>
      </c>
      <c r="AP55">
        <f t="shared" si="60"/>
        <v>10</v>
      </c>
      <c r="AQ55">
        <f t="shared" si="61"/>
        <v>0</v>
      </c>
      <c r="AR55">
        <f t="shared" si="62"/>
        <v>0</v>
      </c>
      <c r="AS55">
        <f t="shared" si="63"/>
        <v>0</v>
      </c>
      <c r="AT55">
        <f t="shared" si="64"/>
        <v>0</v>
      </c>
      <c r="AU55">
        <f t="shared" si="65"/>
        <v>0</v>
      </c>
      <c r="AV55">
        <f t="shared" si="66"/>
        <v>0</v>
      </c>
      <c r="AW55">
        <f t="shared" si="67"/>
        <v>0</v>
      </c>
      <c r="AX55">
        <f t="shared" si="68"/>
        <v>0</v>
      </c>
      <c r="AY55">
        <f t="shared" si="69"/>
        <v>0</v>
      </c>
      <c r="AZ55">
        <f t="shared" si="70"/>
        <v>0</v>
      </c>
      <c r="BA55">
        <f t="shared" si="71"/>
        <v>0</v>
      </c>
      <c r="BB55">
        <f t="shared" si="72"/>
        <v>0</v>
      </c>
      <c r="BC55">
        <f t="shared" si="73"/>
        <v>0</v>
      </c>
      <c r="BD55">
        <f t="shared" si="74"/>
        <v>10</v>
      </c>
      <c r="BE55" s="22">
        <f t="shared" ref="BE55:BR55" si="94">BD55+LARGE($AO55:$BC55,BE$4)</f>
        <v>10</v>
      </c>
      <c r="BF55" s="22">
        <f t="shared" si="94"/>
        <v>10</v>
      </c>
      <c r="BG55" s="22">
        <f t="shared" si="94"/>
        <v>10</v>
      </c>
      <c r="BH55" s="22">
        <f t="shared" si="94"/>
        <v>10</v>
      </c>
      <c r="BI55" s="22">
        <f t="shared" si="94"/>
        <v>10</v>
      </c>
      <c r="BJ55" s="22">
        <f t="shared" si="94"/>
        <v>10</v>
      </c>
      <c r="BK55" s="22">
        <f t="shared" si="94"/>
        <v>10</v>
      </c>
      <c r="BL55" s="22">
        <f t="shared" si="94"/>
        <v>10</v>
      </c>
      <c r="BM55" s="22">
        <f t="shared" si="94"/>
        <v>10</v>
      </c>
      <c r="BN55" s="22">
        <f t="shared" si="94"/>
        <v>10</v>
      </c>
      <c r="BO55" s="22">
        <f t="shared" si="94"/>
        <v>10</v>
      </c>
      <c r="BP55" s="22">
        <f t="shared" si="94"/>
        <v>10</v>
      </c>
      <c r="BQ55" s="22">
        <f t="shared" si="94"/>
        <v>10</v>
      </c>
      <c r="BR55" s="22">
        <f t="shared" si="94"/>
        <v>10</v>
      </c>
    </row>
    <row r="56" spans="1:70" ht="16.5" x14ac:dyDescent="0.5">
      <c r="A56" s="74" t="s">
        <v>1367</v>
      </c>
      <c r="B56" s="74" t="s">
        <v>1368</v>
      </c>
      <c r="C56" s="74" t="s">
        <v>1369</v>
      </c>
      <c r="D56" s="74" t="s">
        <v>133</v>
      </c>
      <c r="E56" s="6">
        <v>10</v>
      </c>
      <c r="F56" s="77">
        <v>10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5"/>
        <v>10</v>
      </c>
      <c r="AJ56" s="3">
        <f t="shared" si="56"/>
        <v>49</v>
      </c>
      <c r="AK56" s="5">
        <f t="shared" si="57"/>
        <v>1</v>
      </c>
      <c r="AL56" s="41">
        <f>HLOOKUP($AL$2,$BD$4:$BR$72,ROW(A53)-3,FALSE)</f>
        <v>10</v>
      </c>
      <c r="AM56" s="33">
        <f t="shared" si="58"/>
        <v>51</v>
      </c>
      <c r="AO56" s="22">
        <f t="shared" si="59"/>
        <v>10</v>
      </c>
      <c r="AP56">
        <f t="shared" si="60"/>
        <v>0</v>
      </c>
      <c r="AQ56">
        <f t="shared" si="61"/>
        <v>0</v>
      </c>
      <c r="AR56">
        <f t="shared" si="62"/>
        <v>0</v>
      </c>
      <c r="AS56">
        <f t="shared" si="63"/>
        <v>0</v>
      </c>
      <c r="AT56">
        <f t="shared" si="64"/>
        <v>0</v>
      </c>
      <c r="AU56">
        <f t="shared" si="65"/>
        <v>0</v>
      </c>
      <c r="AV56">
        <f t="shared" si="66"/>
        <v>0</v>
      </c>
      <c r="AW56">
        <f t="shared" si="67"/>
        <v>0</v>
      </c>
      <c r="AX56">
        <f t="shared" si="68"/>
        <v>0</v>
      </c>
      <c r="AY56">
        <f t="shared" si="69"/>
        <v>0</v>
      </c>
      <c r="AZ56">
        <f t="shared" si="70"/>
        <v>0</v>
      </c>
      <c r="BA56">
        <f t="shared" si="71"/>
        <v>0</v>
      </c>
      <c r="BB56">
        <f t="shared" si="72"/>
        <v>0</v>
      </c>
      <c r="BC56">
        <f t="shared" si="73"/>
        <v>0</v>
      </c>
      <c r="BD56">
        <f t="shared" si="74"/>
        <v>10</v>
      </c>
      <c r="BE56" s="22">
        <f t="shared" ref="BE56:BR56" si="95">BD56+LARGE($AO56:$BC56,BE$4)</f>
        <v>10</v>
      </c>
      <c r="BF56" s="22">
        <f t="shared" si="95"/>
        <v>10</v>
      </c>
      <c r="BG56" s="22">
        <f t="shared" si="95"/>
        <v>10</v>
      </c>
      <c r="BH56" s="22">
        <f t="shared" si="95"/>
        <v>10</v>
      </c>
      <c r="BI56" s="22">
        <f t="shared" si="95"/>
        <v>10</v>
      </c>
      <c r="BJ56" s="22">
        <f t="shared" si="95"/>
        <v>10</v>
      </c>
      <c r="BK56" s="22">
        <f t="shared" si="95"/>
        <v>10</v>
      </c>
      <c r="BL56" s="22">
        <f t="shared" si="95"/>
        <v>10</v>
      </c>
      <c r="BM56" s="22">
        <f t="shared" si="95"/>
        <v>10</v>
      </c>
      <c r="BN56" s="22">
        <f t="shared" si="95"/>
        <v>10</v>
      </c>
      <c r="BO56" s="22">
        <f t="shared" si="95"/>
        <v>10</v>
      </c>
      <c r="BP56" s="22">
        <f t="shared" si="95"/>
        <v>10</v>
      </c>
      <c r="BQ56" s="22">
        <f t="shared" si="95"/>
        <v>10</v>
      </c>
      <c r="BR56" s="22">
        <f t="shared" si="95"/>
        <v>10</v>
      </c>
    </row>
    <row r="57" spans="1:70" ht="16.5" x14ac:dyDescent="0.5">
      <c r="A57" s="74" t="s">
        <v>1219</v>
      </c>
      <c r="B57" s="74" t="s">
        <v>1220</v>
      </c>
      <c r="C57" s="74" t="s">
        <v>1045</v>
      </c>
      <c r="D57" s="74" t="s">
        <v>133</v>
      </c>
      <c r="E57" s="6">
        <v>12</v>
      </c>
      <c r="F57" s="77">
        <v>10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5"/>
        <v>10</v>
      </c>
      <c r="AJ57" s="3">
        <f t="shared" si="56"/>
        <v>49</v>
      </c>
      <c r="AK57" s="5">
        <f t="shared" si="57"/>
        <v>1</v>
      </c>
      <c r="AL57" s="41">
        <f>HLOOKUP($AL$2,$BD$4:$BR$72,ROW(A57)-3,FALSE)</f>
        <v>10</v>
      </c>
      <c r="AM57" s="33">
        <f t="shared" si="58"/>
        <v>51</v>
      </c>
      <c r="AO57" s="22">
        <f t="shared" si="59"/>
        <v>10</v>
      </c>
      <c r="AP57">
        <f t="shared" si="60"/>
        <v>0</v>
      </c>
      <c r="AQ57">
        <f t="shared" si="61"/>
        <v>0</v>
      </c>
      <c r="AR57">
        <f t="shared" si="62"/>
        <v>0</v>
      </c>
      <c r="AS57">
        <f t="shared" si="63"/>
        <v>0</v>
      </c>
      <c r="AT57">
        <f t="shared" si="64"/>
        <v>0</v>
      </c>
      <c r="AU57">
        <f t="shared" si="65"/>
        <v>0</v>
      </c>
      <c r="AV57">
        <f t="shared" si="66"/>
        <v>0</v>
      </c>
      <c r="AW57">
        <f t="shared" si="67"/>
        <v>0</v>
      </c>
      <c r="AX57">
        <f t="shared" si="68"/>
        <v>0</v>
      </c>
      <c r="AY57">
        <f t="shared" si="69"/>
        <v>0</v>
      </c>
      <c r="AZ57">
        <f t="shared" si="70"/>
        <v>0</v>
      </c>
      <c r="BA57">
        <f t="shared" si="71"/>
        <v>0</v>
      </c>
      <c r="BB57">
        <f t="shared" si="72"/>
        <v>0</v>
      </c>
      <c r="BC57">
        <f t="shared" si="73"/>
        <v>0</v>
      </c>
      <c r="BD57">
        <f t="shared" si="74"/>
        <v>10</v>
      </c>
      <c r="BE57" s="22">
        <f t="shared" ref="BE57:BR57" si="96">BD57+LARGE($AO57:$BC57,BE$4)</f>
        <v>10</v>
      </c>
      <c r="BF57" s="22">
        <f t="shared" si="96"/>
        <v>10</v>
      </c>
      <c r="BG57" s="22">
        <f t="shared" si="96"/>
        <v>10</v>
      </c>
      <c r="BH57" s="22">
        <f t="shared" si="96"/>
        <v>10</v>
      </c>
      <c r="BI57" s="22">
        <f t="shared" si="96"/>
        <v>10</v>
      </c>
      <c r="BJ57" s="22">
        <f t="shared" si="96"/>
        <v>10</v>
      </c>
      <c r="BK57" s="22">
        <f t="shared" si="96"/>
        <v>10</v>
      </c>
      <c r="BL57" s="22">
        <f t="shared" si="96"/>
        <v>10</v>
      </c>
      <c r="BM57" s="22">
        <f t="shared" si="96"/>
        <v>10</v>
      </c>
      <c r="BN57" s="22">
        <f t="shared" si="96"/>
        <v>10</v>
      </c>
      <c r="BO57" s="22">
        <f t="shared" si="96"/>
        <v>10</v>
      </c>
      <c r="BP57" s="22">
        <f t="shared" si="96"/>
        <v>10</v>
      </c>
      <c r="BQ57" s="22">
        <f t="shared" si="96"/>
        <v>10</v>
      </c>
      <c r="BR57" s="22">
        <f t="shared" si="96"/>
        <v>10</v>
      </c>
    </row>
    <row r="58" spans="1:70" ht="16.5" x14ac:dyDescent="0.5">
      <c r="A58" s="14" t="s">
        <v>7</v>
      </c>
      <c r="B58" s="32" t="s">
        <v>1601</v>
      </c>
      <c r="C58" s="32" t="s">
        <v>953</v>
      </c>
      <c r="D58" s="32" t="s">
        <v>7</v>
      </c>
      <c r="E58" s="75">
        <v>2</v>
      </c>
      <c r="F58" s="77"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5"/>
        <v>0</v>
      </c>
      <c r="AJ58" s="3" t="str">
        <f t="shared" si="56"/>
        <v/>
      </c>
      <c r="AK58" s="5">
        <f t="shared" si="57"/>
        <v>1</v>
      </c>
      <c r="AL58" s="41">
        <f>HLOOKUP($AL$2,$BD$4:$BR$72,ROW(A51)-3,FALSE)</f>
        <v>16</v>
      </c>
      <c r="AM58" s="33">
        <f t="shared" si="58"/>
        <v>48</v>
      </c>
      <c r="AO58" s="22">
        <f t="shared" si="59"/>
        <v>0</v>
      </c>
      <c r="AP58">
        <f t="shared" si="60"/>
        <v>0</v>
      </c>
      <c r="AQ58">
        <f t="shared" si="61"/>
        <v>0</v>
      </c>
      <c r="AR58">
        <f t="shared" si="62"/>
        <v>0</v>
      </c>
      <c r="AS58">
        <f t="shared" si="63"/>
        <v>0</v>
      </c>
      <c r="AT58">
        <f t="shared" si="64"/>
        <v>0</v>
      </c>
      <c r="AU58">
        <f t="shared" si="65"/>
        <v>0</v>
      </c>
      <c r="AV58">
        <f t="shared" si="66"/>
        <v>0</v>
      </c>
      <c r="AW58">
        <f t="shared" si="67"/>
        <v>0</v>
      </c>
      <c r="AX58">
        <f t="shared" si="68"/>
        <v>0</v>
      </c>
      <c r="AY58">
        <f t="shared" si="69"/>
        <v>0</v>
      </c>
      <c r="AZ58">
        <f t="shared" si="70"/>
        <v>0</v>
      </c>
      <c r="BA58">
        <f t="shared" si="71"/>
        <v>0</v>
      </c>
      <c r="BB58">
        <f t="shared" si="72"/>
        <v>0</v>
      </c>
      <c r="BC58">
        <f t="shared" si="73"/>
        <v>0</v>
      </c>
      <c r="BD58">
        <f t="shared" si="74"/>
        <v>0</v>
      </c>
      <c r="BE58" s="22">
        <f t="shared" ref="BE58:BR58" si="97">BD58+LARGE($AO58:$BC58,BE$4)</f>
        <v>0</v>
      </c>
      <c r="BF58" s="22">
        <f t="shared" si="97"/>
        <v>0</v>
      </c>
      <c r="BG58" s="22">
        <f t="shared" si="97"/>
        <v>0</v>
      </c>
      <c r="BH58" s="22">
        <f t="shared" si="97"/>
        <v>0</v>
      </c>
      <c r="BI58" s="22">
        <f t="shared" si="97"/>
        <v>0</v>
      </c>
      <c r="BJ58" s="22">
        <f t="shared" si="97"/>
        <v>0</v>
      </c>
      <c r="BK58" s="22">
        <f t="shared" si="97"/>
        <v>0</v>
      </c>
      <c r="BL58" s="22">
        <f t="shared" si="97"/>
        <v>0</v>
      </c>
      <c r="BM58" s="22">
        <f t="shared" si="97"/>
        <v>0</v>
      </c>
      <c r="BN58" s="22">
        <f t="shared" si="97"/>
        <v>0</v>
      </c>
      <c r="BO58" s="22">
        <f t="shared" si="97"/>
        <v>0</v>
      </c>
      <c r="BP58" s="22">
        <f t="shared" si="97"/>
        <v>0</v>
      </c>
      <c r="BQ58" s="22">
        <f t="shared" si="97"/>
        <v>0</v>
      </c>
      <c r="BR58" s="22">
        <f t="shared" si="97"/>
        <v>0</v>
      </c>
    </row>
    <row r="59" spans="1:70" ht="16.5" x14ac:dyDescent="0.35">
      <c r="A59" s="74" t="s">
        <v>1216</v>
      </c>
      <c r="B59" s="74" t="s">
        <v>1217</v>
      </c>
      <c r="C59" s="74" t="s">
        <v>1218</v>
      </c>
      <c r="D59" s="74" t="s">
        <v>44</v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5"/>
        <v>0</v>
      </c>
      <c r="AJ59" s="3" t="str">
        <f t="shared" si="56"/>
        <v/>
      </c>
      <c r="AK59" s="5">
        <f t="shared" si="57"/>
        <v>0</v>
      </c>
      <c r="AL59" s="41">
        <f t="shared" ref="AL59:AL79" si="98">HLOOKUP($AL$2,$BD$4:$BR$72,ROW(A59)-3,FALSE)</f>
        <v>0</v>
      </c>
      <c r="AM59" s="33" t="str">
        <f t="shared" si="58"/>
        <v/>
      </c>
      <c r="AO59" s="22">
        <f t="shared" si="59"/>
        <v>0</v>
      </c>
      <c r="AP59">
        <f t="shared" si="60"/>
        <v>0</v>
      </c>
      <c r="AQ59">
        <f t="shared" si="61"/>
        <v>0</v>
      </c>
      <c r="AR59">
        <f t="shared" si="62"/>
        <v>0</v>
      </c>
      <c r="AS59">
        <f t="shared" si="63"/>
        <v>0</v>
      </c>
      <c r="AT59">
        <f t="shared" si="64"/>
        <v>0</v>
      </c>
      <c r="AU59">
        <f t="shared" si="65"/>
        <v>0</v>
      </c>
      <c r="AV59">
        <f t="shared" si="66"/>
        <v>0</v>
      </c>
      <c r="AW59">
        <f t="shared" si="67"/>
        <v>0</v>
      </c>
      <c r="AX59">
        <f t="shared" si="68"/>
        <v>0</v>
      </c>
      <c r="AY59">
        <f t="shared" si="69"/>
        <v>0</v>
      </c>
      <c r="AZ59">
        <f t="shared" si="70"/>
        <v>0</v>
      </c>
      <c r="BA59">
        <f t="shared" si="71"/>
        <v>0</v>
      </c>
      <c r="BB59">
        <f t="shared" si="72"/>
        <v>0</v>
      </c>
      <c r="BC59">
        <f t="shared" si="73"/>
        <v>0</v>
      </c>
      <c r="BD59">
        <f t="shared" si="74"/>
        <v>0</v>
      </c>
      <c r="BE59" s="22">
        <f t="shared" ref="BE59:BR59" si="99">BD59+LARGE($AO59:$BC59,BE$4)</f>
        <v>0</v>
      </c>
      <c r="BF59" s="22">
        <f t="shared" si="99"/>
        <v>0</v>
      </c>
      <c r="BG59" s="22">
        <f t="shared" si="99"/>
        <v>0</v>
      </c>
      <c r="BH59" s="22">
        <f t="shared" si="99"/>
        <v>0</v>
      </c>
      <c r="BI59" s="22">
        <f t="shared" si="99"/>
        <v>0</v>
      </c>
      <c r="BJ59" s="22">
        <f t="shared" si="99"/>
        <v>0</v>
      </c>
      <c r="BK59" s="22">
        <f t="shared" si="99"/>
        <v>0</v>
      </c>
      <c r="BL59" s="22">
        <f t="shared" si="99"/>
        <v>0</v>
      </c>
      <c r="BM59" s="22">
        <f t="shared" si="99"/>
        <v>0</v>
      </c>
      <c r="BN59" s="22">
        <f t="shared" si="99"/>
        <v>0</v>
      </c>
      <c r="BO59" s="22">
        <f t="shared" si="99"/>
        <v>0</v>
      </c>
      <c r="BP59" s="22">
        <f t="shared" si="99"/>
        <v>0</v>
      </c>
      <c r="BQ59" s="22">
        <f t="shared" si="99"/>
        <v>0</v>
      </c>
      <c r="BR59" s="22">
        <f t="shared" si="99"/>
        <v>0</v>
      </c>
    </row>
    <row r="60" spans="1:70" ht="16.5" x14ac:dyDescent="0.35">
      <c r="A60" s="74" t="s">
        <v>1221</v>
      </c>
      <c r="B60" s="74" t="s">
        <v>317</v>
      </c>
      <c r="C60" s="74" t="s">
        <v>1222</v>
      </c>
      <c r="D60" s="74" t="s">
        <v>20</v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5"/>
        <v>0</v>
      </c>
      <c r="AJ60" s="3" t="str">
        <f t="shared" si="56"/>
        <v/>
      </c>
      <c r="AK60" s="5">
        <f t="shared" si="57"/>
        <v>0</v>
      </c>
      <c r="AL60" s="41">
        <f t="shared" si="98"/>
        <v>0</v>
      </c>
      <c r="AM60" s="33" t="str">
        <f t="shared" si="58"/>
        <v/>
      </c>
      <c r="AO60" s="22">
        <f t="shared" si="59"/>
        <v>0</v>
      </c>
      <c r="AP60">
        <f t="shared" si="60"/>
        <v>0</v>
      </c>
      <c r="AQ60">
        <f t="shared" si="61"/>
        <v>0</v>
      </c>
      <c r="AR60">
        <f t="shared" si="62"/>
        <v>0</v>
      </c>
      <c r="AS60">
        <f t="shared" si="63"/>
        <v>0</v>
      </c>
      <c r="AT60">
        <f t="shared" si="64"/>
        <v>0</v>
      </c>
      <c r="AU60">
        <f t="shared" si="65"/>
        <v>0</v>
      </c>
      <c r="AV60">
        <f t="shared" si="66"/>
        <v>0</v>
      </c>
      <c r="AW60">
        <f t="shared" si="67"/>
        <v>0</v>
      </c>
      <c r="AX60">
        <f t="shared" si="68"/>
        <v>0</v>
      </c>
      <c r="AY60">
        <f t="shared" si="69"/>
        <v>0</v>
      </c>
      <c r="AZ60">
        <f t="shared" si="70"/>
        <v>0</v>
      </c>
      <c r="BA60">
        <f t="shared" si="71"/>
        <v>0</v>
      </c>
      <c r="BB60">
        <f t="shared" si="72"/>
        <v>0</v>
      </c>
      <c r="BC60">
        <f t="shared" si="73"/>
        <v>0</v>
      </c>
      <c r="BD60">
        <f t="shared" si="74"/>
        <v>0</v>
      </c>
      <c r="BE60" s="22">
        <f t="shared" ref="BE60:BR60" si="100">BD60+LARGE($AO60:$BC60,BE$4)</f>
        <v>0</v>
      </c>
      <c r="BF60" s="22">
        <f t="shared" si="100"/>
        <v>0</v>
      </c>
      <c r="BG60" s="22">
        <f t="shared" si="100"/>
        <v>0</v>
      </c>
      <c r="BH60" s="22">
        <f t="shared" si="100"/>
        <v>0</v>
      </c>
      <c r="BI60" s="22">
        <f t="shared" si="100"/>
        <v>0</v>
      </c>
      <c r="BJ60" s="22">
        <f t="shared" si="100"/>
        <v>0</v>
      </c>
      <c r="BK60" s="22">
        <f t="shared" si="100"/>
        <v>0</v>
      </c>
      <c r="BL60" s="22">
        <f t="shared" si="100"/>
        <v>0</v>
      </c>
      <c r="BM60" s="22">
        <f t="shared" si="100"/>
        <v>0</v>
      </c>
      <c r="BN60" s="22">
        <f t="shared" si="100"/>
        <v>0</v>
      </c>
      <c r="BO60" s="22">
        <f t="shared" si="100"/>
        <v>0</v>
      </c>
      <c r="BP60" s="22">
        <f t="shared" si="100"/>
        <v>0</v>
      </c>
      <c r="BQ60" s="22">
        <f t="shared" si="100"/>
        <v>0</v>
      </c>
      <c r="BR60" s="22">
        <f t="shared" si="100"/>
        <v>0</v>
      </c>
    </row>
    <row r="61" spans="1:70" ht="16.5" x14ac:dyDescent="0.35">
      <c r="A61" s="74" t="s">
        <v>1223</v>
      </c>
      <c r="B61" s="74" t="s">
        <v>1224</v>
      </c>
      <c r="C61" s="74" t="s">
        <v>839</v>
      </c>
      <c r="D61" s="74" t="s">
        <v>20</v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5"/>
        <v>0</v>
      </c>
      <c r="AJ61" s="3" t="str">
        <f t="shared" si="56"/>
        <v/>
      </c>
      <c r="AK61" s="5">
        <f t="shared" si="57"/>
        <v>0</v>
      </c>
      <c r="AL61" s="41">
        <f t="shared" si="98"/>
        <v>0</v>
      </c>
      <c r="AM61" s="33" t="str">
        <f t="shared" si="58"/>
        <v/>
      </c>
      <c r="AO61" s="22">
        <f t="shared" si="59"/>
        <v>0</v>
      </c>
      <c r="AP61">
        <f t="shared" si="60"/>
        <v>0</v>
      </c>
      <c r="AQ61">
        <f t="shared" si="61"/>
        <v>0</v>
      </c>
      <c r="AR61">
        <f t="shared" si="62"/>
        <v>0</v>
      </c>
      <c r="AS61">
        <f t="shared" si="63"/>
        <v>0</v>
      </c>
      <c r="AT61">
        <f t="shared" si="64"/>
        <v>0</v>
      </c>
      <c r="AU61">
        <f t="shared" si="65"/>
        <v>0</v>
      </c>
      <c r="AV61">
        <f t="shared" si="66"/>
        <v>0</v>
      </c>
      <c r="AW61">
        <f t="shared" si="67"/>
        <v>0</v>
      </c>
      <c r="AX61">
        <f t="shared" si="68"/>
        <v>0</v>
      </c>
      <c r="AY61">
        <f t="shared" si="69"/>
        <v>0</v>
      </c>
      <c r="AZ61">
        <f t="shared" si="70"/>
        <v>0</v>
      </c>
      <c r="BA61">
        <f t="shared" si="71"/>
        <v>0</v>
      </c>
      <c r="BB61">
        <f t="shared" si="72"/>
        <v>0</v>
      </c>
      <c r="BC61">
        <f t="shared" si="73"/>
        <v>0</v>
      </c>
      <c r="BD61">
        <f t="shared" si="74"/>
        <v>0</v>
      </c>
      <c r="BE61" s="22">
        <f t="shared" ref="BE61:BR61" si="101">BD61+LARGE($AO61:$BC61,BE$4)</f>
        <v>0</v>
      </c>
      <c r="BF61" s="22">
        <f t="shared" si="101"/>
        <v>0</v>
      </c>
      <c r="BG61" s="22">
        <f t="shared" si="101"/>
        <v>0</v>
      </c>
      <c r="BH61" s="22">
        <f t="shared" si="101"/>
        <v>0</v>
      </c>
      <c r="BI61" s="22">
        <f t="shared" si="101"/>
        <v>0</v>
      </c>
      <c r="BJ61" s="22">
        <f t="shared" si="101"/>
        <v>0</v>
      </c>
      <c r="BK61" s="22">
        <f t="shared" si="101"/>
        <v>0</v>
      </c>
      <c r="BL61" s="22">
        <f t="shared" si="101"/>
        <v>0</v>
      </c>
      <c r="BM61" s="22">
        <f t="shared" si="101"/>
        <v>0</v>
      </c>
      <c r="BN61" s="22">
        <f t="shared" si="101"/>
        <v>0</v>
      </c>
      <c r="BO61" s="22">
        <f t="shared" si="101"/>
        <v>0</v>
      </c>
      <c r="BP61" s="22">
        <f t="shared" si="101"/>
        <v>0</v>
      </c>
      <c r="BQ61" s="22">
        <f t="shared" si="101"/>
        <v>0</v>
      </c>
      <c r="BR61" s="22">
        <f t="shared" si="101"/>
        <v>0</v>
      </c>
    </row>
    <row r="62" spans="1:70" ht="16.5" x14ac:dyDescent="0.35">
      <c r="A62" s="74" t="s">
        <v>1234</v>
      </c>
      <c r="B62" s="74" t="s">
        <v>1235</v>
      </c>
      <c r="C62" s="74" t="s">
        <v>1236</v>
      </c>
      <c r="D62" s="74" t="s">
        <v>17</v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5"/>
        <v>0</v>
      </c>
      <c r="AJ62" s="3" t="str">
        <f t="shared" si="56"/>
        <v/>
      </c>
      <c r="AK62" s="5">
        <f t="shared" si="57"/>
        <v>0</v>
      </c>
      <c r="AL62" s="41">
        <f t="shared" si="98"/>
        <v>0</v>
      </c>
      <c r="AM62" s="33" t="str">
        <f t="shared" si="58"/>
        <v/>
      </c>
      <c r="AO62" s="22">
        <f t="shared" si="59"/>
        <v>0</v>
      </c>
      <c r="AP62">
        <f t="shared" si="60"/>
        <v>0</v>
      </c>
      <c r="AQ62">
        <f t="shared" si="61"/>
        <v>0</v>
      </c>
      <c r="AR62">
        <f t="shared" si="62"/>
        <v>0</v>
      </c>
      <c r="AS62">
        <f t="shared" si="63"/>
        <v>0</v>
      </c>
      <c r="AT62">
        <f t="shared" si="64"/>
        <v>0</v>
      </c>
      <c r="AU62">
        <f t="shared" si="65"/>
        <v>0</v>
      </c>
      <c r="AV62">
        <f t="shared" si="66"/>
        <v>0</v>
      </c>
      <c r="AW62">
        <f t="shared" si="67"/>
        <v>0</v>
      </c>
      <c r="AX62">
        <f t="shared" si="68"/>
        <v>0</v>
      </c>
      <c r="AY62">
        <f t="shared" si="69"/>
        <v>0</v>
      </c>
      <c r="AZ62">
        <f t="shared" si="70"/>
        <v>0</v>
      </c>
      <c r="BA62">
        <f t="shared" si="71"/>
        <v>0</v>
      </c>
      <c r="BB62">
        <f t="shared" si="72"/>
        <v>0</v>
      </c>
      <c r="BC62">
        <f t="shared" si="73"/>
        <v>0</v>
      </c>
      <c r="BD62">
        <f t="shared" si="74"/>
        <v>0</v>
      </c>
      <c r="BE62" s="22">
        <f t="shared" ref="BE62:BR62" si="102">BD62+LARGE($AO62:$BC62,BE$4)</f>
        <v>0</v>
      </c>
      <c r="BF62" s="22">
        <f t="shared" si="102"/>
        <v>0</v>
      </c>
      <c r="BG62" s="22">
        <f t="shared" si="102"/>
        <v>0</v>
      </c>
      <c r="BH62" s="22">
        <f t="shared" si="102"/>
        <v>0</v>
      </c>
      <c r="BI62" s="22">
        <f t="shared" si="102"/>
        <v>0</v>
      </c>
      <c r="BJ62" s="22">
        <f t="shared" si="102"/>
        <v>0</v>
      </c>
      <c r="BK62" s="22">
        <f t="shared" si="102"/>
        <v>0</v>
      </c>
      <c r="BL62" s="22">
        <f t="shared" si="102"/>
        <v>0</v>
      </c>
      <c r="BM62" s="22">
        <f t="shared" si="102"/>
        <v>0</v>
      </c>
      <c r="BN62" s="22">
        <f t="shared" si="102"/>
        <v>0</v>
      </c>
      <c r="BO62" s="22">
        <f t="shared" si="102"/>
        <v>0</v>
      </c>
      <c r="BP62" s="22">
        <f t="shared" si="102"/>
        <v>0</v>
      </c>
      <c r="BQ62" s="22">
        <f t="shared" si="102"/>
        <v>0</v>
      </c>
      <c r="BR62" s="22">
        <f t="shared" si="102"/>
        <v>0</v>
      </c>
    </row>
    <row r="63" spans="1:70" ht="16.5" x14ac:dyDescent="0.35">
      <c r="A63" s="74" t="s">
        <v>1237</v>
      </c>
      <c r="B63" s="74" t="s">
        <v>1083</v>
      </c>
      <c r="C63" s="74" t="s">
        <v>1062</v>
      </c>
      <c r="D63" s="74" t="s">
        <v>20</v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5"/>
        <v>0</v>
      </c>
      <c r="AJ63" s="3" t="str">
        <f t="shared" si="56"/>
        <v/>
      </c>
      <c r="AK63" s="5">
        <f t="shared" si="57"/>
        <v>0</v>
      </c>
      <c r="AL63" s="41">
        <f t="shared" si="98"/>
        <v>0</v>
      </c>
      <c r="AM63" s="33" t="str">
        <f t="shared" si="58"/>
        <v/>
      </c>
      <c r="AO63" s="22">
        <f t="shared" si="59"/>
        <v>0</v>
      </c>
      <c r="AP63">
        <f t="shared" si="60"/>
        <v>0</v>
      </c>
      <c r="AQ63">
        <f t="shared" si="61"/>
        <v>0</v>
      </c>
      <c r="AR63">
        <f t="shared" si="62"/>
        <v>0</v>
      </c>
      <c r="AS63">
        <f t="shared" si="63"/>
        <v>0</v>
      </c>
      <c r="AT63">
        <f t="shared" si="64"/>
        <v>0</v>
      </c>
      <c r="AU63">
        <f t="shared" si="65"/>
        <v>0</v>
      </c>
      <c r="AV63">
        <f t="shared" si="66"/>
        <v>0</v>
      </c>
      <c r="AW63">
        <f t="shared" si="67"/>
        <v>0</v>
      </c>
      <c r="AX63">
        <f t="shared" si="68"/>
        <v>0</v>
      </c>
      <c r="AY63">
        <f t="shared" si="69"/>
        <v>0</v>
      </c>
      <c r="AZ63">
        <f t="shared" si="70"/>
        <v>0</v>
      </c>
      <c r="BA63">
        <f t="shared" si="71"/>
        <v>0</v>
      </c>
      <c r="BB63">
        <f t="shared" si="72"/>
        <v>0</v>
      </c>
      <c r="BC63">
        <f t="shared" si="73"/>
        <v>0</v>
      </c>
      <c r="BD63">
        <f t="shared" si="74"/>
        <v>0</v>
      </c>
      <c r="BE63" s="22">
        <f t="shared" ref="BE63:BR63" si="103">BD63+LARGE($AO63:$BC63,BE$4)</f>
        <v>0</v>
      </c>
      <c r="BF63" s="22">
        <f t="shared" si="103"/>
        <v>0</v>
      </c>
      <c r="BG63" s="22">
        <f t="shared" si="103"/>
        <v>0</v>
      </c>
      <c r="BH63" s="22">
        <f t="shared" si="103"/>
        <v>0</v>
      </c>
      <c r="BI63" s="22">
        <f t="shared" si="103"/>
        <v>0</v>
      </c>
      <c r="BJ63" s="22">
        <f t="shared" si="103"/>
        <v>0</v>
      </c>
      <c r="BK63" s="22">
        <f t="shared" si="103"/>
        <v>0</v>
      </c>
      <c r="BL63" s="22">
        <f t="shared" si="103"/>
        <v>0</v>
      </c>
      <c r="BM63" s="22">
        <f t="shared" si="103"/>
        <v>0</v>
      </c>
      <c r="BN63" s="22">
        <f t="shared" si="103"/>
        <v>0</v>
      </c>
      <c r="BO63" s="22">
        <f t="shared" si="103"/>
        <v>0</v>
      </c>
      <c r="BP63" s="22">
        <f t="shared" si="103"/>
        <v>0</v>
      </c>
      <c r="BQ63" s="22">
        <f t="shared" si="103"/>
        <v>0</v>
      </c>
      <c r="BR63" s="22">
        <f t="shared" si="103"/>
        <v>0</v>
      </c>
    </row>
    <row r="64" spans="1:70" ht="16.5" x14ac:dyDescent="0.35">
      <c r="A64" s="74" t="s">
        <v>1238</v>
      </c>
      <c r="B64" s="74" t="s">
        <v>1239</v>
      </c>
      <c r="C64" s="74" t="s">
        <v>1240</v>
      </c>
      <c r="D64" s="74" t="s">
        <v>130</v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5"/>
        <v>0</v>
      </c>
      <c r="AJ64" s="3" t="str">
        <f t="shared" si="56"/>
        <v/>
      </c>
      <c r="AK64" s="5">
        <f t="shared" si="57"/>
        <v>0</v>
      </c>
      <c r="AL64" s="41">
        <f t="shared" si="98"/>
        <v>0</v>
      </c>
      <c r="AM64" s="33" t="str">
        <f t="shared" si="58"/>
        <v/>
      </c>
      <c r="AO64" s="22">
        <f t="shared" si="59"/>
        <v>0</v>
      </c>
      <c r="AP64">
        <f t="shared" si="60"/>
        <v>0</v>
      </c>
      <c r="AQ64">
        <f t="shared" si="61"/>
        <v>0</v>
      </c>
      <c r="AR64">
        <f t="shared" si="62"/>
        <v>0</v>
      </c>
      <c r="AS64">
        <f t="shared" si="63"/>
        <v>0</v>
      </c>
      <c r="AT64">
        <f t="shared" si="64"/>
        <v>0</v>
      </c>
      <c r="AU64">
        <f t="shared" si="65"/>
        <v>0</v>
      </c>
      <c r="AV64">
        <f t="shared" si="66"/>
        <v>0</v>
      </c>
      <c r="AW64">
        <f t="shared" si="67"/>
        <v>0</v>
      </c>
      <c r="AX64">
        <f t="shared" si="68"/>
        <v>0</v>
      </c>
      <c r="AY64">
        <f t="shared" si="69"/>
        <v>0</v>
      </c>
      <c r="AZ64">
        <f t="shared" si="70"/>
        <v>0</v>
      </c>
      <c r="BA64">
        <f t="shared" si="71"/>
        <v>0</v>
      </c>
      <c r="BB64">
        <f t="shared" si="72"/>
        <v>0</v>
      </c>
      <c r="BC64">
        <f t="shared" si="73"/>
        <v>0</v>
      </c>
      <c r="BD64">
        <f t="shared" si="74"/>
        <v>0</v>
      </c>
      <c r="BE64" s="22">
        <f t="shared" ref="BE64:BR64" si="104">BD64+LARGE($AO64:$BC64,BE$4)</f>
        <v>0</v>
      </c>
      <c r="BF64" s="22">
        <f t="shared" si="104"/>
        <v>0</v>
      </c>
      <c r="BG64" s="22">
        <f t="shared" si="104"/>
        <v>0</v>
      </c>
      <c r="BH64" s="22">
        <f t="shared" si="104"/>
        <v>0</v>
      </c>
      <c r="BI64" s="22">
        <f t="shared" si="104"/>
        <v>0</v>
      </c>
      <c r="BJ64" s="22">
        <f t="shared" si="104"/>
        <v>0</v>
      </c>
      <c r="BK64" s="22">
        <f t="shared" si="104"/>
        <v>0</v>
      </c>
      <c r="BL64" s="22">
        <f t="shared" si="104"/>
        <v>0</v>
      </c>
      <c r="BM64" s="22">
        <f t="shared" si="104"/>
        <v>0</v>
      </c>
      <c r="BN64" s="22">
        <f t="shared" si="104"/>
        <v>0</v>
      </c>
      <c r="BO64" s="22">
        <f t="shared" si="104"/>
        <v>0</v>
      </c>
      <c r="BP64" s="22">
        <f t="shared" si="104"/>
        <v>0</v>
      </c>
      <c r="BQ64" s="22">
        <f t="shared" si="104"/>
        <v>0</v>
      </c>
      <c r="BR64" s="22">
        <f t="shared" si="104"/>
        <v>0</v>
      </c>
    </row>
    <row r="65" spans="1:70" ht="16.5" x14ac:dyDescent="0.35">
      <c r="A65" s="74" t="s">
        <v>1256</v>
      </c>
      <c r="B65" s="74" t="s">
        <v>1257</v>
      </c>
      <c r="C65" s="74" t="s">
        <v>1258</v>
      </c>
      <c r="D65" s="74" t="s">
        <v>20</v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5"/>
        <v>0</v>
      </c>
      <c r="AJ65" s="3" t="str">
        <f t="shared" si="56"/>
        <v/>
      </c>
      <c r="AK65" s="5">
        <f t="shared" si="57"/>
        <v>0</v>
      </c>
      <c r="AL65" s="41">
        <f t="shared" si="98"/>
        <v>0</v>
      </c>
      <c r="AM65" s="33" t="str">
        <f t="shared" si="58"/>
        <v/>
      </c>
      <c r="AO65" s="22">
        <f t="shared" si="59"/>
        <v>0</v>
      </c>
      <c r="AP65">
        <f t="shared" si="60"/>
        <v>0</v>
      </c>
      <c r="AQ65">
        <f t="shared" si="61"/>
        <v>0</v>
      </c>
      <c r="AR65">
        <f t="shared" si="62"/>
        <v>0</v>
      </c>
      <c r="AS65">
        <f t="shared" si="63"/>
        <v>0</v>
      </c>
      <c r="AT65">
        <f t="shared" si="64"/>
        <v>0</v>
      </c>
      <c r="AU65">
        <f t="shared" si="65"/>
        <v>0</v>
      </c>
      <c r="AV65">
        <f t="shared" si="66"/>
        <v>0</v>
      </c>
      <c r="AW65">
        <f t="shared" si="67"/>
        <v>0</v>
      </c>
      <c r="AX65">
        <f t="shared" si="68"/>
        <v>0</v>
      </c>
      <c r="AY65">
        <f t="shared" si="69"/>
        <v>0</v>
      </c>
      <c r="AZ65">
        <f t="shared" si="70"/>
        <v>0</v>
      </c>
      <c r="BA65">
        <f t="shared" si="71"/>
        <v>0</v>
      </c>
      <c r="BB65">
        <f t="shared" si="72"/>
        <v>0</v>
      </c>
      <c r="BC65">
        <f t="shared" si="73"/>
        <v>0</v>
      </c>
      <c r="BD65">
        <f t="shared" si="74"/>
        <v>0</v>
      </c>
      <c r="BE65" s="22">
        <f t="shared" ref="BE65:BR65" si="105">BD65+LARGE($AO65:$BC65,BE$4)</f>
        <v>0</v>
      </c>
      <c r="BF65" s="22">
        <f t="shared" si="105"/>
        <v>0</v>
      </c>
      <c r="BG65" s="22">
        <f t="shared" si="105"/>
        <v>0</v>
      </c>
      <c r="BH65" s="22">
        <f t="shared" si="105"/>
        <v>0</v>
      </c>
      <c r="BI65" s="22">
        <f t="shared" si="105"/>
        <v>0</v>
      </c>
      <c r="BJ65" s="22">
        <f t="shared" si="105"/>
        <v>0</v>
      </c>
      <c r="BK65" s="22">
        <f t="shared" si="105"/>
        <v>0</v>
      </c>
      <c r="BL65" s="22">
        <f t="shared" si="105"/>
        <v>0</v>
      </c>
      <c r="BM65" s="22">
        <f t="shared" si="105"/>
        <v>0</v>
      </c>
      <c r="BN65" s="22">
        <f t="shared" si="105"/>
        <v>0</v>
      </c>
      <c r="BO65" s="22">
        <f t="shared" si="105"/>
        <v>0</v>
      </c>
      <c r="BP65" s="22">
        <f t="shared" si="105"/>
        <v>0</v>
      </c>
      <c r="BQ65" s="22">
        <f t="shared" si="105"/>
        <v>0</v>
      </c>
      <c r="BR65" s="22">
        <f t="shared" si="105"/>
        <v>0</v>
      </c>
    </row>
    <row r="66" spans="1:70" ht="16.5" x14ac:dyDescent="0.35">
      <c r="A66" s="74" t="s">
        <v>1262</v>
      </c>
      <c r="B66" s="74" t="s">
        <v>982</v>
      </c>
      <c r="C66" s="74" t="s">
        <v>1263</v>
      </c>
      <c r="D66" s="74" t="s">
        <v>133</v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5"/>
        <v>0</v>
      </c>
      <c r="AJ66" s="3" t="str">
        <f t="shared" si="56"/>
        <v/>
      </c>
      <c r="AK66" s="5">
        <f t="shared" si="57"/>
        <v>0</v>
      </c>
      <c r="AL66" s="41">
        <f t="shared" si="98"/>
        <v>0</v>
      </c>
      <c r="AM66" s="33" t="str">
        <f t="shared" si="58"/>
        <v/>
      </c>
      <c r="AO66" s="22">
        <f t="shared" si="59"/>
        <v>0</v>
      </c>
      <c r="AP66">
        <f t="shared" si="60"/>
        <v>0</v>
      </c>
      <c r="AQ66">
        <f t="shared" si="61"/>
        <v>0</v>
      </c>
      <c r="AR66">
        <f t="shared" si="62"/>
        <v>0</v>
      </c>
      <c r="AS66">
        <f t="shared" si="63"/>
        <v>0</v>
      </c>
      <c r="AT66">
        <f t="shared" si="64"/>
        <v>0</v>
      </c>
      <c r="AU66">
        <f t="shared" si="65"/>
        <v>0</v>
      </c>
      <c r="AV66">
        <f t="shared" si="66"/>
        <v>0</v>
      </c>
      <c r="AW66">
        <f t="shared" si="67"/>
        <v>0</v>
      </c>
      <c r="AX66">
        <f t="shared" si="68"/>
        <v>0</v>
      </c>
      <c r="AY66">
        <f t="shared" si="69"/>
        <v>0</v>
      </c>
      <c r="AZ66">
        <f t="shared" si="70"/>
        <v>0</v>
      </c>
      <c r="BA66">
        <f t="shared" si="71"/>
        <v>0</v>
      </c>
      <c r="BB66">
        <f t="shared" si="72"/>
        <v>0</v>
      </c>
      <c r="BC66">
        <f t="shared" si="73"/>
        <v>0</v>
      </c>
      <c r="BD66">
        <f t="shared" si="74"/>
        <v>0</v>
      </c>
      <c r="BE66" s="22">
        <f t="shared" ref="BE66:BR66" si="106">BD66+LARGE($AO66:$BC66,BE$4)</f>
        <v>0</v>
      </c>
      <c r="BF66" s="22">
        <f t="shared" si="106"/>
        <v>0</v>
      </c>
      <c r="BG66" s="22">
        <f t="shared" si="106"/>
        <v>0</v>
      </c>
      <c r="BH66" s="22">
        <f t="shared" si="106"/>
        <v>0</v>
      </c>
      <c r="BI66" s="22">
        <f t="shared" si="106"/>
        <v>0</v>
      </c>
      <c r="BJ66" s="22">
        <f t="shared" si="106"/>
        <v>0</v>
      </c>
      <c r="BK66" s="22">
        <f t="shared" si="106"/>
        <v>0</v>
      </c>
      <c r="BL66" s="22">
        <f t="shared" si="106"/>
        <v>0</v>
      </c>
      <c r="BM66" s="22">
        <f t="shared" si="106"/>
        <v>0</v>
      </c>
      <c r="BN66" s="22">
        <f t="shared" si="106"/>
        <v>0</v>
      </c>
      <c r="BO66" s="22">
        <f t="shared" si="106"/>
        <v>0</v>
      </c>
      <c r="BP66" s="22">
        <f t="shared" si="106"/>
        <v>0</v>
      </c>
      <c r="BQ66" s="22">
        <f t="shared" si="106"/>
        <v>0</v>
      </c>
      <c r="BR66" s="22">
        <f t="shared" si="106"/>
        <v>0</v>
      </c>
    </row>
    <row r="67" spans="1:70" ht="16.5" x14ac:dyDescent="0.35">
      <c r="A67" s="74" t="s">
        <v>1264</v>
      </c>
      <c r="B67" s="74" t="s">
        <v>1265</v>
      </c>
      <c r="C67" s="74" t="s">
        <v>1266</v>
      </c>
      <c r="D67" s="74" t="s">
        <v>42</v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5"/>
        <v>0</v>
      </c>
      <c r="AJ67" s="3" t="str">
        <f t="shared" si="56"/>
        <v/>
      </c>
      <c r="AK67" s="5">
        <f t="shared" si="57"/>
        <v>0</v>
      </c>
      <c r="AL67" s="41">
        <f t="shared" si="98"/>
        <v>0</v>
      </c>
      <c r="AM67" s="33" t="str">
        <f t="shared" si="58"/>
        <v/>
      </c>
      <c r="AO67" s="22">
        <f t="shared" si="59"/>
        <v>0</v>
      </c>
      <c r="AP67">
        <f t="shared" si="60"/>
        <v>0</v>
      </c>
      <c r="AQ67">
        <f t="shared" si="61"/>
        <v>0</v>
      </c>
      <c r="AR67">
        <f t="shared" si="62"/>
        <v>0</v>
      </c>
      <c r="AS67">
        <f t="shared" si="63"/>
        <v>0</v>
      </c>
      <c r="AT67">
        <f t="shared" si="64"/>
        <v>0</v>
      </c>
      <c r="AU67">
        <f t="shared" si="65"/>
        <v>0</v>
      </c>
      <c r="AV67">
        <f t="shared" si="66"/>
        <v>0</v>
      </c>
      <c r="AW67">
        <f t="shared" si="67"/>
        <v>0</v>
      </c>
      <c r="AX67">
        <f t="shared" si="68"/>
        <v>0</v>
      </c>
      <c r="AY67">
        <f t="shared" si="69"/>
        <v>0</v>
      </c>
      <c r="AZ67">
        <f t="shared" si="70"/>
        <v>0</v>
      </c>
      <c r="BA67">
        <f t="shared" si="71"/>
        <v>0</v>
      </c>
      <c r="BB67">
        <f t="shared" si="72"/>
        <v>0</v>
      </c>
      <c r="BC67">
        <f t="shared" si="73"/>
        <v>0</v>
      </c>
      <c r="BD67">
        <f t="shared" si="74"/>
        <v>0</v>
      </c>
      <c r="BE67" s="22">
        <f t="shared" ref="BE67:BR67" si="107">BD67+LARGE($AO67:$BC67,BE$4)</f>
        <v>0</v>
      </c>
      <c r="BF67" s="22">
        <f t="shared" si="107"/>
        <v>0</v>
      </c>
      <c r="BG67" s="22">
        <f t="shared" si="107"/>
        <v>0</v>
      </c>
      <c r="BH67" s="22">
        <f t="shared" si="107"/>
        <v>0</v>
      </c>
      <c r="BI67" s="22">
        <f t="shared" si="107"/>
        <v>0</v>
      </c>
      <c r="BJ67" s="22">
        <f t="shared" si="107"/>
        <v>0</v>
      </c>
      <c r="BK67" s="22">
        <f t="shared" si="107"/>
        <v>0</v>
      </c>
      <c r="BL67" s="22">
        <f t="shared" si="107"/>
        <v>0</v>
      </c>
      <c r="BM67" s="22">
        <f t="shared" si="107"/>
        <v>0</v>
      </c>
      <c r="BN67" s="22">
        <f t="shared" si="107"/>
        <v>0</v>
      </c>
      <c r="BO67" s="22">
        <f t="shared" si="107"/>
        <v>0</v>
      </c>
      <c r="BP67" s="22">
        <f t="shared" si="107"/>
        <v>0</v>
      </c>
      <c r="BQ67" s="22">
        <f t="shared" si="107"/>
        <v>0</v>
      </c>
      <c r="BR67" s="22">
        <f t="shared" si="107"/>
        <v>0</v>
      </c>
    </row>
    <row r="68" spans="1:70" ht="16.5" x14ac:dyDescent="0.35">
      <c r="A68" s="74" t="s">
        <v>1273</v>
      </c>
      <c r="B68" s="74" t="s">
        <v>684</v>
      </c>
      <c r="C68" s="74" t="s">
        <v>1274</v>
      </c>
      <c r="D68" s="74" t="s">
        <v>107</v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5"/>
        <v>0</v>
      </c>
      <c r="AJ68" s="3" t="str">
        <f t="shared" si="56"/>
        <v/>
      </c>
      <c r="AK68" s="5">
        <f t="shared" si="57"/>
        <v>0</v>
      </c>
      <c r="AL68" s="41">
        <f t="shared" si="98"/>
        <v>0</v>
      </c>
      <c r="AM68" s="33" t="str">
        <f t="shared" si="58"/>
        <v/>
      </c>
      <c r="AO68" s="22">
        <f t="shared" si="59"/>
        <v>0</v>
      </c>
      <c r="AP68">
        <f t="shared" si="60"/>
        <v>0</v>
      </c>
      <c r="AQ68">
        <f t="shared" si="61"/>
        <v>0</v>
      </c>
      <c r="AR68">
        <f t="shared" si="62"/>
        <v>0</v>
      </c>
      <c r="AS68">
        <f t="shared" si="63"/>
        <v>0</v>
      </c>
      <c r="AT68">
        <f t="shared" si="64"/>
        <v>0</v>
      </c>
      <c r="AU68">
        <f t="shared" si="65"/>
        <v>0</v>
      </c>
      <c r="AV68">
        <f t="shared" si="66"/>
        <v>0</v>
      </c>
      <c r="AW68">
        <f t="shared" si="67"/>
        <v>0</v>
      </c>
      <c r="AX68">
        <f t="shared" si="68"/>
        <v>0</v>
      </c>
      <c r="AY68">
        <f t="shared" si="69"/>
        <v>0</v>
      </c>
      <c r="AZ68">
        <f t="shared" si="70"/>
        <v>0</v>
      </c>
      <c r="BA68">
        <f t="shared" si="71"/>
        <v>0</v>
      </c>
      <c r="BB68">
        <f t="shared" si="72"/>
        <v>0</v>
      </c>
      <c r="BC68">
        <f t="shared" si="73"/>
        <v>0</v>
      </c>
      <c r="BD68">
        <f t="shared" si="74"/>
        <v>0</v>
      </c>
      <c r="BE68" s="22">
        <f t="shared" ref="BE68:BR68" si="108">BD68+LARGE($AO68:$BC68,BE$4)</f>
        <v>0</v>
      </c>
      <c r="BF68" s="22">
        <f t="shared" si="108"/>
        <v>0</v>
      </c>
      <c r="BG68" s="22">
        <f t="shared" si="108"/>
        <v>0</v>
      </c>
      <c r="BH68" s="22">
        <f t="shared" si="108"/>
        <v>0</v>
      </c>
      <c r="BI68" s="22">
        <f t="shared" si="108"/>
        <v>0</v>
      </c>
      <c r="BJ68" s="22">
        <f t="shared" si="108"/>
        <v>0</v>
      </c>
      <c r="BK68" s="22">
        <f t="shared" si="108"/>
        <v>0</v>
      </c>
      <c r="BL68" s="22">
        <f t="shared" si="108"/>
        <v>0</v>
      </c>
      <c r="BM68" s="22">
        <f t="shared" si="108"/>
        <v>0</v>
      </c>
      <c r="BN68" s="22">
        <f t="shared" si="108"/>
        <v>0</v>
      </c>
      <c r="BO68" s="22">
        <f t="shared" si="108"/>
        <v>0</v>
      </c>
      <c r="BP68" s="22">
        <f t="shared" si="108"/>
        <v>0</v>
      </c>
      <c r="BQ68" s="22">
        <f t="shared" si="108"/>
        <v>0</v>
      </c>
      <c r="BR68" s="22">
        <f t="shared" si="108"/>
        <v>0</v>
      </c>
    </row>
    <row r="69" spans="1:70" ht="16.5" x14ac:dyDescent="0.35">
      <c r="A69" s="74" t="s">
        <v>1280</v>
      </c>
      <c r="B69" s="74" t="s">
        <v>1281</v>
      </c>
      <c r="C69" s="74" t="s">
        <v>1282</v>
      </c>
      <c r="D69" s="74" t="s">
        <v>130</v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9">F69+H69+J69+L69+N69+P69+R69+T69+V69+X69+Z69+AB69+AD69+AF69+AH69</f>
        <v>0</v>
      </c>
      <c r="AJ69" s="3" t="str">
        <f t="shared" ref="AJ69:AJ100" si="110">IF(AI69&lt;&gt;0,RANK(AI69,$AI$5:$AI$72),"")</f>
        <v/>
      </c>
      <c r="AK69" s="5">
        <f t="shared" ref="AK69:AK100" si="111">COUNTA(E69,G69,I69,K69,M69,O69,Q69,S69,U69,W69,Y69,AA69,AC69,AE69,AG69)</f>
        <v>0</v>
      </c>
      <c r="AL69" s="41">
        <f t="shared" si="98"/>
        <v>0</v>
      </c>
      <c r="AM69" s="33" t="str">
        <f t="shared" ref="AM69:AM100" si="112">IF(AL69&lt;&gt;0,RANK(AL69,$AL$5:$AL$72),"")</f>
        <v/>
      </c>
      <c r="AO69" s="22">
        <f t="shared" si="59"/>
        <v>0</v>
      </c>
      <c r="AP69">
        <f t="shared" si="60"/>
        <v>0</v>
      </c>
      <c r="AQ69">
        <f t="shared" si="61"/>
        <v>0</v>
      </c>
      <c r="AR69">
        <f t="shared" si="62"/>
        <v>0</v>
      </c>
      <c r="AS69">
        <f t="shared" si="63"/>
        <v>0</v>
      </c>
      <c r="AT69">
        <f t="shared" si="64"/>
        <v>0</v>
      </c>
      <c r="AU69">
        <f t="shared" si="65"/>
        <v>0</v>
      </c>
      <c r="AV69">
        <f t="shared" si="66"/>
        <v>0</v>
      </c>
      <c r="AW69">
        <f t="shared" si="67"/>
        <v>0</v>
      </c>
      <c r="AX69">
        <f t="shared" si="68"/>
        <v>0</v>
      </c>
      <c r="AY69">
        <f t="shared" si="69"/>
        <v>0</v>
      </c>
      <c r="AZ69">
        <f t="shared" si="70"/>
        <v>0</v>
      </c>
      <c r="BA69">
        <f t="shared" si="71"/>
        <v>0</v>
      </c>
      <c r="BB69">
        <f t="shared" si="72"/>
        <v>0</v>
      </c>
      <c r="BC69">
        <f t="shared" si="73"/>
        <v>0</v>
      </c>
      <c r="BD69">
        <f t="shared" si="74"/>
        <v>0</v>
      </c>
      <c r="BE69" s="22">
        <f t="shared" ref="BE69:BR69" si="113">BD69+LARGE($AO69:$BC69,BE$4)</f>
        <v>0</v>
      </c>
      <c r="BF69" s="22">
        <f t="shared" si="113"/>
        <v>0</v>
      </c>
      <c r="BG69" s="22">
        <f t="shared" si="113"/>
        <v>0</v>
      </c>
      <c r="BH69" s="22">
        <f t="shared" si="113"/>
        <v>0</v>
      </c>
      <c r="BI69" s="22">
        <f t="shared" si="113"/>
        <v>0</v>
      </c>
      <c r="BJ69" s="22">
        <f t="shared" si="113"/>
        <v>0</v>
      </c>
      <c r="BK69" s="22">
        <f t="shared" si="113"/>
        <v>0</v>
      </c>
      <c r="BL69" s="22">
        <f t="shared" si="113"/>
        <v>0</v>
      </c>
      <c r="BM69" s="22">
        <f t="shared" si="113"/>
        <v>0</v>
      </c>
      <c r="BN69" s="22">
        <f t="shared" si="113"/>
        <v>0</v>
      </c>
      <c r="BO69" s="22">
        <f t="shared" si="113"/>
        <v>0</v>
      </c>
      <c r="BP69" s="22">
        <f t="shared" si="113"/>
        <v>0</v>
      </c>
      <c r="BQ69" s="22">
        <f t="shared" si="113"/>
        <v>0</v>
      </c>
      <c r="BR69" s="22">
        <f t="shared" si="113"/>
        <v>0</v>
      </c>
    </row>
    <row r="70" spans="1:70" ht="16.5" x14ac:dyDescent="0.35">
      <c r="A70" s="74" t="s">
        <v>1284</v>
      </c>
      <c r="B70" s="74" t="s">
        <v>1285</v>
      </c>
      <c r="C70" s="74" t="s">
        <v>1286</v>
      </c>
      <c r="D70" s="74" t="s">
        <v>18</v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9"/>
        <v>0</v>
      </c>
      <c r="AJ70" s="3" t="str">
        <f t="shared" si="110"/>
        <v/>
      </c>
      <c r="AK70" s="5">
        <f t="shared" si="111"/>
        <v>0</v>
      </c>
      <c r="AL70" s="41">
        <f t="shared" si="98"/>
        <v>0</v>
      </c>
      <c r="AM70" s="33" t="str">
        <f t="shared" si="112"/>
        <v/>
      </c>
      <c r="AO70" s="22">
        <f t="shared" si="59"/>
        <v>0</v>
      </c>
      <c r="AP70">
        <f t="shared" si="60"/>
        <v>0</v>
      </c>
      <c r="AQ70">
        <f t="shared" si="61"/>
        <v>0</v>
      </c>
      <c r="AR70">
        <f t="shared" si="62"/>
        <v>0</v>
      </c>
      <c r="AS70">
        <f t="shared" si="63"/>
        <v>0</v>
      </c>
      <c r="AT70">
        <f t="shared" si="64"/>
        <v>0</v>
      </c>
      <c r="AU70">
        <f t="shared" si="65"/>
        <v>0</v>
      </c>
      <c r="AV70">
        <f t="shared" si="66"/>
        <v>0</v>
      </c>
      <c r="AW70">
        <f t="shared" si="67"/>
        <v>0</v>
      </c>
      <c r="AX70">
        <f t="shared" si="68"/>
        <v>0</v>
      </c>
      <c r="AY70">
        <f t="shared" si="69"/>
        <v>0</v>
      </c>
      <c r="AZ70">
        <f t="shared" si="70"/>
        <v>0</v>
      </c>
      <c r="BA70">
        <f t="shared" si="71"/>
        <v>0</v>
      </c>
      <c r="BB70">
        <f t="shared" si="72"/>
        <v>0</v>
      </c>
      <c r="BC70">
        <f t="shared" si="73"/>
        <v>0</v>
      </c>
      <c r="BD70">
        <f t="shared" si="74"/>
        <v>0</v>
      </c>
      <c r="BE70" s="22">
        <f t="shared" ref="BE70:BR70" si="114">BD70+LARGE($AO70:$BC70,BE$4)</f>
        <v>0</v>
      </c>
      <c r="BF70" s="22">
        <f t="shared" si="114"/>
        <v>0</v>
      </c>
      <c r="BG70" s="22">
        <f t="shared" si="114"/>
        <v>0</v>
      </c>
      <c r="BH70" s="22">
        <f t="shared" si="114"/>
        <v>0</v>
      </c>
      <c r="BI70" s="22">
        <f t="shared" si="114"/>
        <v>0</v>
      </c>
      <c r="BJ70" s="22">
        <f t="shared" si="114"/>
        <v>0</v>
      </c>
      <c r="BK70" s="22">
        <f t="shared" si="114"/>
        <v>0</v>
      </c>
      <c r="BL70" s="22">
        <f t="shared" si="114"/>
        <v>0</v>
      </c>
      <c r="BM70" s="22">
        <f t="shared" si="114"/>
        <v>0</v>
      </c>
      <c r="BN70" s="22">
        <f t="shared" si="114"/>
        <v>0</v>
      </c>
      <c r="BO70" s="22">
        <f t="shared" si="114"/>
        <v>0</v>
      </c>
      <c r="BP70" s="22">
        <f t="shared" si="114"/>
        <v>0</v>
      </c>
      <c r="BQ70" s="22">
        <f t="shared" si="114"/>
        <v>0</v>
      </c>
      <c r="BR70" s="22">
        <f t="shared" si="114"/>
        <v>0</v>
      </c>
    </row>
    <row r="71" spans="1:70" ht="16.5" x14ac:dyDescent="0.35">
      <c r="A71" s="74" t="s">
        <v>1296</v>
      </c>
      <c r="B71" s="74" t="s">
        <v>1297</v>
      </c>
      <c r="C71" s="74" t="s">
        <v>1298</v>
      </c>
      <c r="D71" s="74" t="s">
        <v>130</v>
      </c>
      <c r="E71" s="6"/>
      <c r="F71" s="66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9"/>
        <v>0</v>
      </c>
      <c r="AJ71" s="3" t="str">
        <f t="shared" si="110"/>
        <v/>
      </c>
      <c r="AK71" s="5">
        <f t="shared" si="111"/>
        <v>0</v>
      </c>
      <c r="AL71" s="41">
        <f t="shared" si="98"/>
        <v>0</v>
      </c>
      <c r="AM71" s="33" t="str">
        <f t="shared" si="112"/>
        <v/>
      </c>
      <c r="AO71" s="22">
        <f t="shared" si="59"/>
        <v>0</v>
      </c>
      <c r="AP71">
        <f t="shared" si="60"/>
        <v>0</v>
      </c>
      <c r="AQ71">
        <f t="shared" si="61"/>
        <v>0</v>
      </c>
      <c r="AR71">
        <f t="shared" si="62"/>
        <v>0</v>
      </c>
      <c r="AS71">
        <f t="shared" si="63"/>
        <v>0</v>
      </c>
      <c r="AT71">
        <f t="shared" si="64"/>
        <v>0</v>
      </c>
      <c r="AU71">
        <f t="shared" si="65"/>
        <v>0</v>
      </c>
      <c r="AV71">
        <f t="shared" si="66"/>
        <v>0</v>
      </c>
      <c r="AW71">
        <f t="shared" si="67"/>
        <v>0</v>
      </c>
      <c r="AX71">
        <f t="shared" si="68"/>
        <v>0</v>
      </c>
      <c r="AY71">
        <f t="shared" si="69"/>
        <v>0</v>
      </c>
      <c r="AZ71">
        <f t="shared" si="70"/>
        <v>0</v>
      </c>
      <c r="BA71">
        <f t="shared" si="71"/>
        <v>0</v>
      </c>
      <c r="BB71">
        <f t="shared" si="72"/>
        <v>0</v>
      </c>
      <c r="BC71">
        <f t="shared" si="73"/>
        <v>0</v>
      </c>
      <c r="BD71">
        <f t="shared" si="74"/>
        <v>0</v>
      </c>
      <c r="BE71" s="22">
        <f t="shared" ref="BE71:BR71" si="115">BD71+LARGE($AO71:$BC71,BE$4)</f>
        <v>0</v>
      </c>
      <c r="BF71" s="22">
        <f t="shared" si="115"/>
        <v>0</v>
      </c>
      <c r="BG71" s="22">
        <f t="shared" si="115"/>
        <v>0</v>
      </c>
      <c r="BH71" s="22">
        <f t="shared" si="115"/>
        <v>0</v>
      </c>
      <c r="BI71" s="22">
        <f t="shared" si="115"/>
        <v>0</v>
      </c>
      <c r="BJ71" s="22">
        <f t="shared" si="115"/>
        <v>0</v>
      </c>
      <c r="BK71" s="22">
        <f t="shared" si="115"/>
        <v>0</v>
      </c>
      <c r="BL71" s="22">
        <f t="shared" si="115"/>
        <v>0</v>
      </c>
      <c r="BM71" s="22">
        <f t="shared" si="115"/>
        <v>0</v>
      </c>
      <c r="BN71" s="22">
        <f t="shared" si="115"/>
        <v>0</v>
      </c>
      <c r="BO71" s="22">
        <f t="shared" si="115"/>
        <v>0</v>
      </c>
      <c r="BP71" s="22">
        <f t="shared" si="115"/>
        <v>0</v>
      </c>
      <c r="BQ71" s="22">
        <f t="shared" si="115"/>
        <v>0</v>
      </c>
      <c r="BR71" s="22">
        <f t="shared" si="115"/>
        <v>0</v>
      </c>
    </row>
    <row r="72" spans="1:70" ht="16.5" x14ac:dyDescent="0.35">
      <c r="A72" s="74" t="s">
        <v>1312</v>
      </c>
      <c r="B72" s="74" t="s">
        <v>280</v>
      </c>
      <c r="C72" s="74" t="s">
        <v>1313</v>
      </c>
      <c r="D72" s="74" t="s">
        <v>130</v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9"/>
        <v>0</v>
      </c>
      <c r="AJ72" s="3" t="str">
        <f t="shared" si="110"/>
        <v/>
      </c>
      <c r="AK72" s="5">
        <f t="shared" si="111"/>
        <v>0</v>
      </c>
      <c r="AL72" s="41">
        <f t="shared" si="98"/>
        <v>0</v>
      </c>
      <c r="AM72" s="33" t="str">
        <f t="shared" si="112"/>
        <v/>
      </c>
      <c r="AO72" s="22">
        <f t="shared" si="59"/>
        <v>0</v>
      </c>
      <c r="AP72">
        <f t="shared" si="60"/>
        <v>0</v>
      </c>
      <c r="AQ72">
        <f t="shared" si="61"/>
        <v>0</v>
      </c>
      <c r="AR72">
        <f t="shared" si="62"/>
        <v>0</v>
      </c>
      <c r="AS72">
        <f t="shared" si="63"/>
        <v>0</v>
      </c>
      <c r="AT72">
        <f t="shared" si="64"/>
        <v>0</v>
      </c>
      <c r="AU72">
        <f t="shared" si="65"/>
        <v>0</v>
      </c>
      <c r="AV72">
        <f t="shared" si="66"/>
        <v>0</v>
      </c>
      <c r="AW72">
        <f t="shared" si="67"/>
        <v>0</v>
      </c>
      <c r="AX72">
        <f t="shared" si="68"/>
        <v>0</v>
      </c>
      <c r="AY72">
        <f t="shared" si="69"/>
        <v>0</v>
      </c>
      <c r="AZ72">
        <f t="shared" si="70"/>
        <v>0</v>
      </c>
      <c r="BA72">
        <f t="shared" si="71"/>
        <v>0</v>
      </c>
      <c r="BB72">
        <f t="shared" si="72"/>
        <v>0</v>
      </c>
      <c r="BC72">
        <f t="shared" si="73"/>
        <v>0</v>
      </c>
      <c r="BD72">
        <f t="shared" si="74"/>
        <v>0</v>
      </c>
      <c r="BE72" s="22">
        <f t="shared" ref="BE72:BR72" si="116">BD72+LARGE($AO72:$BC72,BE$4)</f>
        <v>0</v>
      </c>
      <c r="BF72" s="22">
        <f t="shared" si="116"/>
        <v>0</v>
      </c>
      <c r="BG72" s="22">
        <f t="shared" si="116"/>
        <v>0</v>
      </c>
      <c r="BH72" s="22">
        <f t="shared" si="116"/>
        <v>0</v>
      </c>
      <c r="BI72" s="22">
        <f t="shared" si="116"/>
        <v>0</v>
      </c>
      <c r="BJ72" s="22">
        <f t="shared" si="116"/>
        <v>0</v>
      </c>
      <c r="BK72" s="22">
        <f t="shared" si="116"/>
        <v>0</v>
      </c>
      <c r="BL72" s="22">
        <f t="shared" si="116"/>
        <v>0</v>
      </c>
      <c r="BM72" s="22">
        <f t="shared" si="116"/>
        <v>0</v>
      </c>
      <c r="BN72" s="22">
        <f t="shared" si="116"/>
        <v>0</v>
      </c>
      <c r="BO72" s="22">
        <f t="shared" si="116"/>
        <v>0</v>
      </c>
      <c r="BP72" s="22">
        <f t="shared" si="116"/>
        <v>0</v>
      </c>
      <c r="BQ72" s="22">
        <f t="shared" si="116"/>
        <v>0</v>
      </c>
      <c r="BR72" s="22">
        <f t="shared" si="116"/>
        <v>0</v>
      </c>
    </row>
    <row r="73" spans="1:70" ht="16.5" x14ac:dyDescent="0.35">
      <c r="A73" s="74" t="s">
        <v>1316</v>
      </c>
      <c r="B73" s="74" t="s">
        <v>1317</v>
      </c>
      <c r="C73" s="74" t="s">
        <v>1318</v>
      </c>
      <c r="D73" s="74" t="s">
        <v>133</v>
      </c>
      <c r="E73" s="6"/>
      <c r="F73" s="2">
        <f>IF(E$2="Bike &amp; Run",IF(ISNA(VLOOKUP(E73,Paramètres!$B$3:$C$56,2,FALSE)),0,VLOOKUP(E73,Paramètres!$B$3:$C$56,2,FALSE)*Paramètres!$N$3),IF(OR(E73="",OR($D73="",$D73="NL",$D73="HORS LIGUE")),0,VLOOKUP(IF(OR(E73="",OR($D73="",$D73="NL",$D73="HORS LIGUE")),"",COUNTIFS($D$5:$D$72,"&lt;&gt;"&amp;"",$D$5:$D$72,"&lt;&gt;"&amp;"NL",$D$5:$D$72,"&lt;&gt;"&amp;"HORS LIGUE",E$5:E$72,"&lt;"&amp;E73)+1),Paramètres!$B$3:$C$56,2,FALSE)*Paramètres!$N$3))</f>
        <v>0</v>
      </c>
      <c r="G73" s="4"/>
      <c r="H73" s="2">
        <f>IF(G$2="Bike &amp; Run",IF(ISNA(VLOOKUP(G73,Paramètres!$B$3:$C$56,2,FALSE)),0,VLOOKUP(G73,Paramètres!$B$3:$C$56,2,FALSE)*Paramètres!$N$4),IF(OR(G73="",OR($D73="",$D73="NL",$D73="HORS LIGUE")),0,VLOOKUP(IF(OR(G73="",OR($D73="",$D73="NL",$D73="HORS LIGUE")),"",COUNTIFS($D$5:$D$72,"&lt;&gt;"&amp;"",$D$5:$D$72,"&lt;&gt;"&amp;"NL",$D$5:$D$72,"&lt;&gt;"&amp;"HORS LIGUE",G$5:G$72,"&lt;"&amp;G73)+1),Paramètres!$B$3:$C$56,2,FALSE)*Paramètres!$N$4))</f>
        <v>0</v>
      </c>
      <c r="I73" s="36"/>
      <c r="J73" s="2">
        <f>IF(I$2="Bike &amp; Run",IF(ISNA(VLOOKUP(I73,Paramètres!$B$3:$C$56,2,FALSE)),0,VLOOKUP(I73,Paramètres!$B$3:$C$56,2,FALSE)*Paramètres!$N$5),IF(OR(I73="",OR($D73="",$D73="NL",$D73="HORS LIGUE")),0,VLOOKUP(IF(OR(I73="",OR($D73="",$D73="NL",$D73="HORS LIGUE")),"",COUNTIFS($D$5:$D$72,"&lt;&gt;"&amp;"",$D$5:$D$72,"&lt;&gt;"&amp;"NL",$D$5:$D$72,"&lt;&gt;"&amp;"HORS LIGUE",I$5:I$72,"&lt;"&amp;I73)+1),Paramètres!$B$3:$C$56,2,FALSE)*Paramètres!$N$5))</f>
        <v>0</v>
      </c>
      <c r="K73" s="4"/>
      <c r="L73" s="2">
        <f>IF(K$2="Bike &amp; Run",IF(ISNA(VLOOKUP(K73,Paramètres!$B$3:$C$56,2,FALSE)),0,VLOOKUP(K73,Paramètres!$B$3:$C$56,2,FALSE)*Paramètres!$N$6),IF(OR(K73="",OR($D73="",$D73="NL",$D73="HORS LIGUE")),0,VLOOKUP(IF(OR(K73="",OR($D73="",$D73="NL",$D73="HORS LIGUE")),"",COUNTIFS($D$5:$D$72,"&lt;&gt;"&amp;"",$D$5:$D$72,"&lt;&gt;"&amp;"NL",$D$5:$D$72,"&lt;&gt;"&amp;"HORS LIGUE",K$5:K$72,"&lt;"&amp;K73)+1),Paramètres!$B$3:$C$56,2,FALSE)*Paramètres!$N$6))</f>
        <v>0</v>
      </c>
      <c r="M73" s="4"/>
      <c r="N73" s="2">
        <f>IF(M$2="Bike &amp; Run",IF(ISNA(VLOOKUP(M73,Paramètres!$B$3:$C$56,2,FALSE)),0,VLOOKUP(M73,Paramètres!$B$3:$C$56,2,FALSE)*Paramètres!$N$7),IF(OR(M73="",OR($D73="",$D73="NL",$D73="HORS LIGUE")),0,VLOOKUP(IF(OR(M73="",OR($D73="",$D73="NL",$D73="HORS LIGUE")),"",COUNTIFS($D$5:$D$72,"&lt;&gt;"&amp;"",$D$5:$D$72,"&lt;&gt;"&amp;"NL",$D$5:$D$72,"&lt;&gt;"&amp;"HORS LIGUE",M$5:M$72,"&lt;"&amp;M73)+1),Paramètres!$B$3:$C$56,2,FALSE)*Paramètres!$N$7))</f>
        <v>0</v>
      </c>
      <c r="O73" s="46"/>
      <c r="P73" s="2">
        <f>IF(O$2="Bike &amp; Run",IF(ISNA(VLOOKUP(O73,Paramètres!$B$3:$C$56,2,FALSE)),0,VLOOKUP(O73,Paramètres!$B$3:$C$56,2,FALSE)*Paramètres!$N$8),IF(OR(O73="",OR($D73="",$D73="NL",$D73="HORS LIGUE")),0,VLOOKUP(IF(OR(O73="",OR($D73="",$D73="NL",$D73="HORS LIGUE")),"",COUNTIFS($D$5:$D$72,"&lt;&gt;"&amp;"",$D$5:$D$72,"&lt;&gt;"&amp;"NL",$D$5:$D$72,"&lt;&gt;"&amp;"HORS LIGUE",O$5:O$72,"&lt;"&amp;O73)+1),Paramètres!$B$3:$C$56,2,FALSE)*Paramètres!$N$8))</f>
        <v>0</v>
      </c>
      <c r="Q73" s="46"/>
      <c r="R73" s="2">
        <f>IF(Q$2="Bike &amp; Run",IF(ISNA(VLOOKUP(Q73,Paramètres!$B$3:$C$56,2,FALSE)),0,VLOOKUP(Q73,Paramètres!$B$3:$C$56,2,FALSE)*Paramètres!$N$9),IF(OR(Q73="",OR($D73="",$D73="NL",$D73="HORS LIGUE")),0,VLOOKUP(IF(OR(Q73="",OR($D73="",$D73="NL",$D73="HORS LIGUE")),"",COUNTIFS($D$5:$D$72,"&lt;&gt;"&amp;"",$D$5:$D$72,"&lt;&gt;"&amp;"NL",$D$5:$D$72,"&lt;&gt;"&amp;"HORS LIGUE",Q$5:Q$72,"&lt;"&amp;Q73)+1),Paramètres!$B$3:$C$56,2,FALSE)*Paramètres!$N$9))</f>
        <v>0</v>
      </c>
      <c r="S73" s="46"/>
      <c r="T73" s="2">
        <f>IF(S$2="Bike &amp; Run",IF(ISNA(VLOOKUP(S73,Paramètres!$B$3:$C$56,2,FALSE)),0,VLOOKUP(S73,Paramètres!$B$3:$C$56,2,FALSE)*Paramètres!$N$10),IF(OR(S73="",OR($D73="",$D73="NL",$D73="HORS LIGUE")),0,VLOOKUP(IF(OR(S73="",OR($D73="",$D73="NL",$D73="HORS LIGUE")),"",COUNTIFS($D$5:$D$72,"&lt;&gt;"&amp;"",$D$5:$D$72,"&lt;&gt;"&amp;"NL",$D$5:$D$72,"&lt;&gt;"&amp;"HORS LIGUE",S$5:S$72,"&lt;"&amp;S73)+1),Paramètres!$B$3:$C$56,2,FALSE)*Paramètres!$N$10))</f>
        <v>0</v>
      </c>
      <c r="U73" s="46"/>
      <c r="V73" s="2">
        <f>IF(U$2="Bike &amp; Run",IF(ISNA(VLOOKUP(U73,Paramètres!$B$3:$C$56,2,FALSE)),0,VLOOKUP(U73,Paramètres!$B$3:$C$56,2,FALSE)*Paramètres!$N$11),IF(OR(U73="",OR($D73="",$D73="NL",$D73="HORS LIGUE")),0,VLOOKUP(IF(OR(U73="",OR($D73="",$D73="NL",$D73="HORS LIGUE")),"",COUNTIFS($D$5:$D$72,"&lt;&gt;"&amp;"",$D$5:$D$72,"&lt;&gt;"&amp;"NL",$D$5:$D$72,"&lt;&gt;"&amp;"HORS LIGUE",U$5:U$72,"&lt;"&amp;U73)+1),Paramètres!$B$3:$C$56,2,FALSE)*Paramètres!$N$11))</f>
        <v>0</v>
      </c>
      <c r="W73" s="46"/>
      <c r="X73" s="2">
        <f>IF(W$2="Bike &amp; Run",IF(ISNA(VLOOKUP(W73,Paramètres!$B$3:$C$56,2,FALSE)),0,VLOOKUP(W73,Paramètres!$B$3:$C$56,2,FALSE)*Paramètres!$N$12),IF(OR(W73="",OR($D73="",$D73="NL",$D73="HORS LIGUE")),0,VLOOKUP(IF(OR(W73="",OR($D73="",$D73="NL",$D73="HORS LIGUE")),"",COUNTIFS($D$5:$D$72,"&lt;&gt;"&amp;"",$D$5:$D$72,"&lt;&gt;"&amp;"NL",$D$5:$D$72,"&lt;&gt;"&amp;"HORS LIGUE",W$5:W$72,"&lt;"&amp;W73)+1),Paramètres!$B$3:$C$56,2,FALSE)*Paramètres!$N$12))</f>
        <v>0</v>
      </c>
      <c r="Y73" s="46"/>
      <c r="Z73" s="2">
        <f>IF(Y$2="Bike &amp; Run",IF(ISNA(VLOOKUP(Y73,Paramètres!$B$3:$C$56,2,FALSE)),0,VLOOKUP(Y73,Paramètres!$B$3:$C$56,2,FALSE)*Paramètres!$N$13),IF(OR(Y73="",OR($D73="",$D73="NL",$D73="HORS LIGUE")),0,VLOOKUP(IF(OR(Y73="",OR($D73="",$D73="NL",$D73="HORS LIGUE")),"",COUNTIFS($D$5:$D$72,"&lt;&gt;"&amp;"",$D$5:$D$72,"&lt;&gt;"&amp;"NL",$D$5:$D$72,"&lt;&gt;"&amp;"HORS LIGUE",Y$5:Y$72,"&lt;"&amp;Y73)+1),Paramètres!$B$3:$C$56,2,FALSE)*Paramètres!$N$13))</f>
        <v>0</v>
      </c>
      <c r="AA73" s="46"/>
      <c r="AB73" s="2">
        <f>IF(AA$2="Bike &amp; Run",IF(ISNA(VLOOKUP(AA73,Paramètres!$B$3:$C$56,2,FALSE)),0,VLOOKUP(AA73,Paramètres!$B$3:$C$56,2,FALSE)*Paramètres!$N$14),IF(OR(AA73="",OR($D73="",$D73="NL",$D73="HORS LIGUE")),0,VLOOKUP(IF(OR(AA73="",OR($D73="",$D73="NL",$D73="HORS LIGUE")),"",COUNTIFS($D$5:$D$72,"&lt;&gt;"&amp;"",$D$5:$D$72,"&lt;&gt;"&amp;"NL",$D$5:$D$72,"&lt;&gt;"&amp;"HORS LIGUE",AA$5:AA$72,"&lt;"&amp;AA73)+1),Paramètres!$B$3:$C$56,2,FALSE)*Paramètres!$N$14))</f>
        <v>0</v>
      </c>
      <c r="AC73" s="46"/>
      <c r="AD73" s="2">
        <f>IF(AC$2="Bike &amp; Run",IF(ISNA(VLOOKUP(AC73,Paramètres!$B$3:$C$56,2,FALSE)),0,VLOOKUP(AC73,Paramètres!$B$3:$C$56,2,FALSE)*Paramètres!$N$15),IF(OR(AC73="",OR($D73="",$D73="NL",$D73="HORS LIGUE")),0,VLOOKUP(IF(OR(AC73="",OR($D73="",$D73="NL",$D73="HORS LIGUE")),"",COUNTIFS($D$5:$D$72,"&lt;&gt;"&amp;"",$D$5:$D$72,"&lt;&gt;"&amp;"NL",$D$5:$D$72,"&lt;&gt;"&amp;"HORS LIGUE",AC$5:AC$72,"&lt;"&amp;AC73)+1),Paramètres!$B$3:$C$56,2,FALSE)*Paramètres!$N$15))</f>
        <v>0</v>
      </c>
      <c r="AE73" s="46"/>
      <c r="AF73" s="2">
        <f>IF(AE$2="Bike &amp; Run",IF(ISNA(VLOOKUP(AE73,Paramètres!$B$3:$C$56,2,FALSE)),0,VLOOKUP(AE73,Paramètres!$B$3:$C$56,2,FALSE)*Paramètres!$N$16),IF(OR(AE73="",OR($D73="",$D73="NL",$D73="HORS LIGUE")),0,VLOOKUP(IF(OR(AE73="",OR($D73="",$D73="NL",$D73="HORS LIGUE")),"",COUNTIFS($D$5:$D$72,"&lt;&gt;"&amp;"",$D$5:$D$72,"&lt;&gt;"&amp;"NL",$D$5:$D$72,"&lt;&gt;"&amp;"HORS LIGUE",AE$5:AE$72,"&lt;"&amp;AE73)+1),Paramètres!$B$3:$C$56,2,FALSE)*Paramètres!$N$16))</f>
        <v>0</v>
      </c>
      <c r="AG73" s="46"/>
      <c r="AH73" s="2">
        <f>IF(AG$2="Bike &amp; Run",IF(ISNA(VLOOKUP(AG73,Paramètres!$B$3:$C$56,2,FALSE)),0,VLOOKUP(AG73,Paramètres!$B$3:$C$56,2,FALSE)*Paramètres!$N$17),IF(OR(AG73="",OR($D73="",$D73="NL",$D73="HORS LIGUE")),0,VLOOKUP(IF(OR(AG73="",OR($D73="",$D73="NL",$D73="HORS LIGUE")),"",COUNTIFS($D$5:$D$72,"&lt;&gt;"&amp;"",$D$5:$D$72,"&lt;&gt;"&amp;"NL",$D$5:$D$72,"&lt;&gt;"&amp;"HORS LIGUE",AG$5:AG$72,"&lt;"&amp;AG73)+1),Paramètres!$B$3:$C$56,2,FALSE)*Paramètres!$N$17))</f>
        <v>0</v>
      </c>
      <c r="AI73" s="40">
        <f t="shared" si="109"/>
        <v>0</v>
      </c>
      <c r="AJ73" s="3" t="str">
        <f t="shared" si="110"/>
        <v/>
      </c>
      <c r="AK73" s="5">
        <f t="shared" si="111"/>
        <v>0</v>
      </c>
      <c r="AL73" s="41" t="e">
        <f t="shared" si="98"/>
        <v>#REF!</v>
      </c>
      <c r="AM73" s="33" t="e">
        <f t="shared" si="112"/>
        <v>#REF!</v>
      </c>
    </row>
    <row r="74" spans="1:70" ht="16.5" x14ac:dyDescent="0.35">
      <c r="A74" s="74" t="s">
        <v>1325</v>
      </c>
      <c r="B74" s="74" t="s">
        <v>1326</v>
      </c>
      <c r="C74" s="74" t="s">
        <v>1282</v>
      </c>
      <c r="D74" s="74" t="s">
        <v>44</v>
      </c>
      <c r="E74" s="6"/>
      <c r="F74" s="2">
        <f>IF(E$2="Bike &amp; Run",IF(ISNA(VLOOKUP(E74,Paramètres!$B$3:$C$56,2,FALSE)),0,VLOOKUP(E74,Paramètres!$B$3:$C$56,2,FALSE)*Paramètres!$N$3),IF(OR(E74="",OR($D74="",$D74="NL",$D74="HORS LIGUE")),0,VLOOKUP(IF(OR(E74="",OR($D74="",$D74="NL",$D74="HORS LIGUE")),"",COUNTIFS($D$5:$D$72,"&lt;&gt;"&amp;"",$D$5:$D$72,"&lt;&gt;"&amp;"NL",$D$5:$D$72,"&lt;&gt;"&amp;"HORS LIGUE",E$5:E$72,"&lt;"&amp;E74)+1),Paramètres!$B$3:$C$56,2,FALSE)*Paramètres!$N$3))</f>
        <v>0</v>
      </c>
      <c r="G74" s="4"/>
      <c r="H74" s="2">
        <f>IF(G$2="Bike &amp; Run",IF(ISNA(VLOOKUP(G74,Paramètres!$B$3:$C$56,2,FALSE)),0,VLOOKUP(G74,Paramètres!$B$3:$C$56,2,FALSE)*Paramètres!$N$4),IF(OR(G74="",OR($D74="",$D74="NL",$D74="HORS LIGUE")),0,VLOOKUP(IF(OR(G74="",OR($D74="",$D74="NL",$D74="HORS LIGUE")),"",COUNTIFS($D$5:$D$72,"&lt;&gt;"&amp;"",$D$5:$D$72,"&lt;&gt;"&amp;"NL",$D$5:$D$72,"&lt;&gt;"&amp;"HORS LIGUE",G$5:G$72,"&lt;"&amp;G74)+1),Paramètres!$B$3:$C$56,2,FALSE)*Paramètres!$N$4))</f>
        <v>0</v>
      </c>
      <c r="I74" s="36"/>
      <c r="J74" s="2">
        <f>IF(I$2="Bike &amp; Run",IF(ISNA(VLOOKUP(I74,Paramètres!$B$3:$C$56,2,FALSE)),0,VLOOKUP(I74,Paramètres!$B$3:$C$56,2,FALSE)*Paramètres!$N$5),IF(OR(I74="",OR($D74="",$D74="NL",$D74="HORS LIGUE")),0,VLOOKUP(IF(OR(I74="",OR($D74="",$D74="NL",$D74="HORS LIGUE")),"",COUNTIFS($D$5:$D$72,"&lt;&gt;"&amp;"",$D$5:$D$72,"&lt;&gt;"&amp;"NL",$D$5:$D$72,"&lt;&gt;"&amp;"HORS LIGUE",I$5:I$72,"&lt;"&amp;I74)+1),Paramètres!$B$3:$C$56,2,FALSE)*Paramètres!$N$5))</f>
        <v>0</v>
      </c>
      <c r="K74" s="4"/>
      <c r="L74" s="2">
        <f>IF(K$2="Bike &amp; Run",IF(ISNA(VLOOKUP(K74,Paramètres!$B$3:$C$56,2,FALSE)),0,VLOOKUP(K74,Paramètres!$B$3:$C$56,2,FALSE)*Paramètres!$N$6),IF(OR(K74="",OR($D74="",$D74="NL",$D74="HORS LIGUE")),0,VLOOKUP(IF(OR(K74="",OR($D74="",$D74="NL",$D74="HORS LIGUE")),"",COUNTIFS($D$5:$D$72,"&lt;&gt;"&amp;"",$D$5:$D$72,"&lt;&gt;"&amp;"NL",$D$5:$D$72,"&lt;&gt;"&amp;"HORS LIGUE",K$5:K$72,"&lt;"&amp;K74)+1),Paramètres!$B$3:$C$56,2,FALSE)*Paramètres!$N$6))</f>
        <v>0</v>
      </c>
      <c r="M74" s="4"/>
      <c r="N74" s="2">
        <f>IF(M$2="Bike &amp; Run",IF(ISNA(VLOOKUP(M74,Paramètres!$B$3:$C$56,2,FALSE)),0,VLOOKUP(M74,Paramètres!$B$3:$C$56,2,FALSE)*Paramètres!$N$7),IF(OR(M74="",OR($D74="",$D74="NL",$D74="HORS LIGUE")),0,VLOOKUP(IF(OR(M74="",OR($D74="",$D74="NL",$D74="HORS LIGUE")),"",COUNTIFS($D$5:$D$72,"&lt;&gt;"&amp;"",$D$5:$D$72,"&lt;&gt;"&amp;"NL",$D$5:$D$72,"&lt;&gt;"&amp;"HORS LIGUE",M$5:M$72,"&lt;"&amp;M74)+1),Paramètres!$B$3:$C$56,2,FALSE)*Paramètres!$N$7))</f>
        <v>0</v>
      </c>
      <c r="O74" s="46"/>
      <c r="P74" s="2">
        <f>IF(O$2="Bike &amp; Run",IF(ISNA(VLOOKUP(O74,Paramètres!$B$3:$C$56,2,FALSE)),0,VLOOKUP(O74,Paramètres!$B$3:$C$56,2,FALSE)*Paramètres!$N$8),IF(OR(O74="",OR($D74="",$D74="NL",$D74="HORS LIGUE")),0,VLOOKUP(IF(OR(O74="",OR($D74="",$D74="NL",$D74="HORS LIGUE")),"",COUNTIFS($D$5:$D$72,"&lt;&gt;"&amp;"",$D$5:$D$72,"&lt;&gt;"&amp;"NL",$D$5:$D$72,"&lt;&gt;"&amp;"HORS LIGUE",O$5:O$72,"&lt;"&amp;O74)+1),Paramètres!$B$3:$C$56,2,FALSE)*Paramètres!$N$8))</f>
        <v>0</v>
      </c>
      <c r="Q74" s="46"/>
      <c r="R74" s="2">
        <f>IF(Q$2="Bike &amp; Run",IF(ISNA(VLOOKUP(Q74,Paramètres!$B$3:$C$56,2,FALSE)),0,VLOOKUP(Q74,Paramètres!$B$3:$C$56,2,FALSE)*Paramètres!$N$9),IF(OR(Q74="",OR($D74="",$D74="NL",$D74="HORS LIGUE")),0,VLOOKUP(IF(OR(Q74="",OR($D74="",$D74="NL",$D74="HORS LIGUE")),"",COUNTIFS($D$5:$D$72,"&lt;&gt;"&amp;"",$D$5:$D$72,"&lt;&gt;"&amp;"NL",$D$5:$D$72,"&lt;&gt;"&amp;"HORS LIGUE",Q$5:Q$72,"&lt;"&amp;Q74)+1),Paramètres!$B$3:$C$56,2,FALSE)*Paramètres!$N$9))</f>
        <v>0</v>
      </c>
      <c r="S74" s="46"/>
      <c r="T74" s="2">
        <f>IF(S$2="Bike &amp; Run",IF(ISNA(VLOOKUP(S74,Paramètres!$B$3:$C$56,2,FALSE)),0,VLOOKUP(S74,Paramètres!$B$3:$C$56,2,FALSE)*Paramètres!$N$10),IF(OR(S74="",OR($D74="",$D74="NL",$D74="HORS LIGUE")),0,VLOOKUP(IF(OR(S74="",OR($D74="",$D74="NL",$D74="HORS LIGUE")),"",COUNTIFS($D$5:$D$72,"&lt;&gt;"&amp;"",$D$5:$D$72,"&lt;&gt;"&amp;"NL",$D$5:$D$72,"&lt;&gt;"&amp;"HORS LIGUE",S$5:S$72,"&lt;"&amp;S74)+1),Paramètres!$B$3:$C$56,2,FALSE)*Paramètres!$N$10))</f>
        <v>0</v>
      </c>
      <c r="U74" s="46"/>
      <c r="V74" s="2">
        <f>IF(U$2="Bike &amp; Run",IF(ISNA(VLOOKUP(U74,Paramètres!$B$3:$C$56,2,FALSE)),0,VLOOKUP(U74,Paramètres!$B$3:$C$56,2,FALSE)*Paramètres!$N$11),IF(OR(U74="",OR($D74="",$D74="NL",$D74="HORS LIGUE")),0,VLOOKUP(IF(OR(U74="",OR($D74="",$D74="NL",$D74="HORS LIGUE")),"",COUNTIFS($D$5:$D$72,"&lt;&gt;"&amp;"",$D$5:$D$72,"&lt;&gt;"&amp;"NL",$D$5:$D$72,"&lt;&gt;"&amp;"HORS LIGUE",U$5:U$72,"&lt;"&amp;U74)+1),Paramètres!$B$3:$C$56,2,FALSE)*Paramètres!$N$11))</f>
        <v>0</v>
      </c>
      <c r="W74" s="46"/>
      <c r="X74" s="2">
        <f>IF(W$2="Bike &amp; Run",IF(ISNA(VLOOKUP(W74,Paramètres!$B$3:$C$56,2,FALSE)),0,VLOOKUP(W74,Paramètres!$B$3:$C$56,2,FALSE)*Paramètres!$N$12),IF(OR(W74="",OR($D74="",$D74="NL",$D74="HORS LIGUE")),0,VLOOKUP(IF(OR(W74="",OR($D74="",$D74="NL",$D74="HORS LIGUE")),"",COUNTIFS($D$5:$D$72,"&lt;&gt;"&amp;"",$D$5:$D$72,"&lt;&gt;"&amp;"NL",$D$5:$D$72,"&lt;&gt;"&amp;"HORS LIGUE",W$5:W$72,"&lt;"&amp;W74)+1),Paramètres!$B$3:$C$56,2,FALSE)*Paramètres!$N$12))</f>
        <v>0</v>
      </c>
      <c r="Y74" s="46"/>
      <c r="Z74" s="2">
        <f>IF(Y$2="Bike &amp; Run",IF(ISNA(VLOOKUP(Y74,Paramètres!$B$3:$C$56,2,FALSE)),0,VLOOKUP(Y74,Paramètres!$B$3:$C$56,2,FALSE)*Paramètres!$N$13),IF(OR(Y74="",OR($D74="",$D74="NL",$D74="HORS LIGUE")),0,VLOOKUP(IF(OR(Y74="",OR($D74="",$D74="NL",$D74="HORS LIGUE")),"",COUNTIFS($D$5:$D$72,"&lt;&gt;"&amp;"",$D$5:$D$72,"&lt;&gt;"&amp;"NL",$D$5:$D$72,"&lt;&gt;"&amp;"HORS LIGUE",Y$5:Y$72,"&lt;"&amp;Y74)+1),Paramètres!$B$3:$C$56,2,FALSE)*Paramètres!$N$13))</f>
        <v>0</v>
      </c>
      <c r="AA74" s="46"/>
      <c r="AB74" s="2">
        <f>IF(AA$2="Bike &amp; Run",IF(ISNA(VLOOKUP(AA74,Paramètres!$B$3:$C$56,2,FALSE)),0,VLOOKUP(AA74,Paramètres!$B$3:$C$56,2,FALSE)*Paramètres!$N$14),IF(OR(AA74="",OR($D74="",$D74="NL",$D74="HORS LIGUE")),0,VLOOKUP(IF(OR(AA74="",OR($D74="",$D74="NL",$D74="HORS LIGUE")),"",COUNTIFS($D$5:$D$72,"&lt;&gt;"&amp;"",$D$5:$D$72,"&lt;&gt;"&amp;"NL",$D$5:$D$72,"&lt;&gt;"&amp;"HORS LIGUE",AA$5:AA$72,"&lt;"&amp;AA74)+1),Paramètres!$B$3:$C$56,2,FALSE)*Paramètres!$N$14))</f>
        <v>0</v>
      </c>
      <c r="AC74" s="46"/>
      <c r="AD74" s="2">
        <f>IF(AC$2="Bike &amp; Run",IF(ISNA(VLOOKUP(AC74,Paramètres!$B$3:$C$56,2,FALSE)),0,VLOOKUP(AC74,Paramètres!$B$3:$C$56,2,FALSE)*Paramètres!$N$15),IF(OR(AC74="",OR($D74="",$D74="NL",$D74="HORS LIGUE")),0,VLOOKUP(IF(OR(AC74="",OR($D74="",$D74="NL",$D74="HORS LIGUE")),"",COUNTIFS($D$5:$D$72,"&lt;&gt;"&amp;"",$D$5:$D$72,"&lt;&gt;"&amp;"NL",$D$5:$D$72,"&lt;&gt;"&amp;"HORS LIGUE",AC$5:AC$72,"&lt;"&amp;AC74)+1),Paramètres!$B$3:$C$56,2,FALSE)*Paramètres!$N$15))</f>
        <v>0</v>
      </c>
      <c r="AE74" s="46"/>
      <c r="AF74" s="2">
        <f>IF(AE$2="Bike &amp; Run",IF(ISNA(VLOOKUP(AE74,Paramètres!$B$3:$C$56,2,FALSE)),0,VLOOKUP(AE74,Paramètres!$B$3:$C$56,2,FALSE)*Paramètres!$N$16),IF(OR(AE74="",OR($D74="",$D74="NL",$D74="HORS LIGUE")),0,VLOOKUP(IF(OR(AE74="",OR($D74="",$D74="NL",$D74="HORS LIGUE")),"",COUNTIFS($D$5:$D$72,"&lt;&gt;"&amp;"",$D$5:$D$72,"&lt;&gt;"&amp;"NL",$D$5:$D$72,"&lt;&gt;"&amp;"HORS LIGUE",AE$5:AE$72,"&lt;"&amp;AE74)+1),Paramètres!$B$3:$C$56,2,FALSE)*Paramètres!$N$16))</f>
        <v>0</v>
      </c>
      <c r="AG74" s="46"/>
      <c r="AH74" s="2">
        <f>IF(AG$2="Bike &amp; Run",IF(ISNA(VLOOKUP(AG74,Paramètres!$B$3:$C$56,2,FALSE)),0,VLOOKUP(AG74,Paramètres!$B$3:$C$56,2,FALSE)*Paramètres!$N$17),IF(OR(AG74="",OR($D74="",$D74="NL",$D74="HORS LIGUE")),0,VLOOKUP(IF(OR(AG74="",OR($D74="",$D74="NL",$D74="HORS LIGUE")),"",COUNTIFS($D$5:$D$72,"&lt;&gt;"&amp;"",$D$5:$D$72,"&lt;&gt;"&amp;"NL",$D$5:$D$72,"&lt;&gt;"&amp;"HORS LIGUE",AG$5:AG$72,"&lt;"&amp;AG74)+1),Paramètres!$B$3:$C$56,2,FALSE)*Paramètres!$N$17))</f>
        <v>0</v>
      </c>
      <c r="AI74" s="40">
        <f t="shared" si="109"/>
        <v>0</v>
      </c>
      <c r="AJ74" s="3" t="str">
        <f t="shared" si="110"/>
        <v/>
      </c>
      <c r="AK74" s="5">
        <f t="shared" si="111"/>
        <v>0</v>
      </c>
      <c r="AL74" s="41" t="e">
        <f t="shared" si="98"/>
        <v>#REF!</v>
      </c>
      <c r="AM74" s="33" t="e">
        <f t="shared" si="112"/>
        <v>#REF!</v>
      </c>
    </row>
    <row r="75" spans="1:70" ht="16.5" x14ac:dyDescent="0.35">
      <c r="A75" s="74" t="s">
        <v>1327</v>
      </c>
      <c r="B75" s="74" t="s">
        <v>1328</v>
      </c>
      <c r="C75" s="74" t="s">
        <v>1329</v>
      </c>
      <c r="D75" s="74" t="s">
        <v>42</v>
      </c>
      <c r="E75" s="6"/>
      <c r="F75" s="2">
        <f>IF(E$2="Bike &amp; Run",IF(ISNA(VLOOKUP(E75,Paramètres!$B$3:$C$56,2,FALSE)),0,VLOOKUP(E75,Paramètres!$B$3:$C$56,2,FALSE)*Paramètres!$N$3),IF(OR(E75="",OR($D75="",$D75="NL",$D75="HORS LIGUE")),0,VLOOKUP(IF(OR(E75="",OR($D75="",$D75="NL",$D75="HORS LIGUE")),"",COUNTIFS($D$5:$D$72,"&lt;&gt;"&amp;"",$D$5:$D$72,"&lt;&gt;"&amp;"NL",$D$5:$D$72,"&lt;&gt;"&amp;"HORS LIGUE",E$5:E$72,"&lt;"&amp;E75)+1),Paramètres!$B$3:$C$56,2,FALSE)*Paramètres!$N$3))</f>
        <v>0</v>
      </c>
      <c r="G75" s="4"/>
      <c r="H75" s="2">
        <f>IF(G$2="Bike &amp; Run",IF(ISNA(VLOOKUP(G75,Paramètres!$B$3:$C$56,2,FALSE)),0,VLOOKUP(G75,Paramètres!$B$3:$C$56,2,FALSE)*Paramètres!$N$4),IF(OR(G75="",OR($D75="",$D75="NL",$D75="HORS LIGUE")),0,VLOOKUP(IF(OR(G75="",OR($D75="",$D75="NL",$D75="HORS LIGUE")),"",COUNTIFS($D$5:$D$72,"&lt;&gt;"&amp;"",$D$5:$D$72,"&lt;&gt;"&amp;"NL",$D$5:$D$72,"&lt;&gt;"&amp;"HORS LIGUE",G$5:G$72,"&lt;"&amp;G75)+1),Paramètres!$B$3:$C$56,2,FALSE)*Paramètres!$N$4))</f>
        <v>0</v>
      </c>
      <c r="I75" s="36"/>
      <c r="J75" s="2">
        <f>IF(I$2="Bike &amp; Run",IF(ISNA(VLOOKUP(I75,Paramètres!$B$3:$C$56,2,FALSE)),0,VLOOKUP(I75,Paramètres!$B$3:$C$56,2,FALSE)*Paramètres!$N$5),IF(OR(I75="",OR($D75="",$D75="NL",$D75="HORS LIGUE")),0,VLOOKUP(IF(OR(I75="",OR($D75="",$D75="NL",$D75="HORS LIGUE")),"",COUNTIFS($D$5:$D$72,"&lt;&gt;"&amp;"",$D$5:$D$72,"&lt;&gt;"&amp;"NL",$D$5:$D$72,"&lt;&gt;"&amp;"HORS LIGUE",I$5:I$72,"&lt;"&amp;I75)+1),Paramètres!$B$3:$C$56,2,FALSE)*Paramètres!$N$5))</f>
        <v>0</v>
      </c>
      <c r="K75" s="4"/>
      <c r="L75" s="2">
        <f>IF(K$2="Bike &amp; Run",IF(ISNA(VLOOKUP(K75,Paramètres!$B$3:$C$56,2,FALSE)),0,VLOOKUP(K75,Paramètres!$B$3:$C$56,2,FALSE)*Paramètres!$N$6),IF(OR(K75="",OR($D75="",$D75="NL",$D75="HORS LIGUE")),0,VLOOKUP(IF(OR(K75="",OR($D75="",$D75="NL",$D75="HORS LIGUE")),"",COUNTIFS($D$5:$D$72,"&lt;&gt;"&amp;"",$D$5:$D$72,"&lt;&gt;"&amp;"NL",$D$5:$D$72,"&lt;&gt;"&amp;"HORS LIGUE",K$5:K$72,"&lt;"&amp;K75)+1),Paramètres!$B$3:$C$56,2,FALSE)*Paramètres!$N$6))</f>
        <v>0</v>
      </c>
      <c r="M75" s="4"/>
      <c r="N75" s="2">
        <f>IF(M$2="Bike &amp; Run",IF(ISNA(VLOOKUP(M75,Paramètres!$B$3:$C$56,2,FALSE)),0,VLOOKUP(M75,Paramètres!$B$3:$C$56,2,FALSE)*Paramètres!$N$7),IF(OR(M75="",OR($D75="",$D75="NL",$D75="HORS LIGUE")),0,VLOOKUP(IF(OR(M75="",OR($D75="",$D75="NL",$D75="HORS LIGUE")),"",COUNTIFS($D$5:$D$72,"&lt;&gt;"&amp;"",$D$5:$D$72,"&lt;&gt;"&amp;"NL",$D$5:$D$72,"&lt;&gt;"&amp;"HORS LIGUE",M$5:M$72,"&lt;"&amp;M75)+1),Paramètres!$B$3:$C$56,2,FALSE)*Paramètres!$N$7))</f>
        <v>0</v>
      </c>
      <c r="O75" s="46"/>
      <c r="P75" s="2">
        <f>IF(O$2="Bike &amp; Run",IF(ISNA(VLOOKUP(O75,Paramètres!$B$3:$C$56,2,FALSE)),0,VLOOKUP(O75,Paramètres!$B$3:$C$56,2,FALSE)*Paramètres!$N$8),IF(OR(O75="",OR($D75="",$D75="NL",$D75="HORS LIGUE")),0,VLOOKUP(IF(OR(O75="",OR($D75="",$D75="NL",$D75="HORS LIGUE")),"",COUNTIFS($D$5:$D$72,"&lt;&gt;"&amp;"",$D$5:$D$72,"&lt;&gt;"&amp;"NL",$D$5:$D$72,"&lt;&gt;"&amp;"HORS LIGUE",O$5:O$72,"&lt;"&amp;O75)+1),Paramètres!$B$3:$C$56,2,FALSE)*Paramètres!$N$8))</f>
        <v>0</v>
      </c>
      <c r="Q75" s="46"/>
      <c r="R75" s="2">
        <f>IF(Q$2="Bike &amp; Run",IF(ISNA(VLOOKUP(Q75,Paramètres!$B$3:$C$56,2,FALSE)),0,VLOOKUP(Q75,Paramètres!$B$3:$C$56,2,FALSE)*Paramètres!$N$9),IF(OR(Q75="",OR($D75="",$D75="NL",$D75="HORS LIGUE")),0,VLOOKUP(IF(OR(Q75="",OR($D75="",$D75="NL",$D75="HORS LIGUE")),"",COUNTIFS($D$5:$D$72,"&lt;&gt;"&amp;"",$D$5:$D$72,"&lt;&gt;"&amp;"NL",$D$5:$D$72,"&lt;&gt;"&amp;"HORS LIGUE",Q$5:Q$72,"&lt;"&amp;Q75)+1),Paramètres!$B$3:$C$56,2,FALSE)*Paramètres!$N$9))</f>
        <v>0</v>
      </c>
      <c r="S75" s="46"/>
      <c r="T75" s="2">
        <f>IF(S$2="Bike &amp; Run",IF(ISNA(VLOOKUP(S75,Paramètres!$B$3:$C$56,2,FALSE)),0,VLOOKUP(S75,Paramètres!$B$3:$C$56,2,FALSE)*Paramètres!$N$10),IF(OR(S75="",OR($D75="",$D75="NL",$D75="HORS LIGUE")),0,VLOOKUP(IF(OR(S75="",OR($D75="",$D75="NL",$D75="HORS LIGUE")),"",COUNTIFS($D$5:$D$72,"&lt;&gt;"&amp;"",$D$5:$D$72,"&lt;&gt;"&amp;"NL",$D$5:$D$72,"&lt;&gt;"&amp;"HORS LIGUE",S$5:S$72,"&lt;"&amp;S75)+1),Paramètres!$B$3:$C$56,2,FALSE)*Paramètres!$N$10))</f>
        <v>0</v>
      </c>
      <c r="U75" s="46"/>
      <c r="V75" s="2">
        <f>IF(U$2="Bike &amp; Run",IF(ISNA(VLOOKUP(U75,Paramètres!$B$3:$C$56,2,FALSE)),0,VLOOKUP(U75,Paramètres!$B$3:$C$56,2,FALSE)*Paramètres!$N$11),IF(OR(U75="",OR($D75="",$D75="NL",$D75="HORS LIGUE")),0,VLOOKUP(IF(OR(U75="",OR($D75="",$D75="NL",$D75="HORS LIGUE")),"",COUNTIFS($D$5:$D$72,"&lt;&gt;"&amp;"",$D$5:$D$72,"&lt;&gt;"&amp;"NL",$D$5:$D$72,"&lt;&gt;"&amp;"HORS LIGUE",U$5:U$72,"&lt;"&amp;U75)+1),Paramètres!$B$3:$C$56,2,FALSE)*Paramètres!$N$11))</f>
        <v>0</v>
      </c>
      <c r="W75" s="46"/>
      <c r="X75" s="2">
        <f>IF(W$2="Bike &amp; Run",IF(ISNA(VLOOKUP(W75,Paramètres!$B$3:$C$56,2,FALSE)),0,VLOOKUP(W75,Paramètres!$B$3:$C$56,2,FALSE)*Paramètres!$N$12),IF(OR(W75="",OR($D75="",$D75="NL",$D75="HORS LIGUE")),0,VLOOKUP(IF(OR(W75="",OR($D75="",$D75="NL",$D75="HORS LIGUE")),"",COUNTIFS($D$5:$D$72,"&lt;&gt;"&amp;"",$D$5:$D$72,"&lt;&gt;"&amp;"NL",$D$5:$D$72,"&lt;&gt;"&amp;"HORS LIGUE",W$5:W$72,"&lt;"&amp;W75)+1),Paramètres!$B$3:$C$56,2,FALSE)*Paramètres!$N$12))</f>
        <v>0</v>
      </c>
      <c r="Y75" s="46"/>
      <c r="Z75" s="2">
        <f>IF(Y$2="Bike &amp; Run",IF(ISNA(VLOOKUP(Y75,Paramètres!$B$3:$C$56,2,FALSE)),0,VLOOKUP(Y75,Paramètres!$B$3:$C$56,2,FALSE)*Paramètres!$N$13),IF(OR(Y75="",OR($D75="",$D75="NL",$D75="HORS LIGUE")),0,VLOOKUP(IF(OR(Y75="",OR($D75="",$D75="NL",$D75="HORS LIGUE")),"",COUNTIFS($D$5:$D$72,"&lt;&gt;"&amp;"",$D$5:$D$72,"&lt;&gt;"&amp;"NL",$D$5:$D$72,"&lt;&gt;"&amp;"HORS LIGUE",Y$5:Y$72,"&lt;"&amp;Y75)+1),Paramètres!$B$3:$C$56,2,FALSE)*Paramètres!$N$13))</f>
        <v>0</v>
      </c>
      <c r="AA75" s="46"/>
      <c r="AB75" s="2">
        <f>IF(AA$2="Bike &amp; Run",IF(ISNA(VLOOKUP(AA75,Paramètres!$B$3:$C$56,2,FALSE)),0,VLOOKUP(AA75,Paramètres!$B$3:$C$56,2,FALSE)*Paramètres!$N$14),IF(OR(AA75="",OR($D75="",$D75="NL",$D75="HORS LIGUE")),0,VLOOKUP(IF(OR(AA75="",OR($D75="",$D75="NL",$D75="HORS LIGUE")),"",COUNTIFS($D$5:$D$72,"&lt;&gt;"&amp;"",$D$5:$D$72,"&lt;&gt;"&amp;"NL",$D$5:$D$72,"&lt;&gt;"&amp;"HORS LIGUE",AA$5:AA$72,"&lt;"&amp;AA75)+1),Paramètres!$B$3:$C$56,2,FALSE)*Paramètres!$N$14))</f>
        <v>0</v>
      </c>
      <c r="AC75" s="46"/>
      <c r="AD75" s="2">
        <f>IF(AC$2="Bike &amp; Run",IF(ISNA(VLOOKUP(AC75,Paramètres!$B$3:$C$56,2,FALSE)),0,VLOOKUP(AC75,Paramètres!$B$3:$C$56,2,FALSE)*Paramètres!$N$15),IF(OR(AC75="",OR($D75="",$D75="NL",$D75="HORS LIGUE")),0,VLOOKUP(IF(OR(AC75="",OR($D75="",$D75="NL",$D75="HORS LIGUE")),"",COUNTIFS($D$5:$D$72,"&lt;&gt;"&amp;"",$D$5:$D$72,"&lt;&gt;"&amp;"NL",$D$5:$D$72,"&lt;&gt;"&amp;"HORS LIGUE",AC$5:AC$72,"&lt;"&amp;AC75)+1),Paramètres!$B$3:$C$56,2,FALSE)*Paramètres!$N$15))</f>
        <v>0</v>
      </c>
      <c r="AE75" s="46"/>
      <c r="AF75" s="2">
        <f>IF(AE$2="Bike &amp; Run",IF(ISNA(VLOOKUP(AE75,Paramètres!$B$3:$C$56,2,FALSE)),0,VLOOKUP(AE75,Paramètres!$B$3:$C$56,2,FALSE)*Paramètres!$N$16),IF(OR(AE75="",OR($D75="",$D75="NL",$D75="HORS LIGUE")),0,VLOOKUP(IF(OR(AE75="",OR($D75="",$D75="NL",$D75="HORS LIGUE")),"",COUNTIFS($D$5:$D$72,"&lt;&gt;"&amp;"",$D$5:$D$72,"&lt;&gt;"&amp;"NL",$D$5:$D$72,"&lt;&gt;"&amp;"HORS LIGUE",AE$5:AE$72,"&lt;"&amp;AE75)+1),Paramètres!$B$3:$C$56,2,FALSE)*Paramètres!$N$16))</f>
        <v>0</v>
      </c>
      <c r="AG75" s="46"/>
      <c r="AH75" s="2">
        <f>IF(AG$2="Bike &amp; Run",IF(ISNA(VLOOKUP(AG75,Paramètres!$B$3:$C$56,2,FALSE)),0,VLOOKUP(AG75,Paramètres!$B$3:$C$56,2,FALSE)*Paramètres!$N$17),IF(OR(AG75="",OR($D75="",$D75="NL",$D75="HORS LIGUE")),0,VLOOKUP(IF(OR(AG75="",OR($D75="",$D75="NL",$D75="HORS LIGUE")),"",COUNTIFS($D$5:$D$72,"&lt;&gt;"&amp;"",$D$5:$D$72,"&lt;&gt;"&amp;"NL",$D$5:$D$72,"&lt;&gt;"&amp;"HORS LIGUE",AG$5:AG$72,"&lt;"&amp;AG75)+1),Paramètres!$B$3:$C$56,2,FALSE)*Paramètres!$N$17))</f>
        <v>0</v>
      </c>
      <c r="AI75" s="40">
        <f t="shared" si="109"/>
        <v>0</v>
      </c>
      <c r="AJ75" s="3" t="str">
        <f t="shared" si="110"/>
        <v/>
      </c>
      <c r="AK75" s="5">
        <f t="shared" si="111"/>
        <v>0</v>
      </c>
      <c r="AL75" s="41" t="e">
        <f t="shared" si="98"/>
        <v>#REF!</v>
      </c>
      <c r="AM75" s="33" t="e">
        <f t="shared" si="112"/>
        <v>#REF!</v>
      </c>
    </row>
    <row r="76" spans="1:70" ht="16.5" x14ac:dyDescent="0.35">
      <c r="A76" s="74" t="s">
        <v>1334</v>
      </c>
      <c r="B76" s="74" t="s">
        <v>891</v>
      </c>
      <c r="C76" s="74" t="s">
        <v>970</v>
      </c>
      <c r="D76" s="74" t="s">
        <v>130</v>
      </c>
      <c r="E76" s="6"/>
      <c r="F76" s="2">
        <f>IF(E$2="Bike &amp; Run",IF(ISNA(VLOOKUP(E76,Paramètres!$B$3:$C$56,2,FALSE)),0,VLOOKUP(E76,Paramètres!$B$3:$C$56,2,FALSE)*Paramètres!$N$3),IF(OR(E76="",OR($D76="",$D76="NL",$D76="HORS LIGUE")),0,VLOOKUP(IF(OR(E76="",OR($D76="",$D76="NL",$D76="HORS LIGUE")),"",COUNTIFS($D$5:$D$72,"&lt;&gt;"&amp;"",$D$5:$D$72,"&lt;&gt;"&amp;"NL",$D$5:$D$72,"&lt;&gt;"&amp;"HORS LIGUE",E$5:E$72,"&lt;"&amp;E76)+1),Paramètres!$B$3:$C$56,2,FALSE)*Paramètres!$N$3))</f>
        <v>0</v>
      </c>
      <c r="G76" s="4"/>
      <c r="H76" s="2">
        <f>IF(G$2="Bike &amp; Run",IF(ISNA(VLOOKUP(G76,Paramètres!$B$3:$C$56,2,FALSE)),0,VLOOKUP(G76,Paramètres!$B$3:$C$56,2,FALSE)*Paramètres!$N$4),IF(OR(G76="",OR($D76="",$D76="NL",$D76="HORS LIGUE")),0,VLOOKUP(IF(OR(G76="",OR($D76="",$D76="NL",$D76="HORS LIGUE")),"",COUNTIFS($D$5:$D$72,"&lt;&gt;"&amp;"",$D$5:$D$72,"&lt;&gt;"&amp;"NL",$D$5:$D$72,"&lt;&gt;"&amp;"HORS LIGUE",G$5:G$72,"&lt;"&amp;G76)+1),Paramètres!$B$3:$C$56,2,FALSE)*Paramètres!$N$4))</f>
        <v>0</v>
      </c>
      <c r="I76" s="36"/>
      <c r="J76" s="2">
        <f>IF(I$2="Bike &amp; Run",IF(ISNA(VLOOKUP(I76,Paramètres!$B$3:$C$56,2,FALSE)),0,VLOOKUP(I76,Paramètres!$B$3:$C$56,2,FALSE)*Paramètres!$N$5),IF(OR(I76="",OR($D76="",$D76="NL",$D76="HORS LIGUE")),0,VLOOKUP(IF(OR(I76="",OR($D76="",$D76="NL",$D76="HORS LIGUE")),"",COUNTIFS($D$5:$D$72,"&lt;&gt;"&amp;"",$D$5:$D$72,"&lt;&gt;"&amp;"NL",$D$5:$D$72,"&lt;&gt;"&amp;"HORS LIGUE",I$5:I$72,"&lt;"&amp;I76)+1),Paramètres!$B$3:$C$56,2,FALSE)*Paramètres!$N$5))</f>
        <v>0</v>
      </c>
      <c r="K76" s="4"/>
      <c r="L76" s="2">
        <f>IF(K$2="Bike &amp; Run",IF(ISNA(VLOOKUP(K76,Paramètres!$B$3:$C$56,2,FALSE)),0,VLOOKUP(K76,Paramètres!$B$3:$C$56,2,FALSE)*Paramètres!$N$6),IF(OR(K76="",OR($D76="",$D76="NL",$D76="HORS LIGUE")),0,VLOOKUP(IF(OR(K76="",OR($D76="",$D76="NL",$D76="HORS LIGUE")),"",COUNTIFS($D$5:$D$72,"&lt;&gt;"&amp;"",$D$5:$D$72,"&lt;&gt;"&amp;"NL",$D$5:$D$72,"&lt;&gt;"&amp;"HORS LIGUE",K$5:K$72,"&lt;"&amp;K76)+1),Paramètres!$B$3:$C$56,2,FALSE)*Paramètres!$N$6))</f>
        <v>0</v>
      </c>
      <c r="M76" s="4"/>
      <c r="N76" s="2">
        <f>IF(M$2="Bike &amp; Run",IF(ISNA(VLOOKUP(M76,Paramètres!$B$3:$C$56,2,FALSE)),0,VLOOKUP(M76,Paramètres!$B$3:$C$56,2,FALSE)*Paramètres!$N$7),IF(OR(M76="",OR($D76="",$D76="NL",$D76="HORS LIGUE")),0,VLOOKUP(IF(OR(M76="",OR($D76="",$D76="NL",$D76="HORS LIGUE")),"",COUNTIFS($D$5:$D$72,"&lt;&gt;"&amp;"",$D$5:$D$72,"&lt;&gt;"&amp;"NL",$D$5:$D$72,"&lt;&gt;"&amp;"HORS LIGUE",M$5:M$72,"&lt;"&amp;M76)+1),Paramètres!$B$3:$C$56,2,FALSE)*Paramètres!$N$7))</f>
        <v>0</v>
      </c>
      <c r="O76" s="46"/>
      <c r="P76" s="2">
        <f>IF(O$2="Bike &amp; Run",IF(ISNA(VLOOKUP(O76,Paramètres!$B$3:$C$56,2,FALSE)),0,VLOOKUP(O76,Paramètres!$B$3:$C$56,2,FALSE)*Paramètres!$N$8),IF(OR(O76="",OR($D76="",$D76="NL",$D76="HORS LIGUE")),0,VLOOKUP(IF(OR(O76="",OR($D76="",$D76="NL",$D76="HORS LIGUE")),"",COUNTIFS($D$5:$D$72,"&lt;&gt;"&amp;"",$D$5:$D$72,"&lt;&gt;"&amp;"NL",$D$5:$D$72,"&lt;&gt;"&amp;"HORS LIGUE",O$5:O$72,"&lt;"&amp;O76)+1),Paramètres!$B$3:$C$56,2,FALSE)*Paramètres!$N$8))</f>
        <v>0</v>
      </c>
      <c r="Q76" s="46"/>
      <c r="R76" s="2">
        <f>IF(Q$2="Bike &amp; Run",IF(ISNA(VLOOKUP(Q76,Paramètres!$B$3:$C$56,2,FALSE)),0,VLOOKUP(Q76,Paramètres!$B$3:$C$56,2,FALSE)*Paramètres!$N$9),IF(OR(Q76="",OR($D76="",$D76="NL",$D76="HORS LIGUE")),0,VLOOKUP(IF(OR(Q76="",OR($D76="",$D76="NL",$D76="HORS LIGUE")),"",COUNTIFS($D$5:$D$72,"&lt;&gt;"&amp;"",$D$5:$D$72,"&lt;&gt;"&amp;"NL",$D$5:$D$72,"&lt;&gt;"&amp;"HORS LIGUE",Q$5:Q$72,"&lt;"&amp;Q76)+1),Paramètres!$B$3:$C$56,2,FALSE)*Paramètres!$N$9))</f>
        <v>0</v>
      </c>
      <c r="S76" s="46"/>
      <c r="T76" s="2">
        <f>IF(S$2="Bike &amp; Run",IF(ISNA(VLOOKUP(S76,Paramètres!$B$3:$C$56,2,FALSE)),0,VLOOKUP(S76,Paramètres!$B$3:$C$56,2,FALSE)*Paramètres!$N$10),IF(OR(S76="",OR($D76="",$D76="NL",$D76="HORS LIGUE")),0,VLOOKUP(IF(OR(S76="",OR($D76="",$D76="NL",$D76="HORS LIGUE")),"",COUNTIFS($D$5:$D$72,"&lt;&gt;"&amp;"",$D$5:$D$72,"&lt;&gt;"&amp;"NL",$D$5:$D$72,"&lt;&gt;"&amp;"HORS LIGUE",S$5:S$72,"&lt;"&amp;S76)+1),Paramètres!$B$3:$C$56,2,FALSE)*Paramètres!$N$10))</f>
        <v>0</v>
      </c>
      <c r="U76" s="46"/>
      <c r="V76" s="2">
        <f>IF(U$2="Bike &amp; Run",IF(ISNA(VLOOKUP(U76,Paramètres!$B$3:$C$56,2,FALSE)),0,VLOOKUP(U76,Paramètres!$B$3:$C$56,2,FALSE)*Paramètres!$N$11),IF(OR(U76="",OR($D76="",$D76="NL",$D76="HORS LIGUE")),0,VLOOKUP(IF(OR(U76="",OR($D76="",$D76="NL",$D76="HORS LIGUE")),"",COUNTIFS($D$5:$D$72,"&lt;&gt;"&amp;"",$D$5:$D$72,"&lt;&gt;"&amp;"NL",$D$5:$D$72,"&lt;&gt;"&amp;"HORS LIGUE",U$5:U$72,"&lt;"&amp;U76)+1),Paramètres!$B$3:$C$56,2,FALSE)*Paramètres!$N$11))</f>
        <v>0</v>
      </c>
      <c r="W76" s="46"/>
      <c r="X76" s="2">
        <f>IF(W$2="Bike &amp; Run",IF(ISNA(VLOOKUP(W76,Paramètres!$B$3:$C$56,2,FALSE)),0,VLOOKUP(W76,Paramètres!$B$3:$C$56,2,FALSE)*Paramètres!$N$12),IF(OR(W76="",OR($D76="",$D76="NL",$D76="HORS LIGUE")),0,VLOOKUP(IF(OR(W76="",OR($D76="",$D76="NL",$D76="HORS LIGUE")),"",COUNTIFS($D$5:$D$72,"&lt;&gt;"&amp;"",$D$5:$D$72,"&lt;&gt;"&amp;"NL",$D$5:$D$72,"&lt;&gt;"&amp;"HORS LIGUE",W$5:W$72,"&lt;"&amp;W76)+1),Paramètres!$B$3:$C$56,2,FALSE)*Paramètres!$N$12))</f>
        <v>0</v>
      </c>
      <c r="Y76" s="46"/>
      <c r="Z76" s="2">
        <f>IF(Y$2="Bike &amp; Run",IF(ISNA(VLOOKUP(Y76,Paramètres!$B$3:$C$56,2,FALSE)),0,VLOOKUP(Y76,Paramètres!$B$3:$C$56,2,FALSE)*Paramètres!$N$13),IF(OR(Y76="",OR($D76="",$D76="NL",$D76="HORS LIGUE")),0,VLOOKUP(IF(OR(Y76="",OR($D76="",$D76="NL",$D76="HORS LIGUE")),"",COUNTIFS($D$5:$D$72,"&lt;&gt;"&amp;"",$D$5:$D$72,"&lt;&gt;"&amp;"NL",$D$5:$D$72,"&lt;&gt;"&amp;"HORS LIGUE",Y$5:Y$72,"&lt;"&amp;Y76)+1),Paramètres!$B$3:$C$56,2,FALSE)*Paramètres!$N$13))</f>
        <v>0</v>
      </c>
      <c r="AA76" s="46"/>
      <c r="AB76" s="2">
        <f>IF(AA$2="Bike &amp; Run",IF(ISNA(VLOOKUP(AA76,Paramètres!$B$3:$C$56,2,FALSE)),0,VLOOKUP(AA76,Paramètres!$B$3:$C$56,2,FALSE)*Paramètres!$N$14),IF(OR(AA76="",OR($D76="",$D76="NL",$D76="HORS LIGUE")),0,VLOOKUP(IF(OR(AA76="",OR($D76="",$D76="NL",$D76="HORS LIGUE")),"",COUNTIFS($D$5:$D$72,"&lt;&gt;"&amp;"",$D$5:$D$72,"&lt;&gt;"&amp;"NL",$D$5:$D$72,"&lt;&gt;"&amp;"HORS LIGUE",AA$5:AA$72,"&lt;"&amp;AA76)+1),Paramètres!$B$3:$C$56,2,FALSE)*Paramètres!$N$14))</f>
        <v>0</v>
      </c>
      <c r="AC76" s="46"/>
      <c r="AD76" s="2">
        <f>IF(AC$2="Bike &amp; Run",IF(ISNA(VLOOKUP(AC76,Paramètres!$B$3:$C$56,2,FALSE)),0,VLOOKUP(AC76,Paramètres!$B$3:$C$56,2,FALSE)*Paramètres!$N$15),IF(OR(AC76="",OR($D76="",$D76="NL",$D76="HORS LIGUE")),0,VLOOKUP(IF(OR(AC76="",OR($D76="",$D76="NL",$D76="HORS LIGUE")),"",COUNTIFS($D$5:$D$72,"&lt;&gt;"&amp;"",$D$5:$D$72,"&lt;&gt;"&amp;"NL",$D$5:$D$72,"&lt;&gt;"&amp;"HORS LIGUE",AC$5:AC$72,"&lt;"&amp;AC76)+1),Paramètres!$B$3:$C$56,2,FALSE)*Paramètres!$N$15))</f>
        <v>0</v>
      </c>
      <c r="AE76" s="46"/>
      <c r="AF76" s="2">
        <f>IF(AE$2="Bike &amp; Run",IF(ISNA(VLOOKUP(AE76,Paramètres!$B$3:$C$56,2,FALSE)),0,VLOOKUP(AE76,Paramètres!$B$3:$C$56,2,FALSE)*Paramètres!$N$16),IF(OR(AE76="",OR($D76="",$D76="NL",$D76="HORS LIGUE")),0,VLOOKUP(IF(OR(AE76="",OR($D76="",$D76="NL",$D76="HORS LIGUE")),"",COUNTIFS($D$5:$D$72,"&lt;&gt;"&amp;"",$D$5:$D$72,"&lt;&gt;"&amp;"NL",$D$5:$D$72,"&lt;&gt;"&amp;"HORS LIGUE",AE$5:AE$72,"&lt;"&amp;AE76)+1),Paramètres!$B$3:$C$56,2,FALSE)*Paramètres!$N$16))</f>
        <v>0</v>
      </c>
      <c r="AG76" s="46"/>
      <c r="AH76" s="2">
        <f>IF(AG$2="Bike &amp; Run",IF(ISNA(VLOOKUP(AG76,Paramètres!$B$3:$C$56,2,FALSE)),0,VLOOKUP(AG76,Paramètres!$B$3:$C$56,2,FALSE)*Paramètres!$N$17),IF(OR(AG76="",OR($D76="",$D76="NL",$D76="HORS LIGUE")),0,VLOOKUP(IF(OR(AG76="",OR($D76="",$D76="NL",$D76="HORS LIGUE")),"",COUNTIFS($D$5:$D$72,"&lt;&gt;"&amp;"",$D$5:$D$72,"&lt;&gt;"&amp;"NL",$D$5:$D$72,"&lt;&gt;"&amp;"HORS LIGUE",AG$5:AG$72,"&lt;"&amp;AG76)+1),Paramètres!$B$3:$C$56,2,FALSE)*Paramètres!$N$17))</f>
        <v>0</v>
      </c>
      <c r="AI76" s="40">
        <f t="shared" si="109"/>
        <v>0</v>
      </c>
      <c r="AJ76" s="3" t="str">
        <f t="shared" si="110"/>
        <v/>
      </c>
      <c r="AK76" s="5">
        <f t="shared" si="111"/>
        <v>0</v>
      </c>
      <c r="AL76" s="41" t="e">
        <f t="shared" si="98"/>
        <v>#REF!</v>
      </c>
      <c r="AM76" s="33" t="e">
        <f t="shared" si="112"/>
        <v>#REF!</v>
      </c>
    </row>
    <row r="77" spans="1:70" ht="16.5" x14ac:dyDescent="0.35">
      <c r="A77" s="74" t="s">
        <v>1335</v>
      </c>
      <c r="B77" s="74" t="s">
        <v>1336</v>
      </c>
      <c r="C77" s="74" t="s">
        <v>1337</v>
      </c>
      <c r="D77" s="74" t="s">
        <v>131</v>
      </c>
      <c r="E77" s="6"/>
      <c r="F77" s="2">
        <f>IF(E$2="Bike &amp; Run",IF(ISNA(VLOOKUP(E77,Paramètres!$B$3:$C$56,2,FALSE)),0,VLOOKUP(E77,Paramètres!$B$3:$C$56,2,FALSE)*Paramètres!$N$3),IF(OR(E77="",OR($D77="",$D77="NL",$D77="HORS LIGUE")),0,VLOOKUP(IF(OR(E77="",OR($D77="",$D77="NL",$D77="HORS LIGUE")),"",COUNTIFS($D$5:$D$72,"&lt;&gt;"&amp;"",$D$5:$D$72,"&lt;&gt;"&amp;"NL",$D$5:$D$72,"&lt;&gt;"&amp;"HORS LIGUE",E$5:E$72,"&lt;"&amp;E77)+1),Paramètres!$B$3:$C$56,2,FALSE)*Paramètres!$N$3))</f>
        <v>0</v>
      </c>
      <c r="G77" s="4"/>
      <c r="H77" s="2">
        <f>IF(G$2="Bike &amp; Run",IF(ISNA(VLOOKUP(G77,Paramètres!$B$3:$C$56,2,FALSE)),0,VLOOKUP(G77,Paramètres!$B$3:$C$56,2,FALSE)*Paramètres!$N$4),IF(OR(G77="",OR($D77="",$D77="NL",$D77="HORS LIGUE")),0,VLOOKUP(IF(OR(G77="",OR($D77="",$D77="NL",$D77="HORS LIGUE")),"",COUNTIFS($D$5:$D$72,"&lt;&gt;"&amp;"",$D$5:$D$72,"&lt;&gt;"&amp;"NL",$D$5:$D$72,"&lt;&gt;"&amp;"HORS LIGUE",G$5:G$72,"&lt;"&amp;G77)+1),Paramètres!$B$3:$C$56,2,FALSE)*Paramètres!$N$4))</f>
        <v>0</v>
      </c>
      <c r="I77" s="36"/>
      <c r="J77" s="2">
        <f>IF(I$2="Bike &amp; Run",IF(ISNA(VLOOKUP(I77,Paramètres!$B$3:$C$56,2,FALSE)),0,VLOOKUP(I77,Paramètres!$B$3:$C$56,2,FALSE)*Paramètres!$N$5),IF(OR(I77="",OR($D77="",$D77="NL",$D77="HORS LIGUE")),0,VLOOKUP(IF(OR(I77="",OR($D77="",$D77="NL",$D77="HORS LIGUE")),"",COUNTIFS($D$5:$D$72,"&lt;&gt;"&amp;"",$D$5:$D$72,"&lt;&gt;"&amp;"NL",$D$5:$D$72,"&lt;&gt;"&amp;"HORS LIGUE",I$5:I$72,"&lt;"&amp;I77)+1),Paramètres!$B$3:$C$56,2,FALSE)*Paramètres!$N$5))</f>
        <v>0</v>
      </c>
      <c r="K77" s="4"/>
      <c r="L77" s="2">
        <f>IF(K$2="Bike &amp; Run",IF(ISNA(VLOOKUP(K77,Paramètres!$B$3:$C$56,2,FALSE)),0,VLOOKUP(K77,Paramètres!$B$3:$C$56,2,FALSE)*Paramètres!$N$6),IF(OR(K77="",OR($D77="",$D77="NL",$D77="HORS LIGUE")),0,VLOOKUP(IF(OR(K77="",OR($D77="",$D77="NL",$D77="HORS LIGUE")),"",COUNTIFS($D$5:$D$72,"&lt;&gt;"&amp;"",$D$5:$D$72,"&lt;&gt;"&amp;"NL",$D$5:$D$72,"&lt;&gt;"&amp;"HORS LIGUE",K$5:K$72,"&lt;"&amp;K77)+1),Paramètres!$B$3:$C$56,2,FALSE)*Paramètres!$N$6))</f>
        <v>0</v>
      </c>
      <c r="M77" s="4"/>
      <c r="N77" s="2">
        <f>IF(M$2="Bike &amp; Run",IF(ISNA(VLOOKUP(M77,Paramètres!$B$3:$C$56,2,FALSE)),0,VLOOKUP(M77,Paramètres!$B$3:$C$56,2,FALSE)*Paramètres!$N$7),IF(OR(M77="",OR($D77="",$D77="NL",$D77="HORS LIGUE")),0,VLOOKUP(IF(OR(M77="",OR($D77="",$D77="NL",$D77="HORS LIGUE")),"",COUNTIFS($D$5:$D$72,"&lt;&gt;"&amp;"",$D$5:$D$72,"&lt;&gt;"&amp;"NL",$D$5:$D$72,"&lt;&gt;"&amp;"HORS LIGUE",M$5:M$72,"&lt;"&amp;M77)+1),Paramètres!$B$3:$C$56,2,FALSE)*Paramètres!$N$7))</f>
        <v>0</v>
      </c>
      <c r="O77" s="46"/>
      <c r="P77" s="2">
        <f>IF(O$2="Bike &amp; Run",IF(ISNA(VLOOKUP(O77,Paramètres!$B$3:$C$56,2,FALSE)),0,VLOOKUP(O77,Paramètres!$B$3:$C$56,2,FALSE)*Paramètres!$N$8),IF(OR(O77="",OR($D77="",$D77="NL",$D77="HORS LIGUE")),0,VLOOKUP(IF(OR(O77="",OR($D77="",$D77="NL",$D77="HORS LIGUE")),"",COUNTIFS($D$5:$D$72,"&lt;&gt;"&amp;"",$D$5:$D$72,"&lt;&gt;"&amp;"NL",$D$5:$D$72,"&lt;&gt;"&amp;"HORS LIGUE",O$5:O$72,"&lt;"&amp;O77)+1),Paramètres!$B$3:$C$56,2,FALSE)*Paramètres!$N$8))</f>
        <v>0</v>
      </c>
      <c r="Q77" s="46"/>
      <c r="R77" s="2">
        <f>IF(Q$2="Bike &amp; Run",IF(ISNA(VLOOKUP(Q77,Paramètres!$B$3:$C$56,2,FALSE)),0,VLOOKUP(Q77,Paramètres!$B$3:$C$56,2,FALSE)*Paramètres!$N$9),IF(OR(Q77="",OR($D77="",$D77="NL",$D77="HORS LIGUE")),0,VLOOKUP(IF(OR(Q77="",OR($D77="",$D77="NL",$D77="HORS LIGUE")),"",COUNTIFS($D$5:$D$72,"&lt;&gt;"&amp;"",$D$5:$D$72,"&lt;&gt;"&amp;"NL",$D$5:$D$72,"&lt;&gt;"&amp;"HORS LIGUE",Q$5:Q$72,"&lt;"&amp;Q77)+1),Paramètres!$B$3:$C$56,2,FALSE)*Paramètres!$N$9))</f>
        <v>0</v>
      </c>
      <c r="S77" s="46"/>
      <c r="T77" s="2">
        <f>IF(S$2="Bike &amp; Run",IF(ISNA(VLOOKUP(S77,Paramètres!$B$3:$C$56,2,FALSE)),0,VLOOKUP(S77,Paramètres!$B$3:$C$56,2,FALSE)*Paramètres!$N$10),IF(OR(S77="",OR($D77="",$D77="NL",$D77="HORS LIGUE")),0,VLOOKUP(IF(OR(S77="",OR($D77="",$D77="NL",$D77="HORS LIGUE")),"",COUNTIFS($D$5:$D$72,"&lt;&gt;"&amp;"",$D$5:$D$72,"&lt;&gt;"&amp;"NL",$D$5:$D$72,"&lt;&gt;"&amp;"HORS LIGUE",S$5:S$72,"&lt;"&amp;S77)+1),Paramètres!$B$3:$C$56,2,FALSE)*Paramètres!$N$10))</f>
        <v>0</v>
      </c>
      <c r="U77" s="46"/>
      <c r="V77" s="2">
        <f>IF(U$2="Bike &amp; Run",IF(ISNA(VLOOKUP(U77,Paramètres!$B$3:$C$56,2,FALSE)),0,VLOOKUP(U77,Paramètres!$B$3:$C$56,2,FALSE)*Paramètres!$N$11),IF(OR(U77="",OR($D77="",$D77="NL",$D77="HORS LIGUE")),0,VLOOKUP(IF(OR(U77="",OR($D77="",$D77="NL",$D77="HORS LIGUE")),"",COUNTIFS($D$5:$D$72,"&lt;&gt;"&amp;"",$D$5:$D$72,"&lt;&gt;"&amp;"NL",$D$5:$D$72,"&lt;&gt;"&amp;"HORS LIGUE",U$5:U$72,"&lt;"&amp;U77)+1),Paramètres!$B$3:$C$56,2,FALSE)*Paramètres!$N$11))</f>
        <v>0</v>
      </c>
      <c r="W77" s="46"/>
      <c r="X77" s="2">
        <f>IF(W$2="Bike &amp; Run",IF(ISNA(VLOOKUP(W77,Paramètres!$B$3:$C$56,2,FALSE)),0,VLOOKUP(W77,Paramètres!$B$3:$C$56,2,FALSE)*Paramètres!$N$12),IF(OR(W77="",OR($D77="",$D77="NL",$D77="HORS LIGUE")),0,VLOOKUP(IF(OR(W77="",OR($D77="",$D77="NL",$D77="HORS LIGUE")),"",COUNTIFS($D$5:$D$72,"&lt;&gt;"&amp;"",$D$5:$D$72,"&lt;&gt;"&amp;"NL",$D$5:$D$72,"&lt;&gt;"&amp;"HORS LIGUE",W$5:W$72,"&lt;"&amp;W77)+1),Paramètres!$B$3:$C$56,2,FALSE)*Paramètres!$N$12))</f>
        <v>0</v>
      </c>
      <c r="Y77" s="46"/>
      <c r="Z77" s="2">
        <f>IF(Y$2="Bike &amp; Run",IF(ISNA(VLOOKUP(Y77,Paramètres!$B$3:$C$56,2,FALSE)),0,VLOOKUP(Y77,Paramètres!$B$3:$C$56,2,FALSE)*Paramètres!$N$13),IF(OR(Y77="",OR($D77="",$D77="NL",$D77="HORS LIGUE")),0,VLOOKUP(IF(OR(Y77="",OR($D77="",$D77="NL",$D77="HORS LIGUE")),"",COUNTIFS($D$5:$D$72,"&lt;&gt;"&amp;"",$D$5:$D$72,"&lt;&gt;"&amp;"NL",$D$5:$D$72,"&lt;&gt;"&amp;"HORS LIGUE",Y$5:Y$72,"&lt;"&amp;Y77)+1),Paramètres!$B$3:$C$56,2,FALSE)*Paramètres!$N$13))</f>
        <v>0</v>
      </c>
      <c r="AA77" s="46"/>
      <c r="AB77" s="2">
        <f>IF(AA$2="Bike &amp; Run",IF(ISNA(VLOOKUP(AA77,Paramètres!$B$3:$C$56,2,FALSE)),0,VLOOKUP(AA77,Paramètres!$B$3:$C$56,2,FALSE)*Paramètres!$N$14),IF(OR(AA77="",OR($D77="",$D77="NL",$D77="HORS LIGUE")),0,VLOOKUP(IF(OR(AA77="",OR($D77="",$D77="NL",$D77="HORS LIGUE")),"",COUNTIFS($D$5:$D$72,"&lt;&gt;"&amp;"",$D$5:$D$72,"&lt;&gt;"&amp;"NL",$D$5:$D$72,"&lt;&gt;"&amp;"HORS LIGUE",AA$5:AA$72,"&lt;"&amp;AA77)+1),Paramètres!$B$3:$C$56,2,FALSE)*Paramètres!$N$14))</f>
        <v>0</v>
      </c>
      <c r="AC77" s="46"/>
      <c r="AD77" s="2">
        <f>IF(AC$2="Bike &amp; Run",IF(ISNA(VLOOKUP(AC77,Paramètres!$B$3:$C$56,2,FALSE)),0,VLOOKUP(AC77,Paramètres!$B$3:$C$56,2,FALSE)*Paramètres!$N$15),IF(OR(AC77="",OR($D77="",$D77="NL",$D77="HORS LIGUE")),0,VLOOKUP(IF(OR(AC77="",OR($D77="",$D77="NL",$D77="HORS LIGUE")),"",COUNTIFS($D$5:$D$72,"&lt;&gt;"&amp;"",$D$5:$D$72,"&lt;&gt;"&amp;"NL",$D$5:$D$72,"&lt;&gt;"&amp;"HORS LIGUE",AC$5:AC$72,"&lt;"&amp;AC77)+1),Paramètres!$B$3:$C$56,2,FALSE)*Paramètres!$N$15))</f>
        <v>0</v>
      </c>
      <c r="AE77" s="46"/>
      <c r="AF77" s="2">
        <f>IF(AE$2="Bike &amp; Run",IF(ISNA(VLOOKUP(AE77,Paramètres!$B$3:$C$56,2,FALSE)),0,VLOOKUP(AE77,Paramètres!$B$3:$C$56,2,FALSE)*Paramètres!$N$16),IF(OR(AE77="",OR($D77="",$D77="NL",$D77="HORS LIGUE")),0,VLOOKUP(IF(OR(AE77="",OR($D77="",$D77="NL",$D77="HORS LIGUE")),"",COUNTIFS($D$5:$D$72,"&lt;&gt;"&amp;"",$D$5:$D$72,"&lt;&gt;"&amp;"NL",$D$5:$D$72,"&lt;&gt;"&amp;"HORS LIGUE",AE$5:AE$72,"&lt;"&amp;AE77)+1),Paramètres!$B$3:$C$56,2,FALSE)*Paramètres!$N$16))</f>
        <v>0</v>
      </c>
      <c r="AG77" s="46"/>
      <c r="AH77" s="2">
        <f>IF(AG$2="Bike &amp; Run",IF(ISNA(VLOOKUP(AG77,Paramètres!$B$3:$C$56,2,FALSE)),0,VLOOKUP(AG77,Paramètres!$B$3:$C$56,2,FALSE)*Paramètres!$N$17),IF(OR(AG77="",OR($D77="",$D77="NL",$D77="HORS LIGUE")),0,VLOOKUP(IF(OR(AG77="",OR($D77="",$D77="NL",$D77="HORS LIGUE")),"",COUNTIFS($D$5:$D$72,"&lt;&gt;"&amp;"",$D$5:$D$72,"&lt;&gt;"&amp;"NL",$D$5:$D$72,"&lt;&gt;"&amp;"HORS LIGUE",AG$5:AG$72,"&lt;"&amp;AG77)+1),Paramètres!$B$3:$C$56,2,FALSE)*Paramètres!$N$17))</f>
        <v>0</v>
      </c>
      <c r="AI77" s="40">
        <f t="shared" si="109"/>
        <v>0</v>
      </c>
      <c r="AJ77" s="3" t="str">
        <f t="shared" si="110"/>
        <v/>
      </c>
      <c r="AK77" s="5">
        <f t="shared" si="111"/>
        <v>0</v>
      </c>
      <c r="AL77" s="41" t="e">
        <f t="shared" si="98"/>
        <v>#REF!</v>
      </c>
      <c r="AM77" s="33" t="e">
        <f t="shared" si="112"/>
        <v>#REF!</v>
      </c>
    </row>
    <row r="78" spans="1:70" ht="16.5" x14ac:dyDescent="0.35">
      <c r="A78" s="74" t="s">
        <v>1349</v>
      </c>
      <c r="B78" s="74" t="s">
        <v>624</v>
      </c>
      <c r="C78" s="74" t="s">
        <v>1350</v>
      </c>
      <c r="D78" s="74" t="s">
        <v>107</v>
      </c>
      <c r="E78" s="6"/>
      <c r="F78" s="2">
        <f>IF(E$2="Bike &amp; Run",IF(ISNA(VLOOKUP(E78,Paramètres!$B$3:$C$56,2,FALSE)),0,VLOOKUP(E78,Paramètres!$B$3:$C$56,2,FALSE)*Paramètres!$N$3),IF(OR(E78="",OR($D78="",$D78="NL",$D78="HORS LIGUE")),0,VLOOKUP(IF(OR(E78="",OR($D78="",$D78="NL",$D78="HORS LIGUE")),"",COUNTIFS($D$5:$D$72,"&lt;&gt;"&amp;"",$D$5:$D$72,"&lt;&gt;"&amp;"NL",$D$5:$D$72,"&lt;&gt;"&amp;"HORS LIGUE",E$5:E$72,"&lt;"&amp;E78)+1),Paramètres!$B$3:$C$56,2,FALSE)*Paramètres!$N$3))</f>
        <v>0</v>
      </c>
      <c r="G78" s="4"/>
      <c r="H78" s="2">
        <f>IF(G$2="Bike &amp; Run",IF(ISNA(VLOOKUP(G78,Paramètres!$B$3:$C$56,2,FALSE)),0,VLOOKUP(G78,Paramètres!$B$3:$C$56,2,FALSE)*Paramètres!$N$4),IF(OR(G78="",OR($D78="",$D78="NL",$D78="HORS LIGUE")),0,VLOOKUP(IF(OR(G78="",OR($D78="",$D78="NL",$D78="HORS LIGUE")),"",COUNTIFS($D$5:$D$72,"&lt;&gt;"&amp;"",$D$5:$D$72,"&lt;&gt;"&amp;"NL",$D$5:$D$72,"&lt;&gt;"&amp;"HORS LIGUE",G$5:G$72,"&lt;"&amp;G78)+1),Paramètres!$B$3:$C$56,2,FALSE)*Paramètres!$N$4))</f>
        <v>0</v>
      </c>
      <c r="I78" s="36"/>
      <c r="J78" s="2">
        <f>IF(I$2="Bike &amp; Run",IF(ISNA(VLOOKUP(I78,Paramètres!$B$3:$C$56,2,FALSE)),0,VLOOKUP(I78,Paramètres!$B$3:$C$56,2,FALSE)*Paramètres!$N$5),IF(OR(I78="",OR($D78="",$D78="NL",$D78="HORS LIGUE")),0,VLOOKUP(IF(OR(I78="",OR($D78="",$D78="NL",$D78="HORS LIGUE")),"",COUNTIFS($D$5:$D$72,"&lt;&gt;"&amp;"",$D$5:$D$72,"&lt;&gt;"&amp;"NL",$D$5:$D$72,"&lt;&gt;"&amp;"HORS LIGUE",I$5:I$72,"&lt;"&amp;I78)+1),Paramètres!$B$3:$C$56,2,FALSE)*Paramètres!$N$5))</f>
        <v>0</v>
      </c>
      <c r="K78" s="4"/>
      <c r="L78" s="2">
        <f>IF(K$2="Bike &amp; Run",IF(ISNA(VLOOKUP(K78,Paramètres!$B$3:$C$56,2,FALSE)),0,VLOOKUP(K78,Paramètres!$B$3:$C$56,2,FALSE)*Paramètres!$N$6),IF(OR(K78="",OR($D78="",$D78="NL",$D78="HORS LIGUE")),0,VLOOKUP(IF(OR(K78="",OR($D78="",$D78="NL",$D78="HORS LIGUE")),"",COUNTIFS($D$5:$D$72,"&lt;&gt;"&amp;"",$D$5:$D$72,"&lt;&gt;"&amp;"NL",$D$5:$D$72,"&lt;&gt;"&amp;"HORS LIGUE",K$5:K$72,"&lt;"&amp;K78)+1),Paramètres!$B$3:$C$56,2,FALSE)*Paramètres!$N$6))</f>
        <v>0</v>
      </c>
      <c r="M78" s="4"/>
      <c r="N78" s="2">
        <f>IF(M$2="Bike &amp; Run",IF(ISNA(VLOOKUP(M78,Paramètres!$B$3:$C$56,2,FALSE)),0,VLOOKUP(M78,Paramètres!$B$3:$C$56,2,FALSE)*Paramètres!$N$7),IF(OR(M78="",OR($D78="",$D78="NL",$D78="HORS LIGUE")),0,VLOOKUP(IF(OR(M78="",OR($D78="",$D78="NL",$D78="HORS LIGUE")),"",COUNTIFS($D$5:$D$72,"&lt;&gt;"&amp;"",$D$5:$D$72,"&lt;&gt;"&amp;"NL",$D$5:$D$72,"&lt;&gt;"&amp;"HORS LIGUE",M$5:M$72,"&lt;"&amp;M78)+1),Paramètres!$B$3:$C$56,2,FALSE)*Paramètres!$N$7))</f>
        <v>0</v>
      </c>
      <c r="O78" s="46"/>
      <c r="P78" s="2">
        <f>IF(O$2="Bike &amp; Run",IF(ISNA(VLOOKUP(O78,Paramètres!$B$3:$C$56,2,FALSE)),0,VLOOKUP(O78,Paramètres!$B$3:$C$56,2,FALSE)*Paramètres!$N$8),IF(OR(O78="",OR($D78="",$D78="NL",$D78="HORS LIGUE")),0,VLOOKUP(IF(OR(O78="",OR($D78="",$D78="NL",$D78="HORS LIGUE")),"",COUNTIFS($D$5:$D$72,"&lt;&gt;"&amp;"",$D$5:$D$72,"&lt;&gt;"&amp;"NL",$D$5:$D$72,"&lt;&gt;"&amp;"HORS LIGUE",O$5:O$72,"&lt;"&amp;O78)+1),Paramètres!$B$3:$C$56,2,FALSE)*Paramètres!$N$8))</f>
        <v>0</v>
      </c>
      <c r="Q78" s="46"/>
      <c r="R78" s="2">
        <f>IF(Q$2="Bike &amp; Run",IF(ISNA(VLOOKUP(Q78,Paramètres!$B$3:$C$56,2,FALSE)),0,VLOOKUP(Q78,Paramètres!$B$3:$C$56,2,FALSE)*Paramètres!$N$9),IF(OR(Q78="",OR($D78="",$D78="NL",$D78="HORS LIGUE")),0,VLOOKUP(IF(OR(Q78="",OR($D78="",$D78="NL",$D78="HORS LIGUE")),"",COUNTIFS($D$5:$D$72,"&lt;&gt;"&amp;"",$D$5:$D$72,"&lt;&gt;"&amp;"NL",$D$5:$D$72,"&lt;&gt;"&amp;"HORS LIGUE",Q$5:Q$72,"&lt;"&amp;Q78)+1),Paramètres!$B$3:$C$56,2,FALSE)*Paramètres!$N$9))</f>
        <v>0</v>
      </c>
      <c r="S78" s="46"/>
      <c r="T78" s="2">
        <f>IF(S$2="Bike &amp; Run",IF(ISNA(VLOOKUP(S78,Paramètres!$B$3:$C$56,2,FALSE)),0,VLOOKUP(S78,Paramètres!$B$3:$C$56,2,FALSE)*Paramètres!$N$10),IF(OR(S78="",OR($D78="",$D78="NL",$D78="HORS LIGUE")),0,VLOOKUP(IF(OR(S78="",OR($D78="",$D78="NL",$D78="HORS LIGUE")),"",COUNTIFS($D$5:$D$72,"&lt;&gt;"&amp;"",$D$5:$D$72,"&lt;&gt;"&amp;"NL",$D$5:$D$72,"&lt;&gt;"&amp;"HORS LIGUE",S$5:S$72,"&lt;"&amp;S78)+1),Paramètres!$B$3:$C$56,2,FALSE)*Paramètres!$N$10))</f>
        <v>0</v>
      </c>
      <c r="U78" s="46"/>
      <c r="V78" s="2">
        <f>IF(U$2="Bike &amp; Run",IF(ISNA(VLOOKUP(U78,Paramètres!$B$3:$C$56,2,FALSE)),0,VLOOKUP(U78,Paramètres!$B$3:$C$56,2,FALSE)*Paramètres!$N$11),IF(OR(U78="",OR($D78="",$D78="NL",$D78="HORS LIGUE")),0,VLOOKUP(IF(OR(U78="",OR($D78="",$D78="NL",$D78="HORS LIGUE")),"",COUNTIFS($D$5:$D$72,"&lt;&gt;"&amp;"",$D$5:$D$72,"&lt;&gt;"&amp;"NL",$D$5:$D$72,"&lt;&gt;"&amp;"HORS LIGUE",U$5:U$72,"&lt;"&amp;U78)+1),Paramètres!$B$3:$C$56,2,FALSE)*Paramètres!$N$11))</f>
        <v>0</v>
      </c>
      <c r="W78" s="46"/>
      <c r="X78" s="2">
        <f>IF(W$2="Bike &amp; Run",IF(ISNA(VLOOKUP(W78,Paramètres!$B$3:$C$56,2,FALSE)),0,VLOOKUP(W78,Paramètres!$B$3:$C$56,2,FALSE)*Paramètres!$N$12),IF(OR(W78="",OR($D78="",$D78="NL",$D78="HORS LIGUE")),0,VLOOKUP(IF(OR(W78="",OR($D78="",$D78="NL",$D78="HORS LIGUE")),"",COUNTIFS($D$5:$D$72,"&lt;&gt;"&amp;"",$D$5:$D$72,"&lt;&gt;"&amp;"NL",$D$5:$D$72,"&lt;&gt;"&amp;"HORS LIGUE",W$5:W$72,"&lt;"&amp;W78)+1),Paramètres!$B$3:$C$56,2,FALSE)*Paramètres!$N$12))</f>
        <v>0</v>
      </c>
      <c r="Y78" s="46"/>
      <c r="Z78" s="2">
        <f>IF(Y$2="Bike &amp; Run",IF(ISNA(VLOOKUP(Y78,Paramètres!$B$3:$C$56,2,FALSE)),0,VLOOKUP(Y78,Paramètres!$B$3:$C$56,2,FALSE)*Paramètres!$N$13),IF(OR(Y78="",OR($D78="",$D78="NL",$D78="HORS LIGUE")),0,VLOOKUP(IF(OR(Y78="",OR($D78="",$D78="NL",$D78="HORS LIGUE")),"",COUNTIFS($D$5:$D$72,"&lt;&gt;"&amp;"",$D$5:$D$72,"&lt;&gt;"&amp;"NL",$D$5:$D$72,"&lt;&gt;"&amp;"HORS LIGUE",Y$5:Y$72,"&lt;"&amp;Y78)+1),Paramètres!$B$3:$C$56,2,FALSE)*Paramètres!$N$13))</f>
        <v>0</v>
      </c>
      <c r="AA78" s="46"/>
      <c r="AB78" s="2">
        <f>IF(AA$2="Bike &amp; Run",IF(ISNA(VLOOKUP(AA78,Paramètres!$B$3:$C$56,2,FALSE)),0,VLOOKUP(AA78,Paramètres!$B$3:$C$56,2,FALSE)*Paramètres!$N$14),IF(OR(AA78="",OR($D78="",$D78="NL",$D78="HORS LIGUE")),0,VLOOKUP(IF(OR(AA78="",OR($D78="",$D78="NL",$D78="HORS LIGUE")),"",COUNTIFS($D$5:$D$72,"&lt;&gt;"&amp;"",$D$5:$D$72,"&lt;&gt;"&amp;"NL",$D$5:$D$72,"&lt;&gt;"&amp;"HORS LIGUE",AA$5:AA$72,"&lt;"&amp;AA78)+1),Paramètres!$B$3:$C$56,2,FALSE)*Paramètres!$N$14))</f>
        <v>0</v>
      </c>
      <c r="AC78" s="46"/>
      <c r="AD78" s="2">
        <f>IF(AC$2="Bike &amp; Run",IF(ISNA(VLOOKUP(AC78,Paramètres!$B$3:$C$56,2,FALSE)),0,VLOOKUP(AC78,Paramètres!$B$3:$C$56,2,FALSE)*Paramètres!$N$15),IF(OR(AC78="",OR($D78="",$D78="NL",$D78="HORS LIGUE")),0,VLOOKUP(IF(OR(AC78="",OR($D78="",$D78="NL",$D78="HORS LIGUE")),"",COUNTIFS($D$5:$D$72,"&lt;&gt;"&amp;"",$D$5:$D$72,"&lt;&gt;"&amp;"NL",$D$5:$D$72,"&lt;&gt;"&amp;"HORS LIGUE",AC$5:AC$72,"&lt;"&amp;AC78)+1),Paramètres!$B$3:$C$56,2,FALSE)*Paramètres!$N$15))</f>
        <v>0</v>
      </c>
      <c r="AE78" s="46"/>
      <c r="AF78" s="2">
        <f>IF(AE$2="Bike &amp; Run",IF(ISNA(VLOOKUP(AE78,Paramètres!$B$3:$C$56,2,FALSE)),0,VLOOKUP(AE78,Paramètres!$B$3:$C$56,2,FALSE)*Paramètres!$N$16),IF(OR(AE78="",OR($D78="",$D78="NL",$D78="HORS LIGUE")),0,VLOOKUP(IF(OR(AE78="",OR($D78="",$D78="NL",$D78="HORS LIGUE")),"",COUNTIFS($D$5:$D$72,"&lt;&gt;"&amp;"",$D$5:$D$72,"&lt;&gt;"&amp;"NL",$D$5:$D$72,"&lt;&gt;"&amp;"HORS LIGUE",AE$5:AE$72,"&lt;"&amp;AE78)+1),Paramètres!$B$3:$C$56,2,FALSE)*Paramètres!$N$16))</f>
        <v>0</v>
      </c>
      <c r="AG78" s="46"/>
      <c r="AH78" s="2">
        <f>IF(AG$2="Bike &amp; Run",IF(ISNA(VLOOKUP(AG78,Paramètres!$B$3:$C$56,2,FALSE)),0,VLOOKUP(AG78,Paramètres!$B$3:$C$56,2,FALSE)*Paramètres!$N$17),IF(OR(AG78="",OR($D78="",$D78="NL",$D78="HORS LIGUE")),0,VLOOKUP(IF(OR(AG78="",OR($D78="",$D78="NL",$D78="HORS LIGUE")),"",COUNTIFS($D$5:$D$72,"&lt;&gt;"&amp;"",$D$5:$D$72,"&lt;&gt;"&amp;"NL",$D$5:$D$72,"&lt;&gt;"&amp;"HORS LIGUE",AG$5:AG$72,"&lt;"&amp;AG78)+1),Paramètres!$B$3:$C$56,2,FALSE)*Paramètres!$N$17))</f>
        <v>0</v>
      </c>
      <c r="AI78" s="40">
        <f t="shared" si="109"/>
        <v>0</v>
      </c>
      <c r="AJ78" s="3" t="str">
        <f t="shared" si="110"/>
        <v/>
      </c>
      <c r="AK78" s="5">
        <f t="shared" si="111"/>
        <v>0</v>
      </c>
      <c r="AL78" s="41" t="e">
        <f t="shared" si="98"/>
        <v>#REF!</v>
      </c>
      <c r="AM78" s="33" t="e">
        <f t="shared" si="112"/>
        <v>#REF!</v>
      </c>
    </row>
    <row r="79" spans="1:70" ht="16.5" x14ac:dyDescent="0.35">
      <c r="A79" s="74" t="s">
        <v>1355</v>
      </c>
      <c r="B79" s="76" t="s">
        <v>1356</v>
      </c>
      <c r="C79" s="74" t="s">
        <v>1357</v>
      </c>
      <c r="D79" s="74" t="s">
        <v>40</v>
      </c>
      <c r="E79" s="6"/>
      <c r="F79" s="2">
        <f>IF(E$2="Bike &amp; Run",IF(ISNA(VLOOKUP(E79,Paramètres!$B$3:$C$56,2,FALSE)),0,VLOOKUP(E79,Paramètres!$B$3:$C$56,2,FALSE)*Paramètres!$N$3),IF(OR(E79="",OR($D79="",$D79="NL",$D79="HORS LIGUE")),0,VLOOKUP(IF(OR(E79="",OR($D79="",$D79="NL",$D79="HORS LIGUE")),"",COUNTIFS($D$5:$D$72,"&lt;&gt;"&amp;"",$D$5:$D$72,"&lt;&gt;"&amp;"NL",$D$5:$D$72,"&lt;&gt;"&amp;"HORS LIGUE",E$5:E$72,"&lt;"&amp;E79)+1),Paramètres!$B$3:$C$56,2,FALSE)*Paramètres!$N$3))</f>
        <v>0</v>
      </c>
      <c r="G79" s="4"/>
      <c r="H79" s="2">
        <f>IF(G$2="Bike &amp; Run",IF(ISNA(VLOOKUP(G79,Paramètres!$B$3:$C$56,2,FALSE)),0,VLOOKUP(G79,Paramètres!$B$3:$C$56,2,FALSE)*Paramètres!$N$4),IF(OR(G79="",OR($D79="",$D79="NL",$D79="HORS LIGUE")),0,VLOOKUP(IF(OR(G79="",OR($D79="",$D79="NL",$D79="HORS LIGUE")),"",COUNTIFS($D$5:$D$72,"&lt;&gt;"&amp;"",$D$5:$D$72,"&lt;&gt;"&amp;"NL",$D$5:$D$72,"&lt;&gt;"&amp;"HORS LIGUE",G$5:G$72,"&lt;"&amp;G79)+1),Paramètres!$B$3:$C$56,2,FALSE)*Paramètres!$N$4))</f>
        <v>0</v>
      </c>
      <c r="I79" s="36"/>
      <c r="J79" s="2">
        <f>IF(I$2="Bike &amp; Run",IF(ISNA(VLOOKUP(I79,Paramètres!$B$3:$C$56,2,FALSE)),0,VLOOKUP(I79,Paramètres!$B$3:$C$56,2,FALSE)*Paramètres!$N$5),IF(OR(I79="",OR($D79="",$D79="NL",$D79="HORS LIGUE")),0,VLOOKUP(IF(OR(I79="",OR($D79="",$D79="NL",$D79="HORS LIGUE")),"",COUNTIFS($D$5:$D$72,"&lt;&gt;"&amp;"",$D$5:$D$72,"&lt;&gt;"&amp;"NL",$D$5:$D$72,"&lt;&gt;"&amp;"HORS LIGUE",I$5:I$72,"&lt;"&amp;I79)+1),Paramètres!$B$3:$C$56,2,FALSE)*Paramètres!$N$5))</f>
        <v>0</v>
      </c>
      <c r="K79" s="4"/>
      <c r="L79" s="2">
        <f>IF(K$2="Bike &amp; Run",IF(ISNA(VLOOKUP(K79,Paramètres!$B$3:$C$56,2,FALSE)),0,VLOOKUP(K79,Paramètres!$B$3:$C$56,2,FALSE)*Paramètres!$N$6),IF(OR(K79="",OR($D79="",$D79="NL",$D79="HORS LIGUE")),0,VLOOKUP(IF(OR(K79="",OR($D79="",$D79="NL",$D79="HORS LIGUE")),"",COUNTIFS($D$5:$D$72,"&lt;&gt;"&amp;"",$D$5:$D$72,"&lt;&gt;"&amp;"NL",$D$5:$D$72,"&lt;&gt;"&amp;"HORS LIGUE",K$5:K$72,"&lt;"&amp;K79)+1),Paramètres!$B$3:$C$56,2,FALSE)*Paramètres!$N$6))</f>
        <v>0</v>
      </c>
      <c r="M79" s="4"/>
      <c r="N79" s="2">
        <f>IF(M$2="Bike &amp; Run",IF(ISNA(VLOOKUP(M79,Paramètres!$B$3:$C$56,2,FALSE)),0,VLOOKUP(M79,Paramètres!$B$3:$C$56,2,FALSE)*Paramètres!$N$7),IF(OR(M79="",OR($D79="",$D79="NL",$D79="HORS LIGUE")),0,VLOOKUP(IF(OR(M79="",OR($D79="",$D79="NL",$D79="HORS LIGUE")),"",COUNTIFS($D$5:$D$72,"&lt;&gt;"&amp;"",$D$5:$D$72,"&lt;&gt;"&amp;"NL",$D$5:$D$72,"&lt;&gt;"&amp;"HORS LIGUE",M$5:M$72,"&lt;"&amp;M79)+1),Paramètres!$B$3:$C$56,2,FALSE)*Paramètres!$N$7))</f>
        <v>0</v>
      </c>
      <c r="O79" s="46"/>
      <c r="P79" s="2">
        <f>IF(O$2="Bike &amp; Run",IF(ISNA(VLOOKUP(O79,Paramètres!$B$3:$C$56,2,FALSE)),0,VLOOKUP(O79,Paramètres!$B$3:$C$56,2,FALSE)*Paramètres!$N$8),IF(OR(O79="",OR($D79="",$D79="NL",$D79="HORS LIGUE")),0,VLOOKUP(IF(OR(O79="",OR($D79="",$D79="NL",$D79="HORS LIGUE")),"",COUNTIFS($D$5:$D$72,"&lt;&gt;"&amp;"",$D$5:$D$72,"&lt;&gt;"&amp;"NL",$D$5:$D$72,"&lt;&gt;"&amp;"HORS LIGUE",O$5:O$72,"&lt;"&amp;O79)+1),Paramètres!$B$3:$C$56,2,FALSE)*Paramètres!$N$8))</f>
        <v>0</v>
      </c>
      <c r="Q79" s="46"/>
      <c r="R79" s="2">
        <f>IF(Q$2="Bike &amp; Run",IF(ISNA(VLOOKUP(Q79,Paramètres!$B$3:$C$56,2,FALSE)),0,VLOOKUP(Q79,Paramètres!$B$3:$C$56,2,FALSE)*Paramètres!$N$9),IF(OR(Q79="",OR($D79="",$D79="NL",$D79="HORS LIGUE")),0,VLOOKUP(IF(OR(Q79="",OR($D79="",$D79="NL",$D79="HORS LIGUE")),"",COUNTIFS($D$5:$D$72,"&lt;&gt;"&amp;"",$D$5:$D$72,"&lt;&gt;"&amp;"NL",$D$5:$D$72,"&lt;&gt;"&amp;"HORS LIGUE",Q$5:Q$72,"&lt;"&amp;Q79)+1),Paramètres!$B$3:$C$56,2,FALSE)*Paramètres!$N$9))</f>
        <v>0</v>
      </c>
      <c r="S79" s="46"/>
      <c r="T79" s="2">
        <f>IF(S$2="Bike &amp; Run",IF(ISNA(VLOOKUP(S79,Paramètres!$B$3:$C$56,2,FALSE)),0,VLOOKUP(S79,Paramètres!$B$3:$C$56,2,FALSE)*Paramètres!$N$10),IF(OR(S79="",OR($D79="",$D79="NL",$D79="HORS LIGUE")),0,VLOOKUP(IF(OR(S79="",OR($D79="",$D79="NL",$D79="HORS LIGUE")),"",COUNTIFS($D$5:$D$72,"&lt;&gt;"&amp;"",$D$5:$D$72,"&lt;&gt;"&amp;"NL",$D$5:$D$72,"&lt;&gt;"&amp;"HORS LIGUE",S$5:S$72,"&lt;"&amp;S79)+1),Paramètres!$B$3:$C$56,2,FALSE)*Paramètres!$N$10))</f>
        <v>0</v>
      </c>
      <c r="U79" s="46"/>
      <c r="V79" s="2">
        <f>IF(U$2="Bike &amp; Run",IF(ISNA(VLOOKUP(U79,Paramètres!$B$3:$C$56,2,FALSE)),0,VLOOKUP(U79,Paramètres!$B$3:$C$56,2,FALSE)*Paramètres!$N$11),IF(OR(U79="",OR($D79="",$D79="NL",$D79="HORS LIGUE")),0,VLOOKUP(IF(OR(U79="",OR($D79="",$D79="NL",$D79="HORS LIGUE")),"",COUNTIFS($D$5:$D$72,"&lt;&gt;"&amp;"",$D$5:$D$72,"&lt;&gt;"&amp;"NL",$D$5:$D$72,"&lt;&gt;"&amp;"HORS LIGUE",U$5:U$72,"&lt;"&amp;U79)+1),Paramètres!$B$3:$C$56,2,FALSE)*Paramètres!$N$11))</f>
        <v>0</v>
      </c>
      <c r="W79" s="46"/>
      <c r="X79" s="2">
        <f>IF(W$2="Bike &amp; Run",IF(ISNA(VLOOKUP(W79,Paramètres!$B$3:$C$56,2,FALSE)),0,VLOOKUP(W79,Paramètres!$B$3:$C$56,2,FALSE)*Paramètres!$N$12),IF(OR(W79="",OR($D79="",$D79="NL",$D79="HORS LIGUE")),0,VLOOKUP(IF(OR(W79="",OR($D79="",$D79="NL",$D79="HORS LIGUE")),"",COUNTIFS($D$5:$D$72,"&lt;&gt;"&amp;"",$D$5:$D$72,"&lt;&gt;"&amp;"NL",$D$5:$D$72,"&lt;&gt;"&amp;"HORS LIGUE",W$5:W$72,"&lt;"&amp;W79)+1),Paramètres!$B$3:$C$56,2,FALSE)*Paramètres!$N$12))</f>
        <v>0</v>
      </c>
      <c r="Y79" s="46"/>
      <c r="Z79" s="2">
        <f>IF(Y$2="Bike &amp; Run",IF(ISNA(VLOOKUP(Y79,Paramètres!$B$3:$C$56,2,FALSE)),0,VLOOKUP(Y79,Paramètres!$B$3:$C$56,2,FALSE)*Paramètres!$N$13),IF(OR(Y79="",OR($D79="",$D79="NL",$D79="HORS LIGUE")),0,VLOOKUP(IF(OR(Y79="",OR($D79="",$D79="NL",$D79="HORS LIGUE")),"",COUNTIFS($D$5:$D$72,"&lt;&gt;"&amp;"",$D$5:$D$72,"&lt;&gt;"&amp;"NL",$D$5:$D$72,"&lt;&gt;"&amp;"HORS LIGUE",Y$5:Y$72,"&lt;"&amp;Y79)+1),Paramètres!$B$3:$C$56,2,FALSE)*Paramètres!$N$13))</f>
        <v>0</v>
      </c>
      <c r="AA79" s="46"/>
      <c r="AB79" s="2">
        <f>IF(AA$2="Bike &amp; Run",IF(ISNA(VLOOKUP(AA79,Paramètres!$B$3:$C$56,2,FALSE)),0,VLOOKUP(AA79,Paramètres!$B$3:$C$56,2,FALSE)*Paramètres!$N$14),IF(OR(AA79="",OR($D79="",$D79="NL",$D79="HORS LIGUE")),0,VLOOKUP(IF(OR(AA79="",OR($D79="",$D79="NL",$D79="HORS LIGUE")),"",COUNTIFS($D$5:$D$72,"&lt;&gt;"&amp;"",$D$5:$D$72,"&lt;&gt;"&amp;"NL",$D$5:$D$72,"&lt;&gt;"&amp;"HORS LIGUE",AA$5:AA$72,"&lt;"&amp;AA79)+1),Paramètres!$B$3:$C$56,2,FALSE)*Paramètres!$N$14))</f>
        <v>0</v>
      </c>
      <c r="AC79" s="46"/>
      <c r="AD79" s="2">
        <f>IF(AC$2="Bike &amp; Run",IF(ISNA(VLOOKUP(AC79,Paramètres!$B$3:$C$56,2,FALSE)),0,VLOOKUP(AC79,Paramètres!$B$3:$C$56,2,FALSE)*Paramètres!$N$15),IF(OR(AC79="",OR($D79="",$D79="NL",$D79="HORS LIGUE")),0,VLOOKUP(IF(OR(AC79="",OR($D79="",$D79="NL",$D79="HORS LIGUE")),"",COUNTIFS($D$5:$D$72,"&lt;&gt;"&amp;"",$D$5:$D$72,"&lt;&gt;"&amp;"NL",$D$5:$D$72,"&lt;&gt;"&amp;"HORS LIGUE",AC$5:AC$72,"&lt;"&amp;AC79)+1),Paramètres!$B$3:$C$56,2,FALSE)*Paramètres!$N$15))</f>
        <v>0</v>
      </c>
      <c r="AE79" s="46"/>
      <c r="AF79" s="2">
        <f>IF(AE$2="Bike &amp; Run",IF(ISNA(VLOOKUP(AE79,Paramètres!$B$3:$C$56,2,FALSE)),0,VLOOKUP(AE79,Paramètres!$B$3:$C$56,2,FALSE)*Paramètres!$N$16),IF(OR(AE79="",OR($D79="",$D79="NL",$D79="HORS LIGUE")),0,VLOOKUP(IF(OR(AE79="",OR($D79="",$D79="NL",$D79="HORS LIGUE")),"",COUNTIFS($D$5:$D$72,"&lt;&gt;"&amp;"",$D$5:$D$72,"&lt;&gt;"&amp;"NL",$D$5:$D$72,"&lt;&gt;"&amp;"HORS LIGUE",AE$5:AE$72,"&lt;"&amp;AE79)+1),Paramètres!$B$3:$C$56,2,FALSE)*Paramètres!$N$16))</f>
        <v>0</v>
      </c>
      <c r="AG79" s="46"/>
      <c r="AH79" s="2">
        <f>IF(AG$2="Bike &amp; Run",IF(ISNA(VLOOKUP(AG79,Paramètres!$B$3:$C$56,2,FALSE)),0,VLOOKUP(AG79,Paramètres!$B$3:$C$56,2,FALSE)*Paramètres!$N$17),IF(OR(AG79="",OR($D79="",$D79="NL",$D79="HORS LIGUE")),0,VLOOKUP(IF(OR(AG79="",OR($D79="",$D79="NL",$D79="HORS LIGUE")),"",COUNTIFS($D$5:$D$72,"&lt;&gt;"&amp;"",$D$5:$D$72,"&lt;&gt;"&amp;"NL",$D$5:$D$72,"&lt;&gt;"&amp;"HORS LIGUE",AG$5:AG$72,"&lt;"&amp;AG79)+1),Paramètres!$B$3:$C$56,2,FALSE)*Paramètres!$N$17))</f>
        <v>0</v>
      </c>
      <c r="AI79" s="40">
        <f t="shared" si="109"/>
        <v>0</v>
      </c>
      <c r="AJ79" s="3" t="str">
        <f t="shared" si="110"/>
        <v/>
      </c>
      <c r="AK79" s="5">
        <f t="shared" si="111"/>
        <v>0</v>
      </c>
      <c r="AL79" s="41" t="e">
        <f t="shared" si="98"/>
        <v>#REF!</v>
      </c>
      <c r="AM79" s="33" t="e">
        <f t="shared" si="112"/>
        <v>#REF!</v>
      </c>
    </row>
    <row r="80" spans="1:70" ht="16.5" x14ac:dyDescent="0.35">
      <c r="A80" s="74" t="s">
        <v>1364</v>
      </c>
      <c r="B80" s="76" t="s">
        <v>512</v>
      </c>
      <c r="C80" s="74" t="s">
        <v>1365</v>
      </c>
      <c r="D80" s="74" t="s">
        <v>44</v>
      </c>
      <c r="E80" s="6"/>
      <c r="F80" s="2">
        <f>IF(E$2="Bike &amp; Run",IF(ISNA(VLOOKUP(E80,Paramètres!$B$3:$C$56,2,FALSE)),0,VLOOKUP(E80,Paramètres!$B$3:$C$56,2,FALSE)*Paramètres!$N$3),IF(OR(E80="",OR($D80="",$D80="NL",$D80="HORS LIGUE")),0,VLOOKUP(IF(OR(E80="",OR($D80="",$D80="NL",$D80="HORS LIGUE")),"",COUNTIFS($D$5:$D$72,"&lt;&gt;"&amp;"",$D$5:$D$72,"&lt;&gt;"&amp;"NL",$D$5:$D$72,"&lt;&gt;"&amp;"HORS LIGUE",E$5:E$72,"&lt;"&amp;E80)+1),Paramètres!$B$3:$C$56,2,FALSE)*Paramètres!$N$3))</f>
        <v>0</v>
      </c>
      <c r="G80" s="4"/>
      <c r="H80" s="2">
        <f>IF(G$2="Bike &amp; Run",IF(ISNA(VLOOKUP(G80,Paramètres!$B$3:$C$56,2,FALSE)),0,VLOOKUP(G80,Paramètres!$B$3:$C$56,2,FALSE)*Paramètres!$N$4),IF(OR(G80="",OR($D80="",$D80="NL",$D80="HORS LIGUE")),0,VLOOKUP(IF(OR(G80="",OR($D80="",$D80="NL",$D80="HORS LIGUE")),"",COUNTIFS($D$5:$D$72,"&lt;&gt;"&amp;"",$D$5:$D$72,"&lt;&gt;"&amp;"NL",$D$5:$D$72,"&lt;&gt;"&amp;"HORS LIGUE",G$5:G$72,"&lt;"&amp;G80)+1),Paramètres!$B$3:$C$56,2,FALSE)*Paramètres!$N$4))</f>
        <v>0</v>
      </c>
      <c r="I80" s="36"/>
      <c r="J80" s="2">
        <f>IF(I$2="Bike &amp; Run",IF(ISNA(VLOOKUP(I80,Paramètres!$B$3:$C$56,2,FALSE)),0,VLOOKUP(I80,Paramètres!$B$3:$C$56,2,FALSE)*Paramètres!$N$5),IF(OR(I80="",OR($D80="",$D80="NL",$D80="HORS LIGUE")),0,VLOOKUP(IF(OR(I80="",OR($D80="",$D80="NL",$D80="HORS LIGUE")),"",COUNTIFS($D$5:$D$72,"&lt;&gt;"&amp;"",$D$5:$D$72,"&lt;&gt;"&amp;"NL",$D$5:$D$72,"&lt;&gt;"&amp;"HORS LIGUE",I$5:I$72,"&lt;"&amp;I80)+1),Paramètres!$B$3:$C$56,2,FALSE)*Paramètres!$N$5))</f>
        <v>0</v>
      </c>
      <c r="K80" s="4"/>
      <c r="L80" s="2">
        <f>IF(K$2="Bike &amp; Run",IF(ISNA(VLOOKUP(K80,Paramètres!$B$3:$C$56,2,FALSE)),0,VLOOKUP(K80,Paramètres!$B$3:$C$56,2,FALSE)*Paramètres!$N$6),IF(OR(K80="",OR($D80="",$D80="NL",$D80="HORS LIGUE")),0,VLOOKUP(IF(OR(K80="",OR($D80="",$D80="NL",$D80="HORS LIGUE")),"",COUNTIFS($D$5:$D$72,"&lt;&gt;"&amp;"",$D$5:$D$72,"&lt;&gt;"&amp;"NL",$D$5:$D$72,"&lt;&gt;"&amp;"HORS LIGUE",K$5:K$72,"&lt;"&amp;K80)+1),Paramètres!$B$3:$C$56,2,FALSE)*Paramètres!$N$6))</f>
        <v>0</v>
      </c>
      <c r="M80" s="4"/>
      <c r="N80" s="2">
        <f>IF(M$2="Bike &amp; Run",IF(ISNA(VLOOKUP(M80,Paramètres!$B$3:$C$56,2,FALSE)),0,VLOOKUP(M80,Paramètres!$B$3:$C$56,2,FALSE)*Paramètres!$N$7),IF(OR(M80="",OR($D80="",$D80="NL",$D80="HORS LIGUE")),0,VLOOKUP(IF(OR(M80="",OR($D80="",$D80="NL",$D80="HORS LIGUE")),"",COUNTIFS($D$5:$D$72,"&lt;&gt;"&amp;"",$D$5:$D$72,"&lt;&gt;"&amp;"NL",$D$5:$D$72,"&lt;&gt;"&amp;"HORS LIGUE",M$5:M$72,"&lt;"&amp;M80)+1),Paramètres!$B$3:$C$56,2,FALSE)*Paramètres!$N$7))</f>
        <v>0</v>
      </c>
      <c r="O80" s="46"/>
      <c r="P80" s="2">
        <f>IF(O$2="Bike &amp; Run",IF(ISNA(VLOOKUP(O80,Paramètres!$B$3:$C$56,2,FALSE)),0,VLOOKUP(O80,Paramètres!$B$3:$C$56,2,FALSE)*Paramètres!$N$8),IF(OR(O80="",OR($D80="",$D80="NL",$D80="HORS LIGUE")),0,VLOOKUP(IF(OR(O80="",OR($D80="",$D80="NL",$D80="HORS LIGUE")),"",COUNTIFS($D$5:$D$72,"&lt;&gt;"&amp;"",$D$5:$D$72,"&lt;&gt;"&amp;"NL",$D$5:$D$72,"&lt;&gt;"&amp;"HORS LIGUE",O$5:O$72,"&lt;"&amp;O80)+1),Paramètres!$B$3:$C$56,2,FALSE)*Paramètres!$N$8))</f>
        <v>0</v>
      </c>
      <c r="Q80" s="46"/>
      <c r="R80" s="2">
        <f>IF(Q$2="Bike &amp; Run",IF(ISNA(VLOOKUP(Q80,Paramètres!$B$3:$C$56,2,FALSE)),0,VLOOKUP(Q80,Paramètres!$B$3:$C$56,2,FALSE)*Paramètres!$N$9),IF(OR(Q80="",OR($D80="",$D80="NL",$D80="HORS LIGUE")),0,VLOOKUP(IF(OR(Q80="",OR($D80="",$D80="NL",$D80="HORS LIGUE")),"",COUNTIFS($D$5:$D$72,"&lt;&gt;"&amp;"",$D$5:$D$72,"&lt;&gt;"&amp;"NL",$D$5:$D$72,"&lt;&gt;"&amp;"HORS LIGUE",Q$5:Q$72,"&lt;"&amp;Q80)+1),Paramètres!$B$3:$C$56,2,FALSE)*Paramètres!$N$9))</f>
        <v>0</v>
      </c>
      <c r="S80" s="46"/>
      <c r="T80" s="2">
        <f>IF(S$2="Bike &amp; Run",IF(ISNA(VLOOKUP(S80,Paramètres!$B$3:$C$56,2,FALSE)),0,VLOOKUP(S80,Paramètres!$B$3:$C$56,2,FALSE)*Paramètres!$N$10),IF(OR(S80="",OR($D80="",$D80="NL",$D80="HORS LIGUE")),0,VLOOKUP(IF(OR(S80="",OR($D80="",$D80="NL",$D80="HORS LIGUE")),"",COUNTIFS($D$5:$D$72,"&lt;&gt;"&amp;"",$D$5:$D$72,"&lt;&gt;"&amp;"NL",$D$5:$D$72,"&lt;&gt;"&amp;"HORS LIGUE",S$5:S$72,"&lt;"&amp;S80)+1),Paramètres!$B$3:$C$56,2,FALSE)*Paramètres!$N$10))</f>
        <v>0</v>
      </c>
      <c r="U80" s="46"/>
      <c r="V80" s="2">
        <f>IF(U$2="Bike &amp; Run",IF(ISNA(VLOOKUP(U80,Paramètres!$B$3:$C$56,2,FALSE)),0,VLOOKUP(U80,Paramètres!$B$3:$C$56,2,FALSE)*Paramètres!$N$11),IF(OR(U80="",OR($D80="",$D80="NL",$D80="HORS LIGUE")),0,VLOOKUP(IF(OR(U80="",OR($D80="",$D80="NL",$D80="HORS LIGUE")),"",COUNTIFS($D$5:$D$72,"&lt;&gt;"&amp;"",$D$5:$D$72,"&lt;&gt;"&amp;"NL",$D$5:$D$72,"&lt;&gt;"&amp;"HORS LIGUE",U$5:U$72,"&lt;"&amp;U80)+1),Paramètres!$B$3:$C$56,2,FALSE)*Paramètres!$N$11))</f>
        <v>0</v>
      </c>
      <c r="W80" s="46"/>
      <c r="X80" s="2">
        <f>IF(W$2="Bike &amp; Run",IF(ISNA(VLOOKUP(W80,Paramètres!$B$3:$C$56,2,FALSE)),0,VLOOKUP(W80,Paramètres!$B$3:$C$56,2,FALSE)*Paramètres!$N$12),IF(OR(W80="",OR($D80="",$D80="NL",$D80="HORS LIGUE")),0,VLOOKUP(IF(OR(W80="",OR($D80="",$D80="NL",$D80="HORS LIGUE")),"",COUNTIFS($D$5:$D$72,"&lt;&gt;"&amp;"",$D$5:$D$72,"&lt;&gt;"&amp;"NL",$D$5:$D$72,"&lt;&gt;"&amp;"HORS LIGUE",W$5:W$72,"&lt;"&amp;W80)+1),Paramètres!$B$3:$C$56,2,FALSE)*Paramètres!$N$12))</f>
        <v>0</v>
      </c>
      <c r="Y80" s="46"/>
      <c r="Z80" s="2">
        <f>IF(Y$2="Bike &amp; Run",IF(ISNA(VLOOKUP(Y80,Paramètres!$B$3:$C$56,2,FALSE)),0,VLOOKUP(Y80,Paramètres!$B$3:$C$56,2,FALSE)*Paramètres!$N$13),IF(OR(Y80="",OR($D80="",$D80="NL",$D80="HORS LIGUE")),0,VLOOKUP(IF(OR(Y80="",OR($D80="",$D80="NL",$D80="HORS LIGUE")),"",COUNTIFS($D$5:$D$72,"&lt;&gt;"&amp;"",$D$5:$D$72,"&lt;&gt;"&amp;"NL",$D$5:$D$72,"&lt;&gt;"&amp;"HORS LIGUE",Y$5:Y$72,"&lt;"&amp;Y80)+1),Paramètres!$B$3:$C$56,2,FALSE)*Paramètres!$N$13))</f>
        <v>0</v>
      </c>
      <c r="AA80" s="46"/>
      <c r="AB80" s="2">
        <f>IF(AA$2="Bike &amp; Run",IF(ISNA(VLOOKUP(AA80,Paramètres!$B$3:$C$56,2,FALSE)),0,VLOOKUP(AA80,Paramètres!$B$3:$C$56,2,FALSE)*Paramètres!$N$14),IF(OR(AA80="",OR($D80="",$D80="NL",$D80="HORS LIGUE")),0,VLOOKUP(IF(OR(AA80="",OR($D80="",$D80="NL",$D80="HORS LIGUE")),"",COUNTIFS($D$5:$D$72,"&lt;&gt;"&amp;"",$D$5:$D$72,"&lt;&gt;"&amp;"NL",$D$5:$D$72,"&lt;&gt;"&amp;"HORS LIGUE",AA$5:AA$72,"&lt;"&amp;AA80)+1),Paramètres!$B$3:$C$56,2,FALSE)*Paramètres!$N$14))</f>
        <v>0</v>
      </c>
      <c r="AC80" s="46"/>
      <c r="AD80" s="2">
        <f>IF(AC$2="Bike &amp; Run",IF(ISNA(VLOOKUP(AC80,Paramètres!$B$3:$C$56,2,FALSE)),0,VLOOKUP(AC80,Paramètres!$B$3:$C$56,2,FALSE)*Paramètres!$N$15),IF(OR(AC80="",OR($D80="",$D80="NL",$D80="HORS LIGUE")),0,VLOOKUP(IF(OR(AC80="",OR($D80="",$D80="NL",$D80="HORS LIGUE")),"",COUNTIFS($D$5:$D$72,"&lt;&gt;"&amp;"",$D$5:$D$72,"&lt;&gt;"&amp;"NL",$D$5:$D$72,"&lt;&gt;"&amp;"HORS LIGUE",AC$5:AC$72,"&lt;"&amp;AC80)+1),Paramètres!$B$3:$C$56,2,FALSE)*Paramètres!$N$15))</f>
        <v>0</v>
      </c>
      <c r="AE80" s="46"/>
      <c r="AF80" s="2">
        <f>IF(AE$2="Bike &amp; Run",IF(ISNA(VLOOKUP(AE80,Paramètres!$B$3:$C$56,2,FALSE)),0,VLOOKUP(AE80,Paramètres!$B$3:$C$56,2,FALSE)*Paramètres!$N$16),IF(OR(AE80="",OR($D80="",$D80="NL",$D80="HORS LIGUE")),0,VLOOKUP(IF(OR(AE80="",OR($D80="",$D80="NL",$D80="HORS LIGUE")),"",COUNTIFS($D$5:$D$72,"&lt;&gt;"&amp;"",$D$5:$D$72,"&lt;&gt;"&amp;"NL",$D$5:$D$72,"&lt;&gt;"&amp;"HORS LIGUE",AE$5:AE$72,"&lt;"&amp;AE80)+1),Paramètres!$B$3:$C$56,2,FALSE)*Paramètres!$N$16))</f>
        <v>0</v>
      </c>
      <c r="AG80" s="46"/>
      <c r="AH80" s="2">
        <f>IF(AG$2="Bike &amp; Run",IF(ISNA(VLOOKUP(AG80,Paramètres!$B$3:$C$56,2,FALSE)),0,VLOOKUP(AG80,Paramètres!$B$3:$C$56,2,FALSE)*Paramètres!$N$17),IF(OR(AG80="",OR($D80="",$D80="NL",$D80="HORS LIGUE")),0,VLOOKUP(IF(OR(AG80="",OR($D80="",$D80="NL",$D80="HORS LIGUE")),"",COUNTIFS($D$5:$D$72,"&lt;&gt;"&amp;"",$D$5:$D$72,"&lt;&gt;"&amp;"NL",$D$5:$D$72,"&lt;&gt;"&amp;"HORS LIGUE",AG$5:AG$72,"&lt;"&amp;AG80)+1),Paramètres!$B$3:$C$56,2,FALSE)*Paramètres!$N$17))</f>
        <v>0</v>
      </c>
      <c r="AI80" s="40">
        <f t="shared" si="109"/>
        <v>0</v>
      </c>
      <c r="AJ80" s="3" t="str">
        <f t="shared" si="110"/>
        <v/>
      </c>
      <c r="AK80" s="5">
        <f t="shared" si="111"/>
        <v>0</v>
      </c>
      <c r="AL80" s="41" t="e">
        <f>HLOOKUP($AL$2,$BD$4:$BR$72,ROW(A79)-3,FALSE)</f>
        <v>#REF!</v>
      </c>
      <c r="AM80" s="33" t="e">
        <f t="shared" si="112"/>
        <v>#REF!</v>
      </c>
    </row>
    <row r="81" spans="1:39" ht="16.5" x14ac:dyDescent="0.35">
      <c r="A81" s="14"/>
      <c r="B81" s="64" t="str">
        <f>IF(ISNA(VLOOKUP(A81,'Licenciés Jeunes 2023'!A:C,3,0)),"",VLOOKUP(A81,'Licenciés Jeunes 2023'!A:C,3,0))</f>
        <v/>
      </c>
      <c r="C81" s="32" t="str">
        <f>IF(ISNA(VLOOKUP(A81,'Licenciés Jeunes 2023'!A:C,2,0)),"",VLOOKUP(A81,'Licenciés Jeunes 2023'!A:C,2,0))</f>
        <v/>
      </c>
      <c r="D81" s="32" t="str">
        <f>IF(ISNA(VLOOKUP(A81,'Licenciés Jeunes 2023'!A:F,6,0)),"",VLOOKUP(A81,'Licenciés Jeunes 2023'!A:F,6,0))</f>
        <v/>
      </c>
      <c r="E81" s="6"/>
      <c r="F81" s="2">
        <f>IF(E$2="Bike &amp; Run",IF(ISNA(VLOOKUP(E81,Paramètres!$B$3:$C$56,2,FALSE)),0,VLOOKUP(E81,Paramètres!$B$3:$C$56,2,FALSE)*Paramètres!$N$3),IF(OR(E81="",OR($D81="",$D81="NL",$D81="HORS LIGUE")),0,VLOOKUP(IF(OR(E81="",OR($D81="",$D81="NL",$D81="HORS LIGUE")),"",COUNTIFS($D$5:$D$72,"&lt;&gt;"&amp;"",$D$5:$D$72,"&lt;&gt;"&amp;"NL",$D$5:$D$72,"&lt;&gt;"&amp;"HORS LIGUE",E$5:E$72,"&lt;"&amp;E81)+1),Paramètres!$B$3:$C$56,2,FALSE)*Paramètres!$N$3))</f>
        <v>0</v>
      </c>
      <c r="G81" s="4"/>
      <c r="H81" s="2">
        <f>IF(G$2="Bike &amp; Run",IF(ISNA(VLOOKUP(G81,Paramètres!$B$3:$C$56,2,FALSE)),0,VLOOKUP(G81,Paramètres!$B$3:$C$56,2,FALSE)*Paramètres!$N$4),IF(OR(G81="",OR($D81="",$D81="NL",$D81="HORS LIGUE")),0,VLOOKUP(IF(OR(G81="",OR($D81="",$D81="NL",$D81="HORS LIGUE")),"",COUNTIFS($D$5:$D$72,"&lt;&gt;"&amp;"",$D$5:$D$72,"&lt;&gt;"&amp;"NL",$D$5:$D$72,"&lt;&gt;"&amp;"HORS LIGUE",G$5:G$72,"&lt;"&amp;G81)+1),Paramètres!$B$3:$C$56,2,FALSE)*Paramètres!$N$4))</f>
        <v>0</v>
      </c>
      <c r="I81" s="36"/>
      <c r="J81" s="2">
        <f>IF(I$2="Bike &amp; Run",IF(ISNA(VLOOKUP(I81,Paramètres!$B$3:$C$56,2,FALSE)),0,VLOOKUP(I81,Paramètres!$B$3:$C$56,2,FALSE)*Paramètres!$N$5),IF(OR(I81="",OR($D81="",$D81="NL",$D81="HORS LIGUE")),0,VLOOKUP(IF(OR(I81="",OR($D81="",$D81="NL",$D81="HORS LIGUE")),"",COUNTIFS($D$5:$D$72,"&lt;&gt;"&amp;"",$D$5:$D$72,"&lt;&gt;"&amp;"NL",$D$5:$D$72,"&lt;&gt;"&amp;"HORS LIGUE",I$5:I$72,"&lt;"&amp;I81)+1),Paramètres!$B$3:$C$56,2,FALSE)*Paramètres!$N$5))</f>
        <v>0</v>
      </c>
      <c r="K81" s="4"/>
      <c r="L81" s="2">
        <f>IF(K$2="Bike &amp; Run",IF(ISNA(VLOOKUP(K81,Paramètres!$B$3:$C$56,2,FALSE)),0,VLOOKUP(K81,Paramètres!$B$3:$C$56,2,FALSE)*Paramètres!$N$6),IF(OR(K81="",OR($D81="",$D81="NL",$D81="HORS LIGUE")),0,VLOOKUP(IF(OR(K81="",OR($D81="",$D81="NL",$D81="HORS LIGUE")),"",COUNTIFS($D$5:$D$72,"&lt;&gt;"&amp;"",$D$5:$D$72,"&lt;&gt;"&amp;"NL",$D$5:$D$72,"&lt;&gt;"&amp;"HORS LIGUE",K$5:K$72,"&lt;"&amp;K81)+1),Paramètres!$B$3:$C$56,2,FALSE)*Paramètres!$N$6))</f>
        <v>0</v>
      </c>
      <c r="M81" s="4"/>
      <c r="N81" s="2">
        <f>IF(M$2="Bike &amp; Run",IF(ISNA(VLOOKUP(M81,Paramètres!$B$3:$C$56,2,FALSE)),0,VLOOKUP(M81,Paramètres!$B$3:$C$56,2,FALSE)*Paramètres!$N$7),IF(OR(M81="",OR($D81="",$D81="NL",$D81="HORS LIGUE")),0,VLOOKUP(IF(OR(M81="",OR($D81="",$D81="NL",$D81="HORS LIGUE")),"",COUNTIFS($D$5:$D$72,"&lt;&gt;"&amp;"",$D$5:$D$72,"&lt;&gt;"&amp;"NL",$D$5:$D$72,"&lt;&gt;"&amp;"HORS LIGUE",M$5:M$72,"&lt;"&amp;M81)+1),Paramètres!$B$3:$C$56,2,FALSE)*Paramètres!$N$7))</f>
        <v>0</v>
      </c>
      <c r="O81" s="46"/>
      <c r="P81" s="2">
        <f>IF(O$2="Bike &amp; Run",IF(ISNA(VLOOKUP(O81,Paramètres!$B$3:$C$56,2,FALSE)),0,VLOOKUP(O81,Paramètres!$B$3:$C$56,2,FALSE)*Paramètres!$N$8),IF(OR(O81="",OR($D81="",$D81="NL",$D81="HORS LIGUE")),0,VLOOKUP(IF(OR(O81="",OR($D81="",$D81="NL",$D81="HORS LIGUE")),"",COUNTIFS($D$5:$D$72,"&lt;&gt;"&amp;"",$D$5:$D$72,"&lt;&gt;"&amp;"NL",$D$5:$D$72,"&lt;&gt;"&amp;"HORS LIGUE",O$5:O$72,"&lt;"&amp;O81)+1),Paramètres!$B$3:$C$56,2,FALSE)*Paramètres!$N$8))</f>
        <v>0</v>
      </c>
      <c r="Q81" s="46"/>
      <c r="R81" s="2">
        <f>IF(Q$2="Bike &amp; Run",IF(ISNA(VLOOKUP(Q81,Paramètres!$B$3:$C$56,2,FALSE)),0,VLOOKUP(Q81,Paramètres!$B$3:$C$56,2,FALSE)*Paramètres!$N$9),IF(OR(Q81="",OR($D81="",$D81="NL",$D81="HORS LIGUE")),0,VLOOKUP(IF(OR(Q81="",OR($D81="",$D81="NL",$D81="HORS LIGUE")),"",COUNTIFS($D$5:$D$72,"&lt;&gt;"&amp;"",$D$5:$D$72,"&lt;&gt;"&amp;"NL",$D$5:$D$72,"&lt;&gt;"&amp;"HORS LIGUE",Q$5:Q$72,"&lt;"&amp;Q81)+1),Paramètres!$B$3:$C$56,2,FALSE)*Paramètres!$N$9))</f>
        <v>0</v>
      </c>
      <c r="S81" s="46"/>
      <c r="T81" s="2">
        <f>IF(S$2="Bike &amp; Run",IF(ISNA(VLOOKUP(S81,Paramètres!$B$3:$C$56,2,FALSE)),0,VLOOKUP(S81,Paramètres!$B$3:$C$56,2,FALSE)*Paramètres!$N$10),IF(OR(S81="",OR($D81="",$D81="NL",$D81="HORS LIGUE")),0,VLOOKUP(IF(OR(S81="",OR($D81="",$D81="NL",$D81="HORS LIGUE")),"",COUNTIFS($D$5:$D$72,"&lt;&gt;"&amp;"",$D$5:$D$72,"&lt;&gt;"&amp;"NL",$D$5:$D$72,"&lt;&gt;"&amp;"HORS LIGUE",S$5:S$72,"&lt;"&amp;S81)+1),Paramètres!$B$3:$C$56,2,FALSE)*Paramètres!$N$10))</f>
        <v>0</v>
      </c>
      <c r="U81" s="46"/>
      <c r="V81" s="2">
        <f>IF(U$2="Bike &amp; Run",IF(ISNA(VLOOKUP(U81,Paramètres!$B$3:$C$56,2,FALSE)),0,VLOOKUP(U81,Paramètres!$B$3:$C$56,2,FALSE)*Paramètres!$N$11),IF(OR(U81="",OR($D81="",$D81="NL",$D81="HORS LIGUE")),0,VLOOKUP(IF(OR(U81="",OR($D81="",$D81="NL",$D81="HORS LIGUE")),"",COUNTIFS($D$5:$D$72,"&lt;&gt;"&amp;"",$D$5:$D$72,"&lt;&gt;"&amp;"NL",$D$5:$D$72,"&lt;&gt;"&amp;"HORS LIGUE",U$5:U$72,"&lt;"&amp;U81)+1),Paramètres!$B$3:$C$56,2,FALSE)*Paramètres!$N$11))</f>
        <v>0</v>
      </c>
      <c r="W81" s="46"/>
      <c r="X81" s="2">
        <f>IF(W$2="Bike &amp; Run",IF(ISNA(VLOOKUP(W81,Paramètres!$B$3:$C$56,2,FALSE)),0,VLOOKUP(W81,Paramètres!$B$3:$C$56,2,FALSE)*Paramètres!$N$12),IF(OR(W81="",OR($D81="",$D81="NL",$D81="HORS LIGUE")),0,VLOOKUP(IF(OR(W81="",OR($D81="",$D81="NL",$D81="HORS LIGUE")),"",COUNTIFS($D$5:$D$72,"&lt;&gt;"&amp;"",$D$5:$D$72,"&lt;&gt;"&amp;"NL",$D$5:$D$72,"&lt;&gt;"&amp;"HORS LIGUE",W$5:W$72,"&lt;"&amp;W81)+1),Paramètres!$B$3:$C$56,2,FALSE)*Paramètres!$N$12))</f>
        <v>0</v>
      </c>
      <c r="Y81" s="46"/>
      <c r="Z81" s="2">
        <f>IF(Y$2="Bike &amp; Run",IF(ISNA(VLOOKUP(Y81,Paramètres!$B$3:$C$56,2,FALSE)),0,VLOOKUP(Y81,Paramètres!$B$3:$C$56,2,FALSE)*Paramètres!$N$13),IF(OR(Y81="",OR($D81="",$D81="NL",$D81="HORS LIGUE")),0,VLOOKUP(IF(OR(Y81="",OR($D81="",$D81="NL",$D81="HORS LIGUE")),"",COUNTIFS($D$5:$D$72,"&lt;&gt;"&amp;"",$D$5:$D$72,"&lt;&gt;"&amp;"NL",$D$5:$D$72,"&lt;&gt;"&amp;"HORS LIGUE",Y$5:Y$72,"&lt;"&amp;Y81)+1),Paramètres!$B$3:$C$56,2,FALSE)*Paramètres!$N$13))</f>
        <v>0</v>
      </c>
      <c r="AA81" s="46"/>
      <c r="AB81" s="2">
        <f>IF(AA$2="Bike &amp; Run",IF(ISNA(VLOOKUP(AA81,Paramètres!$B$3:$C$56,2,FALSE)),0,VLOOKUP(AA81,Paramètres!$B$3:$C$56,2,FALSE)*Paramètres!$N$14),IF(OR(AA81="",OR($D81="",$D81="NL",$D81="HORS LIGUE")),0,VLOOKUP(IF(OR(AA81="",OR($D81="",$D81="NL",$D81="HORS LIGUE")),"",COUNTIFS($D$5:$D$72,"&lt;&gt;"&amp;"",$D$5:$D$72,"&lt;&gt;"&amp;"NL",$D$5:$D$72,"&lt;&gt;"&amp;"HORS LIGUE",AA$5:AA$72,"&lt;"&amp;AA81)+1),Paramètres!$B$3:$C$56,2,FALSE)*Paramètres!$N$14))</f>
        <v>0</v>
      </c>
      <c r="AC81" s="46"/>
      <c r="AD81" s="2">
        <f>IF(AC$2="Bike &amp; Run",IF(ISNA(VLOOKUP(AC81,Paramètres!$B$3:$C$56,2,FALSE)),0,VLOOKUP(AC81,Paramètres!$B$3:$C$56,2,FALSE)*Paramètres!$N$15),IF(OR(AC81="",OR($D81="",$D81="NL",$D81="HORS LIGUE")),0,VLOOKUP(IF(OR(AC81="",OR($D81="",$D81="NL",$D81="HORS LIGUE")),"",COUNTIFS($D$5:$D$72,"&lt;&gt;"&amp;"",$D$5:$D$72,"&lt;&gt;"&amp;"NL",$D$5:$D$72,"&lt;&gt;"&amp;"HORS LIGUE",AC$5:AC$72,"&lt;"&amp;AC81)+1),Paramètres!$B$3:$C$56,2,FALSE)*Paramètres!$N$15))</f>
        <v>0</v>
      </c>
      <c r="AE81" s="46"/>
      <c r="AF81" s="2">
        <f>IF(AE$2="Bike &amp; Run",IF(ISNA(VLOOKUP(AE81,Paramètres!$B$3:$C$56,2,FALSE)),0,VLOOKUP(AE81,Paramètres!$B$3:$C$56,2,FALSE)*Paramètres!$N$16),IF(OR(AE81="",OR($D81="",$D81="NL",$D81="HORS LIGUE")),0,VLOOKUP(IF(OR(AE81="",OR($D81="",$D81="NL",$D81="HORS LIGUE")),"",COUNTIFS($D$5:$D$72,"&lt;&gt;"&amp;"",$D$5:$D$72,"&lt;&gt;"&amp;"NL",$D$5:$D$72,"&lt;&gt;"&amp;"HORS LIGUE",AE$5:AE$72,"&lt;"&amp;AE81)+1),Paramètres!$B$3:$C$56,2,FALSE)*Paramètres!$N$16))</f>
        <v>0</v>
      </c>
      <c r="AG81" s="46"/>
      <c r="AH81" s="2">
        <f>IF(AG$2="Bike &amp; Run",IF(ISNA(VLOOKUP(AG81,Paramètres!$B$3:$C$56,2,FALSE)),0,VLOOKUP(AG81,Paramètres!$B$3:$C$56,2,FALSE)*Paramètres!$N$17),IF(OR(AG81="",OR($D81="",$D81="NL",$D81="HORS LIGUE")),0,VLOOKUP(IF(OR(AG81="",OR($D81="",$D81="NL",$D81="HORS LIGUE")),"",COUNTIFS($D$5:$D$72,"&lt;&gt;"&amp;"",$D$5:$D$72,"&lt;&gt;"&amp;"NL",$D$5:$D$72,"&lt;&gt;"&amp;"HORS LIGUE",AG$5:AG$72,"&lt;"&amp;AG81)+1),Paramètres!$B$3:$C$56,2,FALSE)*Paramètres!$N$17))</f>
        <v>0</v>
      </c>
      <c r="AI81" s="40">
        <f t="shared" si="109"/>
        <v>0</v>
      </c>
      <c r="AJ81" s="3" t="str">
        <f t="shared" si="110"/>
        <v/>
      </c>
      <c r="AK81" s="5">
        <f t="shared" si="111"/>
        <v>0</v>
      </c>
      <c r="AL81" s="41">
        <f>HLOOKUP($AL$2,$BD$4:$BR$72,ROW(A72)-3,FALSE)</f>
        <v>0</v>
      </c>
      <c r="AM81" s="33" t="str">
        <f t="shared" si="112"/>
        <v/>
      </c>
    </row>
    <row r="82" spans="1:39" ht="16.5" x14ac:dyDescent="0.35">
      <c r="A82" s="14"/>
      <c r="B82" s="64" t="str">
        <f>IF(ISNA(VLOOKUP(A82,'Licenciés Jeunes 2023'!A:C,3,0)),"",VLOOKUP(A82,'Licenciés Jeunes 2023'!A:C,3,0))</f>
        <v/>
      </c>
      <c r="C82" s="32" t="str">
        <f>IF(ISNA(VLOOKUP(A82,'Licenciés Jeunes 2023'!A:C,2,0)),"",VLOOKUP(A82,'Licenciés Jeunes 2023'!A:C,2,0))</f>
        <v/>
      </c>
      <c r="D82" s="32" t="str">
        <f>IF(ISNA(VLOOKUP(A82,'Licenciés Jeunes 2023'!A:F,6,0)),"",VLOOKUP(A82,'Licenciés Jeunes 2023'!A:F,6,0))</f>
        <v/>
      </c>
      <c r="E82" s="6"/>
      <c r="F82" s="2">
        <f>IF(E$2="Bike &amp; Run",IF(ISNA(VLOOKUP(E82,Paramètres!$B$3:$C$56,2,FALSE)),0,VLOOKUP(E82,Paramètres!$B$3:$C$56,2,FALSE)*Paramètres!$N$3),IF(OR(E82="",OR($D82="",$D82="NL",$D82="HORS LIGUE")),0,VLOOKUP(IF(OR(E82="",OR($D82="",$D82="NL",$D82="HORS LIGUE")),"",COUNTIFS($D$5:$D$72,"&lt;&gt;"&amp;"",$D$5:$D$72,"&lt;&gt;"&amp;"NL",$D$5:$D$72,"&lt;&gt;"&amp;"HORS LIGUE",E$5:E$72,"&lt;"&amp;E82)+1),Paramètres!$B$3:$C$56,2,FALSE)*Paramètres!$N$3))</f>
        <v>0</v>
      </c>
      <c r="G82" s="4"/>
      <c r="H82" s="2">
        <f>IF(G$2="Bike &amp; Run",IF(ISNA(VLOOKUP(G82,Paramètres!$B$3:$C$56,2,FALSE)),0,VLOOKUP(G82,Paramètres!$B$3:$C$56,2,FALSE)*Paramètres!$N$4),IF(OR(G82="",OR($D82="",$D82="NL",$D82="HORS LIGUE")),0,VLOOKUP(IF(OR(G82="",OR($D82="",$D82="NL",$D82="HORS LIGUE")),"",COUNTIFS($D$5:$D$72,"&lt;&gt;"&amp;"",$D$5:$D$72,"&lt;&gt;"&amp;"NL",$D$5:$D$72,"&lt;&gt;"&amp;"HORS LIGUE",G$5:G$72,"&lt;"&amp;G82)+1),Paramètres!$B$3:$C$56,2,FALSE)*Paramètres!$N$4))</f>
        <v>0</v>
      </c>
      <c r="I82" s="36"/>
      <c r="J82" s="2">
        <f>IF(I$2="Bike &amp; Run",IF(ISNA(VLOOKUP(I82,Paramètres!$B$3:$C$56,2,FALSE)),0,VLOOKUP(I82,Paramètres!$B$3:$C$56,2,FALSE)*Paramètres!$N$5),IF(OR(I82="",OR($D82="",$D82="NL",$D82="HORS LIGUE")),0,VLOOKUP(IF(OR(I82="",OR($D82="",$D82="NL",$D82="HORS LIGUE")),"",COUNTIFS($D$5:$D$72,"&lt;&gt;"&amp;"",$D$5:$D$72,"&lt;&gt;"&amp;"NL",$D$5:$D$72,"&lt;&gt;"&amp;"HORS LIGUE",I$5:I$72,"&lt;"&amp;I82)+1),Paramètres!$B$3:$C$56,2,FALSE)*Paramètres!$N$5))</f>
        <v>0</v>
      </c>
      <c r="K82" s="4"/>
      <c r="L82" s="2">
        <f>IF(K$2="Bike &amp; Run",IF(ISNA(VLOOKUP(K82,Paramètres!$B$3:$C$56,2,FALSE)),0,VLOOKUP(K82,Paramètres!$B$3:$C$56,2,FALSE)*Paramètres!$N$6),IF(OR(K82="",OR($D82="",$D82="NL",$D82="HORS LIGUE")),0,VLOOKUP(IF(OR(K82="",OR($D82="",$D82="NL",$D82="HORS LIGUE")),"",COUNTIFS($D$5:$D$72,"&lt;&gt;"&amp;"",$D$5:$D$72,"&lt;&gt;"&amp;"NL",$D$5:$D$72,"&lt;&gt;"&amp;"HORS LIGUE",K$5:K$72,"&lt;"&amp;K82)+1),Paramètres!$B$3:$C$56,2,FALSE)*Paramètres!$N$6))</f>
        <v>0</v>
      </c>
      <c r="M82" s="4"/>
      <c r="N82" s="2">
        <f>IF(M$2="Bike &amp; Run",IF(ISNA(VLOOKUP(M82,Paramètres!$B$3:$C$56,2,FALSE)),0,VLOOKUP(M82,Paramètres!$B$3:$C$56,2,FALSE)*Paramètres!$N$7),IF(OR(M82="",OR($D82="",$D82="NL",$D82="HORS LIGUE")),0,VLOOKUP(IF(OR(M82="",OR($D82="",$D82="NL",$D82="HORS LIGUE")),"",COUNTIFS($D$5:$D$72,"&lt;&gt;"&amp;"",$D$5:$D$72,"&lt;&gt;"&amp;"NL",$D$5:$D$72,"&lt;&gt;"&amp;"HORS LIGUE",M$5:M$72,"&lt;"&amp;M82)+1),Paramètres!$B$3:$C$56,2,FALSE)*Paramètres!$N$7))</f>
        <v>0</v>
      </c>
      <c r="O82" s="46"/>
      <c r="P82" s="2">
        <f>IF(O$2="Bike &amp; Run",IF(ISNA(VLOOKUP(O82,Paramètres!$B$3:$C$56,2,FALSE)),0,VLOOKUP(O82,Paramètres!$B$3:$C$56,2,FALSE)*Paramètres!$N$8),IF(OR(O82="",OR($D82="",$D82="NL",$D82="HORS LIGUE")),0,VLOOKUP(IF(OR(O82="",OR($D82="",$D82="NL",$D82="HORS LIGUE")),"",COUNTIFS($D$5:$D$72,"&lt;&gt;"&amp;"",$D$5:$D$72,"&lt;&gt;"&amp;"NL",$D$5:$D$72,"&lt;&gt;"&amp;"HORS LIGUE",O$5:O$72,"&lt;"&amp;O82)+1),Paramètres!$B$3:$C$56,2,FALSE)*Paramètres!$N$8))</f>
        <v>0</v>
      </c>
      <c r="Q82" s="46"/>
      <c r="R82" s="2">
        <f>IF(Q$2="Bike &amp; Run",IF(ISNA(VLOOKUP(Q82,Paramètres!$B$3:$C$56,2,FALSE)),0,VLOOKUP(Q82,Paramètres!$B$3:$C$56,2,FALSE)*Paramètres!$N$9),IF(OR(Q82="",OR($D82="",$D82="NL",$D82="HORS LIGUE")),0,VLOOKUP(IF(OR(Q82="",OR($D82="",$D82="NL",$D82="HORS LIGUE")),"",COUNTIFS($D$5:$D$72,"&lt;&gt;"&amp;"",$D$5:$D$72,"&lt;&gt;"&amp;"NL",$D$5:$D$72,"&lt;&gt;"&amp;"HORS LIGUE",Q$5:Q$72,"&lt;"&amp;Q82)+1),Paramètres!$B$3:$C$56,2,FALSE)*Paramètres!$N$9))</f>
        <v>0</v>
      </c>
      <c r="S82" s="46"/>
      <c r="T82" s="2">
        <f>IF(S$2="Bike &amp; Run",IF(ISNA(VLOOKUP(S82,Paramètres!$B$3:$C$56,2,FALSE)),0,VLOOKUP(S82,Paramètres!$B$3:$C$56,2,FALSE)*Paramètres!$N$10),IF(OR(S82="",OR($D82="",$D82="NL",$D82="HORS LIGUE")),0,VLOOKUP(IF(OR(S82="",OR($D82="",$D82="NL",$D82="HORS LIGUE")),"",COUNTIFS($D$5:$D$72,"&lt;&gt;"&amp;"",$D$5:$D$72,"&lt;&gt;"&amp;"NL",$D$5:$D$72,"&lt;&gt;"&amp;"HORS LIGUE",S$5:S$72,"&lt;"&amp;S82)+1),Paramètres!$B$3:$C$56,2,FALSE)*Paramètres!$N$10))</f>
        <v>0</v>
      </c>
      <c r="U82" s="46"/>
      <c r="V82" s="2">
        <f>IF(U$2="Bike &amp; Run",IF(ISNA(VLOOKUP(U82,Paramètres!$B$3:$C$56,2,FALSE)),0,VLOOKUP(U82,Paramètres!$B$3:$C$56,2,FALSE)*Paramètres!$N$11),IF(OR(U82="",OR($D82="",$D82="NL",$D82="HORS LIGUE")),0,VLOOKUP(IF(OR(U82="",OR($D82="",$D82="NL",$D82="HORS LIGUE")),"",COUNTIFS($D$5:$D$72,"&lt;&gt;"&amp;"",$D$5:$D$72,"&lt;&gt;"&amp;"NL",$D$5:$D$72,"&lt;&gt;"&amp;"HORS LIGUE",U$5:U$72,"&lt;"&amp;U82)+1),Paramètres!$B$3:$C$56,2,FALSE)*Paramètres!$N$11))</f>
        <v>0</v>
      </c>
      <c r="W82" s="46"/>
      <c r="X82" s="2">
        <f>IF(W$2="Bike &amp; Run",IF(ISNA(VLOOKUP(W82,Paramètres!$B$3:$C$56,2,FALSE)),0,VLOOKUP(W82,Paramètres!$B$3:$C$56,2,FALSE)*Paramètres!$N$12),IF(OR(W82="",OR($D82="",$D82="NL",$D82="HORS LIGUE")),0,VLOOKUP(IF(OR(W82="",OR($D82="",$D82="NL",$D82="HORS LIGUE")),"",COUNTIFS($D$5:$D$72,"&lt;&gt;"&amp;"",$D$5:$D$72,"&lt;&gt;"&amp;"NL",$D$5:$D$72,"&lt;&gt;"&amp;"HORS LIGUE",W$5:W$72,"&lt;"&amp;W82)+1),Paramètres!$B$3:$C$56,2,FALSE)*Paramètres!$N$12))</f>
        <v>0</v>
      </c>
      <c r="Y82" s="46"/>
      <c r="Z82" s="2">
        <f>IF(Y$2="Bike &amp; Run",IF(ISNA(VLOOKUP(Y82,Paramètres!$B$3:$C$56,2,FALSE)),0,VLOOKUP(Y82,Paramètres!$B$3:$C$56,2,FALSE)*Paramètres!$N$13),IF(OR(Y82="",OR($D82="",$D82="NL",$D82="HORS LIGUE")),0,VLOOKUP(IF(OR(Y82="",OR($D82="",$D82="NL",$D82="HORS LIGUE")),"",COUNTIFS($D$5:$D$72,"&lt;&gt;"&amp;"",$D$5:$D$72,"&lt;&gt;"&amp;"NL",$D$5:$D$72,"&lt;&gt;"&amp;"HORS LIGUE",Y$5:Y$72,"&lt;"&amp;Y82)+1),Paramètres!$B$3:$C$56,2,FALSE)*Paramètres!$N$13))</f>
        <v>0</v>
      </c>
      <c r="AA82" s="46"/>
      <c r="AB82" s="2">
        <f>IF(AA$2="Bike &amp; Run",IF(ISNA(VLOOKUP(AA82,Paramètres!$B$3:$C$56,2,FALSE)),0,VLOOKUP(AA82,Paramètres!$B$3:$C$56,2,FALSE)*Paramètres!$N$14),IF(OR(AA82="",OR($D82="",$D82="NL",$D82="HORS LIGUE")),0,VLOOKUP(IF(OR(AA82="",OR($D82="",$D82="NL",$D82="HORS LIGUE")),"",COUNTIFS($D$5:$D$72,"&lt;&gt;"&amp;"",$D$5:$D$72,"&lt;&gt;"&amp;"NL",$D$5:$D$72,"&lt;&gt;"&amp;"HORS LIGUE",AA$5:AA$72,"&lt;"&amp;AA82)+1),Paramètres!$B$3:$C$56,2,FALSE)*Paramètres!$N$14))</f>
        <v>0</v>
      </c>
      <c r="AC82" s="46"/>
      <c r="AD82" s="2">
        <f>IF(AC$2="Bike &amp; Run",IF(ISNA(VLOOKUP(AC82,Paramètres!$B$3:$C$56,2,FALSE)),0,VLOOKUP(AC82,Paramètres!$B$3:$C$56,2,FALSE)*Paramètres!$N$15),IF(OR(AC82="",OR($D82="",$D82="NL",$D82="HORS LIGUE")),0,VLOOKUP(IF(OR(AC82="",OR($D82="",$D82="NL",$D82="HORS LIGUE")),"",COUNTIFS($D$5:$D$72,"&lt;&gt;"&amp;"",$D$5:$D$72,"&lt;&gt;"&amp;"NL",$D$5:$D$72,"&lt;&gt;"&amp;"HORS LIGUE",AC$5:AC$72,"&lt;"&amp;AC82)+1),Paramètres!$B$3:$C$56,2,FALSE)*Paramètres!$N$15))</f>
        <v>0</v>
      </c>
      <c r="AE82" s="46"/>
      <c r="AF82" s="2">
        <f>IF(AE$2="Bike &amp; Run",IF(ISNA(VLOOKUP(AE82,Paramètres!$B$3:$C$56,2,FALSE)),0,VLOOKUP(AE82,Paramètres!$B$3:$C$56,2,FALSE)*Paramètres!$N$16),IF(OR(AE82="",OR($D82="",$D82="NL",$D82="HORS LIGUE")),0,VLOOKUP(IF(OR(AE82="",OR($D82="",$D82="NL",$D82="HORS LIGUE")),"",COUNTIFS($D$5:$D$72,"&lt;&gt;"&amp;"",$D$5:$D$72,"&lt;&gt;"&amp;"NL",$D$5:$D$72,"&lt;&gt;"&amp;"HORS LIGUE",AE$5:AE$72,"&lt;"&amp;AE82)+1),Paramètres!$B$3:$C$56,2,FALSE)*Paramètres!$N$16))</f>
        <v>0</v>
      </c>
      <c r="AG82" s="46"/>
      <c r="AH82" s="2">
        <f>IF(AG$2="Bike &amp; Run",IF(ISNA(VLOOKUP(AG82,Paramètres!$B$3:$C$56,2,FALSE)),0,VLOOKUP(AG82,Paramètres!$B$3:$C$56,2,FALSE)*Paramètres!$N$17),IF(OR(AG82="",OR($D82="",$D82="NL",$D82="HORS LIGUE")),0,VLOOKUP(IF(OR(AG82="",OR($D82="",$D82="NL",$D82="HORS LIGUE")),"",COUNTIFS($D$5:$D$72,"&lt;&gt;"&amp;"",$D$5:$D$72,"&lt;&gt;"&amp;"NL",$D$5:$D$72,"&lt;&gt;"&amp;"HORS LIGUE",AG$5:AG$72,"&lt;"&amp;AG82)+1),Paramètres!$B$3:$C$56,2,FALSE)*Paramètres!$N$17))</f>
        <v>0</v>
      </c>
      <c r="AI82" s="40">
        <f t="shared" si="109"/>
        <v>0</v>
      </c>
      <c r="AJ82" s="3" t="str">
        <f t="shared" si="110"/>
        <v/>
      </c>
      <c r="AK82" s="5">
        <f t="shared" si="111"/>
        <v>0</v>
      </c>
      <c r="AL82" s="41">
        <f>HLOOKUP($AL$2,$BD$4:$BR$72,ROW(A72)-3,FALSE)</f>
        <v>0</v>
      </c>
      <c r="AM82" s="33" t="str">
        <f t="shared" si="112"/>
        <v/>
      </c>
    </row>
    <row r="83" spans="1:39" ht="16.5" x14ac:dyDescent="0.35">
      <c r="A83" s="14"/>
      <c r="B83" s="64" t="str">
        <f>IF(ISNA(VLOOKUP(A83,'Licenciés Jeunes 2023'!A:C,3,0)),"",VLOOKUP(A83,'Licenciés Jeunes 2023'!A:C,3,0))</f>
        <v/>
      </c>
      <c r="C83" s="32" t="str">
        <f>IF(ISNA(VLOOKUP(A83,'Licenciés Jeunes 2023'!A:C,2,0)),"",VLOOKUP(A83,'Licenciés Jeunes 2023'!A:C,2,0))</f>
        <v/>
      </c>
      <c r="D83" s="32" t="str">
        <f>IF(ISNA(VLOOKUP(A83,'Licenciés Jeunes 2023'!A:F,6,0)),"",VLOOKUP(A83,'Licenciés Jeunes 2023'!A:F,6,0))</f>
        <v/>
      </c>
      <c r="E83" s="6"/>
      <c r="F83" s="2">
        <f>IF(E$2="Bike &amp; Run",IF(ISNA(VLOOKUP(E83,Paramètres!$B$3:$C$56,2,FALSE)),0,VLOOKUP(E83,Paramètres!$B$3:$C$56,2,FALSE)*Paramètres!$N$3),IF(OR(E83="",OR($D83="",$D83="NL",$D83="HORS LIGUE")),0,VLOOKUP(IF(OR(E83="",OR($D83="",$D83="NL",$D83="HORS LIGUE")),"",COUNTIFS($D$5:$D$72,"&lt;&gt;"&amp;"",$D$5:$D$72,"&lt;&gt;"&amp;"NL",$D$5:$D$72,"&lt;&gt;"&amp;"HORS LIGUE",E$5:E$72,"&lt;"&amp;E83)+1),Paramètres!$B$3:$C$56,2,FALSE)*Paramètres!$N$3))</f>
        <v>0</v>
      </c>
      <c r="G83" s="4"/>
      <c r="H83" s="2">
        <f>IF(G$2="Bike &amp; Run",IF(ISNA(VLOOKUP(G83,Paramètres!$B$3:$C$56,2,FALSE)),0,VLOOKUP(G83,Paramètres!$B$3:$C$56,2,FALSE)*Paramètres!$N$4),IF(OR(G83="",OR($D83="",$D83="NL",$D83="HORS LIGUE")),0,VLOOKUP(IF(OR(G83="",OR($D83="",$D83="NL",$D83="HORS LIGUE")),"",COUNTIFS($D$5:$D$72,"&lt;&gt;"&amp;"",$D$5:$D$72,"&lt;&gt;"&amp;"NL",$D$5:$D$72,"&lt;&gt;"&amp;"HORS LIGUE",G$5:G$72,"&lt;"&amp;G83)+1),Paramètres!$B$3:$C$56,2,FALSE)*Paramètres!$N$4))</f>
        <v>0</v>
      </c>
      <c r="I83" s="36"/>
      <c r="J83" s="2">
        <f>IF(I$2="Bike &amp; Run",IF(ISNA(VLOOKUP(I83,Paramètres!$B$3:$C$56,2,FALSE)),0,VLOOKUP(I83,Paramètres!$B$3:$C$56,2,FALSE)*Paramètres!$N$5),IF(OR(I83="",OR($D83="",$D83="NL",$D83="HORS LIGUE")),0,VLOOKUP(IF(OR(I83="",OR($D83="",$D83="NL",$D83="HORS LIGUE")),"",COUNTIFS($D$5:$D$72,"&lt;&gt;"&amp;"",$D$5:$D$72,"&lt;&gt;"&amp;"NL",$D$5:$D$72,"&lt;&gt;"&amp;"HORS LIGUE",I$5:I$72,"&lt;"&amp;I83)+1),Paramètres!$B$3:$C$56,2,FALSE)*Paramètres!$N$5))</f>
        <v>0</v>
      </c>
      <c r="K83" s="4"/>
      <c r="L83" s="2">
        <f>IF(K$2="Bike &amp; Run",IF(ISNA(VLOOKUP(K83,Paramètres!$B$3:$C$56,2,FALSE)),0,VLOOKUP(K83,Paramètres!$B$3:$C$56,2,FALSE)*Paramètres!$N$6),IF(OR(K83="",OR($D83="",$D83="NL",$D83="HORS LIGUE")),0,VLOOKUP(IF(OR(K83="",OR($D83="",$D83="NL",$D83="HORS LIGUE")),"",COUNTIFS($D$5:$D$72,"&lt;&gt;"&amp;"",$D$5:$D$72,"&lt;&gt;"&amp;"NL",$D$5:$D$72,"&lt;&gt;"&amp;"HORS LIGUE",K$5:K$72,"&lt;"&amp;K83)+1),Paramètres!$B$3:$C$56,2,FALSE)*Paramètres!$N$6))</f>
        <v>0</v>
      </c>
      <c r="M83" s="4"/>
      <c r="N83" s="2">
        <f>IF(M$2="Bike &amp; Run",IF(ISNA(VLOOKUP(M83,Paramètres!$B$3:$C$56,2,FALSE)),0,VLOOKUP(M83,Paramètres!$B$3:$C$56,2,FALSE)*Paramètres!$N$7),IF(OR(M83="",OR($D83="",$D83="NL",$D83="HORS LIGUE")),0,VLOOKUP(IF(OR(M83="",OR($D83="",$D83="NL",$D83="HORS LIGUE")),"",COUNTIFS($D$5:$D$72,"&lt;&gt;"&amp;"",$D$5:$D$72,"&lt;&gt;"&amp;"NL",$D$5:$D$72,"&lt;&gt;"&amp;"HORS LIGUE",M$5:M$72,"&lt;"&amp;M83)+1),Paramètres!$B$3:$C$56,2,FALSE)*Paramètres!$N$7))</f>
        <v>0</v>
      </c>
      <c r="O83" s="46"/>
      <c r="P83" s="2">
        <f>IF(O$2="Bike &amp; Run",IF(ISNA(VLOOKUP(O83,Paramètres!$B$3:$C$56,2,FALSE)),0,VLOOKUP(O83,Paramètres!$B$3:$C$56,2,FALSE)*Paramètres!$N$8),IF(OR(O83="",OR($D83="",$D83="NL",$D83="HORS LIGUE")),0,VLOOKUP(IF(OR(O83="",OR($D83="",$D83="NL",$D83="HORS LIGUE")),"",COUNTIFS($D$5:$D$72,"&lt;&gt;"&amp;"",$D$5:$D$72,"&lt;&gt;"&amp;"NL",$D$5:$D$72,"&lt;&gt;"&amp;"HORS LIGUE",O$5:O$72,"&lt;"&amp;O83)+1),Paramètres!$B$3:$C$56,2,FALSE)*Paramètres!$N$8))</f>
        <v>0</v>
      </c>
      <c r="Q83" s="46"/>
      <c r="R83" s="2">
        <f>IF(Q$2="Bike &amp; Run",IF(ISNA(VLOOKUP(Q83,Paramètres!$B$3:$C$56,2,FALSE)),0,VLOOKUP(Q83,Paramètres!$B$3:$C$56,2,FALSE)*Paramètres!$N$9),IF(OR(Q83="",OR($D83="",$D83="NL",$D83="HORS LIGUE")),0,VLOOKUP(IF(OR(Q83="",OR($D83="",$D83="NL",$D83="HORS LIGUE")),"",COUNTIFS($D$5:$D$72,"&lt;&gt;"&amp;"",$D$5:$D$72,"&lt;&gt;"&amp;"NL",$D$5:$D$72,"&lt;&gt;"&amp;"HORS LIGUE",Q$5:Q$72,"&lt;"&amp;Q83)+1),Paramètres!$B$3:$C$56,2,FALSE)*Paramètres!$N$9))</f>
        <v>0</v>
      </c>
      <c r="S83" s="46"/>
      <c r="T83" s="2">
        <f>IF(S$2="Bike &amp; Run",IF(ISNA(VLOOKUP(S83,Paramètres!$B$3:$C$56,2,FALSE)),0,VLOOKUP(S83,Paramètres!$B$3:$C$56,2,FALSE)*Paramètres!$N$10),IF(OR(S83="",OR($D83="",$D83="NL",$D83="HORS LIGUE")),0,VLOOKUP(IF(OR(S83="",OR($D83="",$D83="NL",$D83="HORS LIGUE")),"",COUNTIFS($D$5:$D$72,"&lt;&gt;"&amp;"",$D$5:$D$72,"&lt;&gt;"&amp;"NL",$D$5:$D$72,"&lt;&gt;"&amp;"HORS LIGUE",S$5:S$72,"&lt;"&amp;S83)+1),Paramètres!$B$3:$C$56,2,FALSE)*Paramètres!$N$10))</f>
        <v>0</v>
      </c>
      <c r="U83" s="46"/>
      <c r="V83" s="2">
        <f>IF(U$2="Bike &amp; Run",IF(ISNA(VLOOKUP(U83,Paramètres!$B$3:$C$56,2,FALSE)),0,VLOOKUP(U83,Paramètres!$B$3:$C$56,2,FALSE)*Paramètres!$N$11),IF(OR(U83="",OR($D83="",$D83="NL",$D83="HORS LIGUE")),0,VLOOKUP(IF(OR(U83="",OR($D83="",$D83="NL",$D83="HORS LIGUE")),"",COUNTIFS($D$5:$D$72,"&lt;&gt;"&amp;"",$D$5:$D$72,"&lt;&gt;"&amp;"NL",$D$5:$D$72,"&lt;&gt;"&amp;"HORS LIGUE",U$5:U$72,"&lt;"&amp;U83)+1),Paramètres!$B$3:$C$56,2,FALSE)*Paramètres!$N$11))</f>
        <v>0</v>
      </c>
      <c r="W83" s="46"/>
      <c r="X83" s="2">
        <f>IF(W$2="Bike &amp; Run",IF(ISNA(VLOOKUP(W83,Paramètres!$B$3:$C$56,2,FALSE)),0,VLOOKUP(W83,Paramètres!$B$3:$C$56,2,FALSE)*Paramètres!$N$12),IF(OR(W83="",OR($D83="",$D83="NL",$D83="HORS LIGUE")),0,VLOOKUP(IF(OR(W83="",OR($D83="",$D83="NL",$D83="HORS LIGUE")),"",COUNTIFS($D$5:$D$72,"&lt;&gt;"&amp;"",$D$5:$D$72,"&lt;&gt;"&amp;"NL",$D$5:$D$72,"&lt;&gt;"&amp;"HORS LIGUE",W$5:W$72,"&lt;"&amp;W83)+1),Paramètres!$B$3:$C$56,2,FALSE)*Paramètres!$N$12))</f>
        <v>0</v>
      </c>
      <c r="Y83" s="46"/>
      <c r="Z83" s="2">
        <f>IF(Y$2="Bike &amp; Run",IF(ISNA(VLOOKUP(Y83,Paramètres!$B$3:$C$56,2,FALSE)),0,VLOOKUP(Y83,Paramètres!$B$3:$C$56,2,FALSE)*Paramètres!$N$13),IF(OR(Y83="",OR($D83="",$D83="NL",$D83="HORS LIGUE")),0,VLOOKUP(IF(OR(Y83="",OR($D83="",$D83="NL",$D83="HORS LIGUE")),"",COUNTIFS($D$5:$D$72,"&lt;&gt;"&amp;"",$D$5:$D$72,"&lt;&gt;"&amp;"NL",$D$5:$D$72,"&lt;&gt;"&amp;"HORS LIGUE",Y$5:Y$72,"&lt;"&amp;Y83)+1),Paramètres!$B$3:$C$56,2,FALSE)*Paramètres!$N$13))</f>
        <v>0</v>
      </c>
      <c r="AA83" s="46"/>
      <c r="AB83" s="2">
        <f>IF(AA$2="Bike &amp; Run",IF(ISNA(VLOOKUP(AA83,Paramètres!$B$3:$C$56,2,FALSE)),0,VLOOKUP(AA83,Paramètres!$B$3:$C$56,2,FALSE)*Paramètres!$N$14),IF(OR(AA83="",OR($D83="",$D83="NL",$D83="HORS LIGUE")),0,VLOOKUP(IF(OR(AA83="",OR($D83="",$D83="NL",$D83="HORS LIGUE")),"",COUNTIFS($D$5:$D$72,"&lt;&gt;"&amp;"",$D$5:$D$72,"&lt;&gt;"&amp;"NL",$D$5:$D$72,"&lt;&gt;"&amp;"HORS LIGUE",AA$5:AA$72,"&lt;"&amp;AA83)+1),Paramètres!$B$3:$C$56,2,FALSE)*Paramètres!$N$14))</f>
        <v>0</v>
      </c>
      <c r="AC83" s="46"/>
      <c r="AD83" s="2">
        <f>IF(AC$2="Bike &amp; Run",IF(ISNA(VLOOKUP(AC83,Paramètres!$B$3:$C$56,2,FALSE)),0,VLOOKUP(AC83,Paramètres!$B$3:$C$56,2,FALSE)*Paramètres!$N$15),IF(OR(AC83="",OR($D83="",$D83="NL",$D83="HORS LIGUE")),0,VLOOKUP(IF(OR(AC83="",OR($D83="",$D83="NL",$D83="HORS LIGUE")),"",COUNTIFS($D$5:$D$72,"&lt;&gt;"&amp;"",$D$5:$D$72,"&lt;&gt;"&amp;"NL",$D$5:$D$72,"&lt;&gt;"&amp;"HORS LIGUE",AC$5:AC$72,"&lt;"&amp;AC83)+1),Paramètres!$B$3:$C$56,2,FALSE)*Paramètres!$N$15))</f>
        <v>0</v>
      </c>
      <c r="AE83" s="46"/>
      <c r="AF83" s="2">
        <f>IF(AE$2="Bike &amp; Run",IF(ISNA(VLOOKUP(AE83,Paramètres!$B$3:$C$56,2,FALSE)),0,VLOOKUP(AE83,Paramètres!$B$3:$C$56,2,FALSE)*Paramètres!$N$16),IF(OR(AE83="",OR($D83="",$D83="NL",$D83="HORS LIGUE")),0,VLOOKUP(IF(OR(AE83="",OR($D83="",$D83="NL",$D83="HORS LIGUE")),"",COUNTIFS($D$5:$D$72,"&lt;&gt;"&amp;"",$D$5:$D$72,"&lt;&gt;"&amp;"NL",$D$5:$D$72,"&lt;&gt;"&amp;"HORS LIGUE",AE$5:AE$72,"&lt;"&amp;AE83)+1),Paramètres!$B$3:$C$56,2,FALSE)*Paramètres!$N$16))</f>
        <v>0</v>
      </c>
      <c r="AG83" s="46"/>
      <c r="AH83" s="2">
        <f>IF(AG$2="Bike &amp; Run",IF(ISNA(VLOOKUP(AG83,Paramètres!$B$3:$C$56,2,FALSE)),0,VLOOKUP(AG83,Paramètres!$B$3:$C$56,2,FALSE)*Paramètres!$N$17),IF(OR(AG83="",OR($D83="",$D83="NL",$D83="HORS LIGUE")),0,VLOOKUP(IF(OR(AG83="",OR($D83="",$D83="NL",$D83="HORS LIGUE")),"",COUNTIFS($D$5:$D$72,"&lt;&gt;"&amp;"",$D$5:$D$72,"&lt;&gt;"&amp;"NL",$D$5:$D$72,"&lt;&gt;"&amp;"HORS LIGUE",AG$5:AG$72,"&lt;"&amp;AG83)+1),Paramètres!$B$3:$C$56,2,FALSE)*Paramètres!$N$17))</f>
        <v>0</v>
      </c>
      <c r="AI83" s="40">
        <f t="shared" si="109"/>
        <v>0</v>
      </c>
      <c r="AJ83" s="3" t="str">
        <f t="shared" si="110"/>
        <v/>
      </c>
      <c r="AK83" s="5">
        <f t="shared" si="111"/>
        <v>0</v>
      </c>
      <c r="AL83" s="41">
        <f>HLOOKUP($AL$2,$BD$4:$BR$72,ROW(A72)-3,FALSE)</f>
        <v>0</v>
      </c>
      <c r="AM83" s="33" t="str">
        <f t="shared" si="112"/>
        <v/>
      </c>
    </row>
    <row r="84" spans="1:39" ht="16.5" x14ac:dyDescent="0.35">
      <c r="A84" s="14"/>
      <c r="B84" s="64" t="str">
        <f>IF(ISNA(VLOOKUP(A84,'Licenciés Jeunes 2023'!A:C,3,0)),"",VLOOKUP(A84,'Licenciés Jeunes 2023'!A:C,3,0))</f>
        <v/>
      </c>
      <c r="C84" s="32" t="str">
        <f>IF(ISNA(VLOOKUP(A84,'Licenciés Jeunes 2023'!A:C,2,0)),"",VLOOKUP(A84,'Licenciés Jeunes 2023'!A:C,2,0))</f>
        <v/>
      </c>
      <c r="D84" s="32" t="str">
        <f>IF(ISNA(VLOOKUP(A84,'Licenciés Jeunes 2023'!A:F,6,0)),"",VLOOKUP(A84,'Licenciés Jeunes 2023'!A:F,6,0))</f>
        <v/>
      </c>
      <c r="E84" s="6"/>
      <c r="F84" s="2">
        <f>IF(E$2="Bike &amp; Run",IF(ISNA(VLOOKUP(E84,Paramètres!$B$3:$C$56,2,FALSE)),0,VLOOKUP(E84,Paramètres!$B$3:$C$56,2,FALSE)*Paramètres!$N$3),IF(OR(E84="",OR($D84="",$D84="NL",$D84="HORS LIGUE")),0,VLOOKUP(IF(OR(E84="",OR($D84="",$D84="NL",$D84="HORS LIGUE")),"",COUNTIFS($D$5:$D$72,"&lt;&gt;"&amp;"",$D$5:$D$72,"&lt;&gt;"&amp;"NL",$D$5:$D$72,"&lt;&gt;"&amp;"HORS LIGUE",E$5:E$72,"&lt;"&amp;E84)+1),Paramètres!$B$3:$C$56,2,FALSE)*Paramètres!$N$3))</f>
        <v>0</v>
      </c>
      <c r="G84" s="4"/>
      <c r="H84" s="2">
        <f>IF(G$2="Bike &amp; Run",IF(ISNA(VLOOKUP(G84,Paramètres!$B$3:$C$56,2,FALSE)),0,VLOOKUP(G84,Paramètres!$B$3:$C$56,2,FALSE)*Paramètres!$N$4),IF(OR(G84="",OR($D84="",$D84="NL",$D84="HORS LIGUE")),0,VLOOKUP(IF(OR(G84="",OR($D84="",$D84="NL",$D84="HORS LIGUE")),"",COUNTIFS($D$5:$D$72,"&lt;&gt;"&amp;"",$D$5:$D$72,"&lt;&gt;"&amp;"NL",$D$5:$D$72,"&lt;&gt;"&amp;"HORS LIGUE",G$5:G$72,"&lt;"&amp;G84)+1),Paramètres!$B$3:$C$56,2,FALSE)*Paramètres!$N$4))</f>
        <v>0</v>
      </c>
      <c r="I84" s="36"/>
      <c r="J84" s="2">
        <f>IF(I$2="Bike &amp; Run",IF(ISNA(VLOOKUP(I84,Paramètres!$B$3:$C$56,2,FALSE)),0,VLOOKUP(I84,Paramètres!$B$3:$C$56,2,FALSE)*Paramètres!$N$5),IF(OR(I84="",OR($D84="",$D84="NL",$D84="HORS LIGUE")),0,VLOOKUP(IF(OR(I84="",OR($D84="",$D84="NL",$D84="HORS LIGUE")),"",COUNTIFS($D$5:$D$72,"&lt;&gt;"&amp;"",$D$5:$D$72,"&lt;&gt;"&amp;"NL",$D$5:$D$72,"&lt;&gt;"&amp;"HORS LIGUE",I$5:I$72,"&lt;"&amp;I84)+1),Paramètres!$B$3:$C$56,2,FALSE)*Paramètres!$N$5))</f>
        <v>0</v>
      </c>
      <c r="K84" s="4"/>
      <c r="L84" s="2">
        <f>IF(K$2="Bike &amp; Run",IF(ISNA(VLOOKUP(K84,Paramètres!$B$3:$C$56,2,FALSE)),0,VLOOKUP(K84,Paramètres!$B$3:$C$56,2,FALSE)*Paramètres!$N$6),IF(OR(K84="",OR($D84="",$D84="NL",$D84="HORS LIGUE")),0,VLOOKUP(IF(OR(K84="",OR($D84="",$D84="NL",$D84="HORS LIGUE")),"",COUNTIFS($D$5:$D$72,"&lt;&gt;"&amp;"",$D$5:$D$72,"&lt;&gt;"&amp;"NL",$D$5:$D$72,"&lt;&gt;"&amp;"HORS LIGUE",K$5:K$72,"&lt;"&amp;K84)+1),Paramètres!$B$3:$C$56,2,FALSE)*Paramètres!$N$6))</f>
        <v>0</v>
      </c>
      <c r="M84" s="4"/>
      <c r="N84" s="2">
        <f>IF(M$2="Bike &amp; Run",IF(ISNA(VLOOKUP(M84,Paramètres!$B$3:$C$56,2,FALSE)),0,VLOOKUP(M84,Paramètres!$B$3:$C$56,2,FALSE)*Paramètres!$N$7),IF(OR(M84="",OR($D84="",$D84="NL",$D84="HORS LIGUE")),0,VLOOKUP(IF(OR(M84="",OR($D84="",$D84="NL",$D84="HORS LIGUE")),"",COUNTIFS($D$5:$D$72,"&lt;&gt;"&amp;"",$D$5:$D$72,"&lt;&gt;"&amp;"NL",$D$5:$D$72,"&lt;&gt;"&amp;"HORS LIGUE",M$5:M$72,"&lt;"&amp;M84)+1),Paramètres!$B$3:$C$56,2,FALSE)*Paramètres!$N$7))</f>
        <v>0</v>
      </c>
      <c r="O84" s="46"/>
      <c r="P84" s="2">
        <f>IF(O$2="Bike &amp; Run",IF(ISNA(VLOOKUP(O84,Paramètres!$B$3:$C$56,2,FALSE)),0,VLOOKUP(O84,Paramètres!$B$3:$C$56,2,FALSE)*Paramètres!$N$8),IF(OR(O84="",OR($D84="",$D84="NL",$D84="HORS LIGUE")),0,VLOOKUP(IF(OR(O84="",OR($D84="",$D84="NL",$D84="HORS LIGUE")),"",COUNTIFS($D$5:$D$72,"&lt;&gt;"&amp;"",$D$5:$D$72,"&lt;&gt;"&amp;"NL",$D$5:$D$72,"&lt;&gt;"&amp;"HORS LIGUE",O$5:O$72,"&lt;"&amp;O84)+1),Paramètres!$B$3:$C$56,2,FALSE)*Paramètres!$N$8))</f>
        <v>0</v>
      </c>
      <c r="Q84" s="46"/>
      <c r="R84" s="2">
        <f>IF(Q$2="Bike &amp; Run",IF(ISNA(VLOOKUP(Q84,Paramètres!$B$3:$C$56,2,FALSE)),0,VLOOKUP(Q84,Paramètres!$B$3:$C$56,2,FALSE)*Paramètres!$N$9),IF(OR(Q84="",OR($D84="",$D84="NL",$D84="HORS LIGUE")),0,VLOOKUP(IF(OR(Q84="",OR($D84="",$D84="NL",$D84="HORS LIGUE")),"",COUNTIFS($D$5:$D$72,"&lt;&gt;"&amp;"",$D$5:$D$72,"&lt;&gt;"&amp;"NL",$D$5:$D$72,"&lt;&gt;"&amp;"HORS LIGUE",Q$5:Q$72,"&lt;"&amp;Q84)+1),Paramètres!$B$3:$C$56,2,FALSE)*Paramètres!$N$9))</f>
        <v>0</v>
      </c>
      <c r="S84" s="46"/>
      <c r="T84" s="2">
        <f>IF(S$2="Bike &amp; Run",IF(ISNA(VLOOKUP(S84,Paramètres!$B$3:$C$56,2,FALSE)),0,VLOOKUP(S84,Paramètres!$B$3:$C$56,2,FALSE)*Paramètres!$N$10),IF(OR(S84="",OR($D84="",$D84="NL",$D84="HORS LIGUE")),0,VLOOKUP(IF(OR(S84="",OR($D84="",$D84="NL",$D84="HORS LIGUE")),"",COUNTIFS($D$5:$D$72,"&lt;&gt;"&amp;"",$D$5:$D$72,"&lt;&gt;"&amp;"NL",$D$5:$D$72,"&lt;&gt;"&amp;"HORS LIGUE",S$5:S$72,"&lt;"&amp;S84)+1),Paramètres!$B$3:$C$56,2,FALSE)*Paramètres!$N$10))</f>
        <v>0</v>
      </c>
      <c r="U84" s="46"/>
      <c r="V84" s="2">
        <f>IF(U$2="Bike &amp; Run",IF(ISNA(VLOOKUP(U84,Paramètres!$B$3:$C$56,2,FALSE)),0,VLOOKUP(U84,Paramètres!$B$3:$C$56,2,FALSE)*Paramètres!$N$11),IF(OR(U84="",OR($D84="",$D84="NL",$D84="HORS LIGUE")),0,VLOOKUP(IF(OR(U84="",OR($D84="",$D84="NL",$D84="HORS LIGUE")),"",COUNTIFS($D$5:$D$72,"&lt;&gt;"&amp;"",$D$5:$D$72,"&lt;&gt;"&amp;"NL",$D$5:$D$72,"&lt;&gt;"&amp;"HORS LIGUE",U$5:U$72,"&lt;"&amp;U84)+1),Paramètres!$B$3:$C$56,2,FALSE)*Paramètres!$N$11))</f>
        <v>0</v>
      </c>
      <c r="W84" s="46"/>
      <c r="X84" s="2">
        <f>IF(W$2="Bike &amp; Run",IF(ISNA(VLOOKUP(W84,Paramètres!$B$3:$C$56,2,FALSE)),0,VLOOKUP(W84,Paramètres!$B$3:$C$56,2,FALSE)*Paramètres!$N$12),IF(OR(W84="",OR($D84="",$D84="NL",$D84="HORS LIGUE")),0,VLOOKUP(IF(OR(W84="",OR($D84="",$D84="NL",$D84="HORS LIGUE")),"",COUNTIFS($D$5:$D$72,"&lt;&gt;"&amp;"",$D$5:$D$72,"&lt;&gt;"&amp;"NL",$D$5:$D$72,"&lt;&gt;"&amp;"HORS LIGUE",W$5:W$72,"&lt;"&amp;W84)+1),Paramètres!$B$3:$C$56,2,FALSE)*Paramètres!$N$12))</f>
        <v>0</v>
      </c>
      <c r="Y84" s="46"/>
      <c r="Z84" s="2">
        <f>IF(Y$2="Bike &amp; Run",IF(ISNA(VLOOKUP(Y84,Paramètres!$B$3:$C$56,2,FALSE)),0,VLOOKUP(Y84,Paramètres!$B$3:$C$56,2,FALSE)*Paramètres!$N$13),IF(OR(Y84="",OR($D84="",$D84="NL",$D84="HORS LIGUE")),0,VLOOKUP(IF(OR(Y84="",OR($D84="",$D84="NL",$D84="HORS LIGUE")),"",COUNTIFS($D$5:$D$72,"&lt;&gt;"&amp;"",$D$5:$D$72,"&lt;&gt;"&amp;"NL",$D$5:$D$72,"&lt;&gt;"&amp;"HORS LIGUE",Y$5:Y$72,"&lt;"&amp;Y84)+1),Paramètres!$B$3:$C$56,2,FALSE)*Paramètres!$N$13))</f>
        <v>0</v>
      </c>
      <c r="AA84" s="46"/>
      <c r="AB84" s="2">
        <f>IF(AA$2="Bike &amp; Run",IF(ISNA(VLOOKUP(AA84,Paramètres!$B$3:$C$56,2,FALSE)),0,VLOOKUP(AA84,Paramètres!$B$3:$C$56,2,FALSE)*Paramètres!$N$14),IF(OR(AA84="",OR($D84="",$D84="NL",$D84="HORS LIGUE")),0,VLOOKUP(IF(OR(AA84="",OR($D84="",$D84="NL",$D84="HORS LIGUE")),"",COUNTIFS($D$5:$D$72,"&lt;&gt;"&amp;"",$D$5:$D$72,"&lt;&gt;"&amp;"NL",$D$5:$D$72,"&lt;&gt;"&amp;"HORS LIGUE",AA$5:AA$72,"&lt;"&amp;AA84)+1),Paramètres!$B$3:$C$56,2,FALSE)*Paramètres!$N$14))</f>
        <v>0</v>
      </c>
      <c r="AC84" s="46"/>
      <c r="AD84" s="2">
        <f>IF(AC$2="Bike &amp; Run",IF(ISNA(VLOOKUP(AC84,Paramètres!$B$3:$C$56,2,FALSE)),0,VLOOKUP(AC84,Paramètres!$B$3:$C$56,2,FALSE)*Paramètres!$N$15),IF(OR(AC84="",OR($D84="",$D84="NL",$D84="HORS LIGUE")),0,VLOOKUP(IF(OR(AC84="",OR($D84="",$D84="NL",$D84="HORS LIGUE")),"",COUNTIFS($D$5:$D$72,"&lt;&gt;"&amp;"",$D$5:$D$72,"&lt;&gt;"&amp;"NL",$D$5:$D$72,"&lt;&gt;"&amp;"HORS LIGUE",AC$5:AC$72,"&lt;"&amp;AC84)+1),Paramètres!$B$3:$C$56,2,FALSE)*Paramètres!$N$15))</f>
        <v>0</v>
      </c>
      <c r="AE84" s="46"/>
      <c r="AF84" s="2">
        <f>IF(AE$2="Bike &amp; Run",IF(ISNA(VLOOKUP(AE84,Paramètres!$B$3:$C$56,2,FALSE)),0,VLOOKUP(AE84,Paramètres!$B$3:$C$56,2,FALSE)*Paramètres!$N$16),IF(OR(AE84="",OR($D84="",$D84="NL",$D84="HORS LIGUE")),0,VLOOKUP(IF(OR(AE84="",OR($D84="",$D84="NL",$D84="HORS LIGUE")),"",COUNTIFS($D$5:$D$72,"&lt;&gt;"&amp;"",$D$5:$D$72,"&lt;&gt;"&amp;"NL",$D$5:$D$72,"&lt;&gt;"&amp;"HORS LIGUE",AE$5:AE$72,"&lt;"&amp;AE84)+1),Paramètres!$B$3:$C$56,2,FALSE)*Paramètres!$N$16))</f>
        <v>0</v>
      </c>
      <c r="AG84" s="46"/>
      <c r="AH84" s="2">
        <f>IF(AG$2="Bike &amp; Run",IF(ISNA(VLOOKUP(AG84,Paramètres!$B$3:$C$56,2,FALSE)),0,VLOOKUP(AG84,Paramètres!$B$3:$C$56,2,FALSE)*Paramètres!$N$17),IF(OR(AG84="",OR($D84="",$D84="NL",$D84="HORS LIGUE")),0,VLOOKUP(IF(OR(AG84="",OR($D84="",$D84="NL",$D84="HORS LIGUE")),"",COUNTIFS($D$5:$D$72,"&lt;&gt;"&amp;"",$D$5:$D$72,"&lt;&gt;"&amp;"NL",$D$5:$D$72,"&lt;&gt;"&amp;"HORS LIGUE",AG$5:AG$72,"&lt;"&amp;AG84)+1),Paramètres!$B$3:$C$56,2,FALSE)*Paramètres!$N$17))</f>
        <v>0</v>
      </c>
      <c r="AI84" s="40">
        <f t="shared" si="109"/>
        <v>0</v>
      </c>
      <c r="AJ84" s="3" t="str">
        <f t="shared" si="110"/>
        <v/>
      </c>
      <c r="AK84" s="5">
        <f t="shared" si="111"/>
        <v>0</v>
      </c>
      <c r="AL84" s="41">
        <f>HLOOKUP($AL$2,$BD$4:$BR$72,ROW(A72)-3,FALSE)</f>
        <v>0</v>
      </c>
      <c r="AM84" s="33" t="str">
        <f t="shared" si="112"/>
        <v/>
      </c>
    </row>
    <row r="85" spans="1:39" ht="16.5" x14ac:dyDescent="0.35">
      <c r="A85" s="14"/>
      <c r="B85" s="64" t="str">
        <f>IF(ISNA(VLOOKUP(A85,'Licenciés Jeunes 2023'!A:C,3,0)),"",VLOOKUP(A85,'Licenciés Jeunes 2023'!A:C,3,0))</f>
        <v/>
      </c>
      <c r="C85" s="32" t="str">
        <f>IF(ISNA(VLOOKUP(A85,'Licenciés Jeunes 2023'!A:C,2,0)),"",VLOOKUP(A85,'Licenciés Jeunes 2023'!A:C,2,0))</f>
        <v/>
      </c>
      <c r="D85" s="32" t="str">
        <f>IF(ISNA(VLOOKUP(A85,'Licenciés Jeunes 2023'!A:F,6,0)),"",VLOOKUP(A85,'Licenciés Jeunes 2023'!A:F,6,0))</f>
        <v/>
      </c>
      <c r="E85" s="6"/>
      <c r="F85" s="2">
        <f>IF(E$2="Bike &amp; Run",IF(ISNA(VLOOKUP(E85,Paramètres!$B$3:$C$56,2,FALSE)),0,VLOOKUP(E85,Paramètres!$B$3:$C$56,2,FALSE)*Paramètres!$N$3),IF(OR(E85="",OR($D85="",$D85="NL",$D85="HORS LIGUE")),0,VLOOKUP(IF(OR(E85="",OR($D85="",$D85="NL",$D85="HORS LIGUE")),"",COUNTIFS($D$5:$D$72,"&lt;&gt;"&amp;"",$D$5:$D$72,"&lt;&gt;"&amp;"NL",$D$5:$D$72,"&lt;&gt;"&amp;"HORS LIGUE",E$5:E$72,"&lt;"&amp;E85)+1),Paramètres!$B$3:$C$56,2,FALSE)*Paramètres!$N$3))</f>
        <v>0</v>
      </c>
      <c r="G85" s="4"/>
      <c r="H85" s="2">
        <f>IF(G$2="Bike &amp; Run",IF(ISNA(VLOOKUP(G85,Paramètres!$B$3:$C$56,2,FALSE)),0,VLOOKUP(G85,Paramètres!$B$3:$C$56,2,FALSE)*Paramètres!$N$4),IF(OR(G85="",OR($D85="",$D85="NL",$D85="HORS LIGUE")),0,VLOOKUP(IF(OR(G85="",OR($D85="",$D85="NL",$D85="HORS LIGUE")),"",COUNTIFS($D$5:$D$72,"&lt;&gt;"&amp;"",$D$5:$D$72,"&lt;&gt;"&amp;"NL",$D$5:$D$72,"&lt;&gt;"&amp;"HORS LIGUE",G$5:G$72,"&lt;"&amp;G85)+1),Paramètres!$B$3:$C$56,2,FALSE)*Paramètres!$N$4))</f>
        <v>0</v>
      </c>
      <c r="I85" s="36"/>
      <c r="J85" s="2">
        <f>IF(I$2="Bike &amp; Run",IF(ISNA(VLOOKUP(I85,Paramètres!$B$3:$C$56,2,FALSE)),0,VLOOKUP(I85,Paramètres!$B$3:$C$56,2,FALSE)*Paramètres!$N$5),IF(OR(I85="",OR($D85="",$D85="NL",$D85="HORS LIGUE")),0,VLOOKUP(IF(OR(I85="",OR($D85="",$D85="NL",$D85="HORS LIGUE")),"",COUNTIFS($D$5:$D$72,"&lt;&gt;"&amp;"",$D$5:$D$72,"&lt;&gt;"&amp;"NL",$D$5:$D$72,"&lt;&gt;"&amp;"HORS LIGUE",I$5:I$72,"&lt;"&amp;I85)+1),Paramètres!$B$3:$C$56,2,FALSE)*Paramètres!$N$5))</f>
        <v>0</v>
      </c>
      <c r="K85" s="4"/>
      <c r="L85" s="2">
        <f>IF(K$2="Bike &amp; Run",IF(ISNA(VLOOKUP(K85,Paramètres!$B$3:$C$56,2,FALSE)),0,VLOOKUP(K85,Paramètres!$B$3:$C$56,2,FALSE)*Paramètres!$N$6),IF(OR(K85="",OR($D85="",$D85="NL",$D85="HORS LIGUE")),0,VLOOKUP(IF(OR(K85="",OR($D85="",$D85="NL",$D85="HORS LIGUE")),"",COUNTIFS($D$5:$D$72,"&lt;&gt;"&amp;"",$D$5:$D$72,"&lt;&gt;"&amp;"NL",$D$5:$D$72,"&lt;&gt;"&amp;"HORS LIGUE",K$5:K$72,"&lt;"&amp;K85)+1),Paramètres!$B$3:$C$56,2,FALSE)*Paramètres!$N$6))</f>
        <v>0</v>
      </c>
      <c r="M85" s="4"/>
      <c r="N85" s="2">
        <f>IF(M$2="Bike &amp; Run",IF(ISNA(VLOOKUP(M85,Paramètres!$B$3:$C$56,2,FALSE)),0,VLOOKUP(M85,Paramètres!$B$3:$C$56,2,FALSE)*Paramètres!$N$7),IF(OR(M85="",OR($D85="",$D85="NL",$D85="HORS LIGUE")),0,VLOOKUP(IF(OR(M85="",OR($D85="",$D85="NL",$D85="HORS LIGUE")),"",COUNTIFS($D$5:$D$72,"&lt;&gt;"&amp;"",$D$5:$D$72,"&lt;&gt;"&amp;"NL",$D$5:$D$72,"&lt;&gt;"&amp;"HORS LIGUE",M$5:M$72,"&lt;"&amp;M85)+1),Paramètres!$B$3:$C$56,2,FALSE)*Paramètres!$N$7))</f>
        <v>0</v>
      </c>
      <c r="O85" s="46"/>
      <c r="P85" s="2">
        <f>IF(O$2="Bike &amp; Run",IF(ISNA(VLOOKUP(O85,Paramètres!$B$3:$C$56,2,FALSE)),0,VLOOKUP(O85,Paramètres!$B$3:$C$56,2,FALSE)*Paramètres!$N$8),IF(OR(O85="",OR($D85="",$D85="NL",$D85="HORS LIGUE")),0,VLOOKUP(IF(OR(O85="",OR($D85="",$D85="NL",$D85="HORS LIGUE")),"",COUNTIFS($D$5:$D$72,"&lt;&gt;"&amp;"",$D$5:$D$72,"&lt;&gt;"&amp;"NL",$D$5:$D$72,"&lt;&gt;"&amp;"HORS LIGUE",O$5:O$72,"&lt;"&amp;O85)+1),Paramètres!$B$3:$C$56,2,FALSE)*Paramètres!$N$8))</f>
        <v>0</v>
      </c>
      <c r="Q85" s="46"/>
      <c r="R85" s="2">
        <f>IF(Q$2="Bike &amp; Run",IF(ISNA(VLOOKUP(Q85,Paramètres!$B$3:$C$56,2,FALSE)),0,VLOOKUP(Q85,Paramètres!$B$3:$C$56,2,FALSE)*Paramètres!$N$9),IF(OR(Q85="",OR($D85="",$D85="NL",$D85="HORS LIGUE")),0,VLOOKUP(IF(OR(Q85="",OR($D85="",$D85="NL",$D85="HORS LIGUE")),"",COUNTIFS($D$5:$D$72,"&lt;&gt;"&amp;"",$D$5:$D$72,"&lt;&gt;"&amp;"NL",$D$5:$D$72,"&lt;&gt;"&amp;"HORS LIGUE",Q$5:Q$72,"&lt;"&amp;Q85)+1),Paramètres!$B$3:$C$56,2,FALSE)*Paramètres!$N$9))</f>
        <v>0</v>
      </c>
      <c r="S85" s="46"/>
      <c r="T85" s="2">
        <f>IF(S$2="Bike &amp; Run",IF(ISNA(VLOOKUP(S85,Paramètres!$B$3:$C$56,2,FALSE)),0,VLOOKUP(S85,Paramètres!$B$3:$C$56,2,FALSE)*Paramètres!$N$10),IF(OR(S85="",OR($D85="",$D85="NL",$D85="HORS LIGUE")),0,VLOOKUP(IF(OR(S85="",OR($D85="",$D85="NL",$D85="HORS LIGUE")),"",COUNTIFS($D$5:$D$72,"&lt;&gt;"&amp;"",$D$5:$D$72,"&lt;&gt;"&amp;"NL",$D$5:$D$72,"&lt;&gt;"&amp;"HORS LIGUE",S$5:S$72,"&lt;"&amp;S85)+1),Paramètres!$B$3:$C$56,2,FALSE)*Paramètres!$N$10))</f>
        <v>0</v>
      </c>
      <c r="U85" s="46"/>
      <c r="V85" s="2">
        <f>IF(U$2="Bike &amp; Run",IF(ISNA(VLOOKUP(U85,Paramètres!$B$3:$C$56,2,FALSE)),0,VLOOKUP(U85,Paramètres!$B$3:$C$56,2,FALSE)*Paramètres!$N$11),IF(OR(U85="",OR($D85="",$D85="NL",$D85="HORS LIGUE")),0,VLOOKUP(IF(OR(U85="",OR($D85="",$D85="NL",$D85="HORS LIGUE")),"",COUNTIFS($D$5:$D$72,"&lt;&gt;"&amp;"",$D$5:$D$72,"&lt;&gt;"&amp;"NL",$D$5:$D$72,"&lt;&gt;"&amp;"HORS LIGUE",U$5:U$72,"&lt;"&amp;U85)+1),Paramètres!$B$3:$C$56,2,FALSE)*Paramètres!$N$11))</f>
        <v>0</v>
      </c>
      <c r="W85" s="46"/>
      <c r="X85" s="2">
        <f>IF(W$2="Bike &amp; Run",IF(ISNA(VLOOKUP(W85,Paramètres!$B$3:$C$56,2,FALSE)),0,VLOOKUP(W85,Paramètres!$B$3:$C$56,2,FALSE)*Paramètres!$N$12),IF(OR(W85="",OR($D85="",$D85="NL",$D85="HORS LIGUE")),0,VLOOKUP(IF(OR(W85="",OR($D85="",$D85="NL",$D85="HORS LIGUE")),"",COUNTIFS($D$5:$D$72,"&lt;&gt;"&amp;"",$D$5:$D$72,"&lt;&gt;"&amp;"NL",$D$5:$D$72,"&lt;&gt;"&amp;"HORS LIGUE",W$5:W$72,"&lt;"&amp;W85)+1),Paramètres!$B$3:$C$56,2,FALSE)*Paramètres!$N$12))</f>
        <v>0</v>
      </c>
      <c r="Y85" s="46"/>
      <c r="Z85" s="2">
        <f>IF(Y$2="Bike &amp; Run",IF(ISNA(VLOOKUP(Y85,Paramètres!$B$3:$C$56,2,FALSE)),0,VLOOKUP(Y85,Paramètres!$B$3:$C$56,2,FALSE)*Paramètres!$N$13),IF(OR(Y85="",OR($D85="",$D85="NL",$D85="HORS LIGUE")),0,VLOOKUP(IF(OR(Y85="",OR($D85="",$D85="NL",$D85="HORS LIGUE")),"",COUNTIFS($D$5:$D$72,"&lt;&gt;"&amp;"",$D$5:$D$72,"&lt;&gt;"&amp;"NL",$D$5:$D$72,"&lt;&gt;"&amp;"HORS LIGUE",Y$5:Y$72,"&lt;"&amp;Y85)+1),Paramètres!$B$3:$C$56,2,FALSE)*Paramètres!$N$13))</f>
        <v>0</v>
      </c>
      <c r="AA85" s="46"/>
      <c r="AB85" s="2">
        <f>IF(AA$2="Bike &amp; Run",IF(ISNA(VLOOKUP(AA85,Paramètres!$B$3:$C$56,2,FALSE)),0,VLOOKUP(AA85,Paramètres!$B$3:$C$56,2,FALSE)*Paramètres!$N$14),IF(OR(AA85="",OR($D85="",$D85="NL",$D85="HORS LIGUE")),0,VLOOKUP(IF(OR(AA85="",OR($D85="",$D85="NL",$D85="HORS LIGUE")),"",COUNTIFS($D$5:$D$72,"&lt;&gt;"&amp;"",$D$5:$D$72,"&lt;&gt;"&amp;"NL",$D$5:$D$72,"&lt;&gt;"&amp;"HORS LIGUE",AA$5:AA$72,"&lt;"&amp;AA85)+1),Paramètres!$B$3:$C$56,2,FALSE)*Paramètres!$N$14))</f>
        <v>0</v>
      </c>
      <c r="AC85" s="46"/>
      <c r="AD85" s="2">
        <f>IF(AC$2="Bike &amp; Run",IF(ISNA(VLOOKUP(AC85,Paramètres!$B$3:$C$56,2,FALSE)),0,VLOOKUP(AC85,Paramètres!$B$3:$C$56,2,FALSE)*Paramètres!$N$15),IF(OR(AC85="",OR($D85="",$D85="NL",$D85="HORS LIGUE")),0,VLOOKUP(IF(OR(AC85="",OR($D85="",$D85="NL",$D85="HORS LIGUE")),"",COUNTIFS($D$5:$D$72,"&lt;&gt;"&amp;"",$D$5:$D$72,"&lt;&gt;"&amp;"NL",$D$5:$D$72,"&lt;&gt;"&amp;"HORS LIGUE",AC$5:AC$72,"&lt;"&amp;AC85)+1),Paramètres!$B$3:$C$56,2,FALSE)*Paramètres!$N$15))</f>
        <v>0</v>
      </c>
      <c r="AE85" s="46"/>
      <c r="AF85" s="2">
        <f>IF(AE$2="Bike &amp; Run",IF(ISNA(VLOOKUP(AE85,Paramètres!$B$3:$C$56,2,FALSE)),0,VLOOKUP(AE85,Paramètres!$B$3:$C$56,2,FALSE)*Paramètres!$N$16),IF(OR(AE85="",OR($D85="",$D85="NL",$D85="HORS LIGUE")),0,VLOOKUP(IF(OR(AE85="",OR($D85="",$D85="NL",$D85="HORS LIGUE")),"",COUNTIFS($D$5:$D$72,"&lt;&gt;"&amp;"",$D$5:$D$72,"&lt;&gt;"&amp;"NL",$D$5:$D$72,"&lt;&gt;"&amp;"HORS LIGUE",AE$5:AE$72,"&lt;"&amp;AE85)+1),Paramètres!$B$3:$C$56,2,FALSE)*Paramètres!$N$16))</f>
        <v>0</v>
      </c>
      <c r="AG85" s="46"/>
      <c r="AH85" s="2">
        <f>IF(AG$2="Bike &amp; Run",IF(ISNA(VLOOKUP(AG85,Paramètres!$B$3:$C$56,2,FALSE)),0,VLOOKUP(AG85,Paramètres!$B$3:$C$56,2,FALSE)*Paramètres!$N$17),IF(OR(AG85="",OR($D85="",$D85="NL",$D85="HORS LIGUE")),0,VLOOKUP(IF(OR(AG85="",OR($D85="",$D85="NL",$D85="HORS LIGUE")),"",COUNTIFS($D$5:$D$72,"&lt;&gt;"&amp;"",$D$5:$D$72,"&lt;&gt;"&amp;"NL",$D$5:$D$72,"&lt;&gt;"&amp;"HORS LIGUE",AG$5:AG$72,"&lt;"&amp;AG85)+1),Paramètres!$B$3:$C$56,2,FALSE)*Paramètres!$N$17))</f>
        <v>0</v>
      </c>
      <c r="AI85" s="40">
        <f t="shared" si="109"/>
        <v>0</v>
      </c>
      <c r="AJ85" s="3" t="str">
        <f t="shared" si="110"/>
        <v/>
      </c>
      <c r="AK85" s="5">
        <f t="shared" si="111"/>
        <v>0</v>
      </c>
      <c r="AL85" s="41">
        <f>HLOOKUP($AL$2,$BD$4:$BR$72,ROW(A72)-3,FALSE)</f>
        <v>0</v>
      </c>
      <c r="AM85" s="33" t="str">
        <f t="shared" si="112"/>
        <v/>
      </c>
    </row>
    <row r="86" spans="1:39" ht="16.5" x14ac:dyDescent="0.35">
      <c r="A86" s="14"/>
      <c r="B86" s="64" t="str">
        <f>IF(ISNA(VLOOKUP(A86,'Licenciés Jeunes 2023'!A:C,3,0)),"",VLOOKUP(A86,'Licenciés Jeunes 2023'!A:C,3,0))</f>
        <v/>
      </c>
      <c r="C86" s="32" t="str">
        <f>IF(ISNA(VLOOKUP(A86,'Licenciés Jeunes 2023'!A:C,2,0)),"",VLOOKUP(A86,'Licenciés Jeunes 2023'!A:C,2,0))</f>
        <v/>
      </c>
      <c r="D86" s="32" t="str">
        <f>IF(ISNA(VLOOKUP(A86,'Licenciés Jeunes 2023'!A:F,6,0)),"",VLOOKUP(A86,'Licenciés Jeunes 2023'!A:F,6,0))</f>
        <v/>
      </c>
      <c r="E86" s="6"/>
      <c r="F86" s="2">
        <f>IF(E$2="Bike &amp; Run",IF(ISNA(VLOOKUP(E86,Paramètres!$B$3:$C$56,2,FALSE)),0,VLOOKUP(E86,Paramètres!$B$3:$C$56,2,FALSE)*Paramètres!$N$3),IF(OR(E86="",OR($D86="",$D86="NL",$D86="HORS LIGUE")),0,VLOOKUP(IF(OR(E86="",OR($D86="",$D86="NL",$D86="HORS LIGUE")),"",COUNTIFS($D$5:$D$72,"&lt;&gt;"&amp;"",$D$5:$D$72,"&lt;&gt;"&amp;"NL",$D$5:$D$72,"&lt;&gt;"&amp;"HORS LIGUE",E$5:E$72,"&lt;"&amp;E86)+1),Paramètres!$B$3:$C$56,2,FALSE)*Paramètres!$N$3))</f>
        <v>0</v>
      </c>
      <c r="G86" s="4"/>
      <c r="H86" s="2">
        <f>IF(G$2="Bike &amp; Run",IF(ISNA(VLOOKUP(G86,Paramètres!$B$3:$C$56,2,FALSE)),0,VLOOKUP(G86,Paramètres!$B$3:$C$56,2,FALSE)*Paramètres!$N$4),IF(OR(G86="",OR($D86="",$D86="NL",$D86="HORS LIGUE")),0,VLOOKUP(IF(OR(G86="",OR($D86="",$D86="NL",$D86="HORS LIGUE")),"",COUNTIFS($D$5:$D$72,"&lt;&gt;"&amp;"",$D$5:$D$72,"&lt;&gt;"&amp;"NL",$D$5:$D$72,"&lt;&gt;"&amp;"HORS LIGUE",G$5:G$72,"&lt;"&amp;G86)+1),Paramètres!$B$3:$C$56,2,FALSE)*Paramètres!$N$4))</f>
        <v>0</v>
      </c>
      <c r="I86" s="36"/>
      <c r="J86" s="2">
        <f>IF(I$2="Bike &amp; Run",IF(ISNA(VLOOKUP(I86,Paramètres!$B$3:$C$56,2,FALSE)),0,VLOOKUP(I86,Paramètres!$B$3:$C$56,2,FALSE)*Paramètres!$N$5),IF(OR(I86="",OR($D86="",$D86="NL",$D86="HORS LIGUE")),0,VLOOKUP(IF(OR(I86="",OR($D86="",$D86="NL",$D86="HORS LIGUE")),"",COUNTIFS($D$5:$D$72,"&lt;&gt;"&amp;"",$D$5:$D$72,"&lt;&gt;"&amp;"NL",$D$5:$D$72,"&lt;&gt;"&amp;"HORS LIGUE",I$5:I$72,"&lt;"&amp;I86)+1),Paramètres!$B$3:$C$56,2,FALSE)*Paramètres!$N$5))</f>
        <v>0</v>
      </c>
      <c r="K86" s="4"/>
      <c r="L86" s="2">
        <f>IF(K$2="Bike &amp; Run",IF(ISNA(VLOOKUP(K86,Paramètres!$B$3:$C$56,2,FALSE)),0,VLOOKUP(K86,Paramètres!$B$3:$C$56,2,FALSE)*Paramètres!$N$6),IF(OR(K86="",OR($D86="",$D86="NL",$D86="HORS LIGUE")),0,VLOOKUP(IF(OR(K86="",OR($D86="",$D86="NL",$D86="HORS LIGUE")),"",COUNTIFS($D$5:$D$72,"&lt;&gt;"&amp;"",$D$5:$D$72,"&lt;&gt;"&amp;"NL",$D$5:$D$72,"&lt;&gt;"&amp;"HORS LIGUE",K$5:K$72,"&lt;"&amp;K86)+1),Paramètres!$B$3:$C$56,2,FALSE)*Paramètres!$N$6))</f>
        <v>0</v>
      </c>
      <c r="M86" s="4"/>
      <c r="N86" s="2">
        <f>IF(M$2="Bike &amp; Run",IF(ISNA(VLOOKUP(M86,Paramètres!$B$3:$C$56,2,FALSE)),0,VLOOKUP(M86,Paramètres!$B$3:$C$56,2,FALSE)*Paramètres!$N$7),IF(OR(M86="",OR($D86="",$D86="NL",$D86="HORS LIGUE")),0,VLOOKUP(IF(OR(M86="",OR($D86="",$D86="NL",$D86="HORS LIGUE")),"",COUNTIFS($D$5:$D$72,"&lt;&gt;"&amp;"",$D$5:$D$72,"&lt;&gt;"&amp;"NL",$D$5:$D$72,"&lt;&gt;"&amp;"HORS LIGUE",M$5:M$72,"&lt;"&amp;M86)+1),Paramètres!$B$3:$C$56,2,FALSE)*Paramètres!$N$7))</f>
        <v>0</v>
      </c>
      <c r="O86" s="46"/>
      <c r="P86" s="2">
        <f>IF(O$2="Bike &amp; Run",IF(ISNA(VLOOKUP(O86,Paramètres!$B$3:$C$56,2,FALSE)),0,VLOOKUP(O86,Paramètres!$B$3:$C$56,2,FALSE)*Paramètres!$N$8),IF(OR(O86="",OR($D86="",$D86="NL",$D86="HORS LIGUE")),0,VLOOKUP(IF(OR(O86="",OR($D86="",$D86="NL",$D86="HORS LIGUE")),"",COUNTIFS($D$5:$D$72,"&lt;&gt;"&amp;"",$D$5:$D$72,"&lt;&gt;"&amp;"NL",$D$5:$D$72,"&lt;&gt;"&amp;"HORS LIGUE",O$5:O$72,"&lt;"&amp;O86)+1),Paramètres!$B$3:$C$56,2,FALSE)*Paramètres!$N$8))</f>
        <v>0</v>
      </c>
      <c r="Q86" s="46"/>
      <c r="R86" s="2">
        <f>IF(Q$2="Bike &amp; Run",IF(ISNA(VLOOKUP(Q86,Paramètres!$B$3:$C$56,2,FALSE)),0,VLOOKUP(Q86,Paramètres!$B$3:$C$56,2,FALSE)*Paramètres!$N$9),IF(OR(Q86="",OR($D86="",$D86="NL",$D86="HORS LIGUE")),0,VLOOKUP(IF(OR(Q86="",OR($D86="",$D86="NL",$D86="HORS LIGUE")),"",COUNTIFS($D$5:$D$72,"&lt;&gt;"&amp;"",$D$5:$D$72,"&lt;&gt;"&amp;"NL",$D$5:$D$72,"&lt;&gt;"&amp;"HORS LIGUE",Q$5:Q$72,"&lt;"&amp;Q86)+1),Paramètres!$B$3:$C$56,2,FALSE)*Paramètres!$N$9))</f>
        <v>0</v>
      </c>
      <c r="S86" s="46"/>
      <c r="T86" s="2">
        <f>IF(S$2="Bike &amp; Run",IF(ISNA(VLOOKUP(S86,Paramètres!$B$3:$C$56,2,FALSE)),0,VLOOKUP(S86,Paramètres!$B$3:$C$56,2,FALSE)*Paramètres!$N$10),IF(OR(S86="",OR($D86="",$D86="NL",$D86="HORS LIGUE")),0,VLOOKUP(IF(OR(S86="",OR($D86="",$D86="NL",$D86="HORS LIGUE")),"",COUNTIFS($D$5:$D$72,"&lt;&gt;"&amp;"",$D$5:$D$72,"&lt;&gt;"&amp;"NL",$D$5:$D$72,"&lt;&gt;"&amp;"HORS LIGUE",S$5:S$72,"&lt;"&amp;S86)+1),Paramètres!$B$3:$C$56,2,FALSE)*Paramètres!$N$10))</f>
        <v>0</v>
      </c>
      <c r="U86" s="46"/>
      <c r="V86" s="2">
        <f>IF(U$2="Bike &amp; Run",IF(ISNA(VLOOKUP(U86,Paramètres!$B$3:$C$56,2,FALSE)),0,VLOOKUP(U86,Paramètres!$B$3:$C$56,2,FALSE)*Paramètres!$N$11),IF(OR(U86="",OR($D86="",$D86="NL",$D86="HORS LIGUE")),0,VLOOKUP(IF(OR(U86="",OR($D86="",$D86="NL",$D86="HORS LIGUE")),"",COUNTIFS($D$5:$D$72,"&lt;&gt;"&amp;"",$D$5:$D$72,"&lt;&gt;"&amp;"NL",$D$5:$D$72,"&lt;&gt;"&amp;"HORS LIGUE",U$5:U$72,"&lt;"&amp;U86)+1),Paramètres!$B$3:$C$56,2,FALSE)*Paramètres!$N$11))</f>
        <v>0</v>
      </c>
      <c r="W86" s="46"/>
      <c r="X86" s="2">
        <f>IF(W$2="Bike &amp; Run",IF(ISNA(VLOOKUP(W86,Paramètres!$B$3:$C$56,2,FALSE)),0,VLOOKUP(W86,Paramètres!$B$3:$C$56,2,FALSE)*Paramètres!$N$12),IF(OR(W86="",OR($D86="",$D86="NL",$D86="HORS LIGUE")),0,VLOOKUP(IF(OR(W86="",OR($D86="",$D86="NL",$D86="HORS LIGUE")),"",COUNTIFS($D$5:$D$72,"&lt;&gt;"&amp;"",$D$5:$D$72,"&lt;&gt;"&amp;"NL",$D$5:$D$72,"&lt;&gt;"&amp;"HORS LIGUE",W$5:W$72,"&lt;"&amp;W86)+1),Paramètres!$B$3:$C$56,2,FALSE)*Paramètres!$N$12))</f>
        <v>0</v>
      </c>
      <c r="Y86" s="46"/>
      <c r="Z86" s="2">
        <f>IF(Y$2="Bike &amp; Run",IF(ISNA(VLOOKUP(Y86,Paramètres!$B$3:$C$56,2,FALSE)),0,VLOOKUP(Y86,Paramètres!$B$3:$C$56,2,FALSE)*Paramètres!$N$13),IF(OR(Y86="",OR($D86="",$D86="NL",$D86="HORS LIGUE")),0,VLOOKUP(IF(OR(Y86="",OR($D86="",$D86="NL",$D86="HORS LIGUE")),"",COUNTIFS($D$5:$D$72,"&lt;&gt;"&amp;"",$D$5:$D$72,"&lt;&gt;"&amp;"NL",$D$5:$D$72,"&lt;&gt;"&amp;"HORS LIGUE",Y$5:Y$72,"&lt;"&amp;Y86)+1),Paramètres!$B$3:$C$56,2,FALSE)*Paramètres!$N$13))</f>
        <v>0</v>
      </c>
      <c r="AA86" s="46"/>
      <c r="AB86" s="2">
        <f>IF(AA$2="Bike &amp; Run",IF(ISNA(VLOOKUP(AA86,Paramètres!$B$3:$C$56,2,FALSE)),0,VLOOKUP(AA86,Paramètres!$B$3:$C$56,2,FALSE)*Paramètres!$N$14),IF(OR(AA86="",OR($D86="",$D86="NL",$D86="HORS LIGUE")),0,VLOOKUP(IF(OR(AA86="",OR($D86="",$D86="NL",$D86="HORS LIGUE")),"",COUNTIFS($D$5:$D$72,"&lt;&gt;"&amp;"",$D$5:$D$72,"&lt;&gt;"&amp;"NL",$D$5:$D$72,"&lt;&gt;"&amp;"HORS LIGUE",AA$5:AA$72,"&lt;"&amp;AA86)+1),Paramètres!$B$3:$C$56,2,FALSE)*Paramètres!$N$14))</f>
        <v>0</v>
      </c>
      <c r="AC86" s="46"/>
      <c r="AD86" s="2">
        <f>IF(AC$2="Bike &amp; Run",IF(ISNA(VLOOKUP(AC86,Paramètres!$B$3:$C$56,2,FALSE)),0,VLOOKUP(AC86,Paramètres!$B$3:$C$56,2,FALSE)*Paramètres!$N$15),IF(OR(AC86="",OR($D86="",$D86="NL",$D86="HORS LIGUE")),0,VLOOKUP(IF(OR(AC86="",OR($D86="",$D86="NL",$D86="HORS LIGUE")),"",COUNTIFS($D$5:$D$72,"&lt;&gt;"&amp;"",$D$5:$D$72,"&lt;&gt;"&amp;"NL",$D$5:$D$72,"&lt;&gt;"&amp;"HORS LIGUE",AC$5:AC$72,"&lt;"&amp;AC86)+1),Paramètres!$B$3:$C$56,2,FALSE)*Paramètres!$N$15))</f>
        <v>0</v>
      </c>
      <c r="AE86" s="46"/>
      <c r="AF86" s="2">
        <f>IF(AE$2="Bike &amp; Run",IF(ISNA(VLOOKUP(AE86,Paramètres!$B$3:$C$56,2,FALSE)),0,VLOOKUP(AE86,Paramètres!$B$3:$C$56,2,FALSE)*Paramètres!$N$16),IF(OR(AE86="",OR($D86="",$D86="NL",$D86="HORS LIGUE")),0,VLOOKUP(IF(OR(AE86="",OR($D86="",$D86="NL",$D86="HORS LIGUE")),"",COUNTIFS($D$5:$D$72,"&lt;&gt;"&amp;"",$D$5:$D$72,"&lt;&gt;"&amp;"NL",$D$5:$D$72,"&lt;&gt;"&amp;"HORS LIGUE",AE$5:AE$72,"&lt;"&amp;AE86)+1),Paramètres!$B$3:$C$56,2,FALSE)*Paramètres!$N$16))</f>
        <v>0</v>
      </c>
      <c r="AG86" s="46"/>
      <c r="AH86" s="2">
        <f>IF(AG$2="Bike &amp; Run",IF(ISNA(VLOOKUP(AG86,Paramètres!$B$3:$C$56,2,FALSE)),0,VLOOKUP(AG86,Paramètres!$B$3:$C$56,2,FALSE)*Paramètres!$N$17),IF(OR(AG86="",OR($D86="",$D86="NL",$D86="HORS LIGUE")),0,VLOOKUP(IF(OR(AG86="",OR($D86="",$D86="NL",$D86="HORS LIGUE")),"",COUNTIFS($D$5:$D$72,"&lt;&gt;"&amp;"",$D$5:$D$72,"&lt;&gt;"&amp;"NL",$D$5:$D$72,"&lt;&gt;"&amp;"HORS LIGUE",AG$5:AG$72,"&lt;"&amp;AG86)+1),Paramètres!$B$3:$C$56,2,FALSE)*Paramètres!$N$17))</f>
        <v>0</v>
      </c>
      <c r="AI86" s="40">
        <f t="shared" si="109"/>
        <v>0</v>
      </c>
      <c r="AJ86" s="3" t="str">
        <f t="shared" si="110"/>
        <v/>
      </c>
      <c r="AK86" s="5">
        <f t="shared" si="111"/>
        <v>0</v>
      </c>
      <c r="AL86" s="41">
        <f>HLOOKUP($AL$2,$BD$4:$BR$72,ROW(A72)-3,FALSE)</f>
        <v>0</v>
      </c>
      <c r="AM86" s="33" t="str">
        <f t="shared" si="112"/>
        <v/>
      </c>
    </row>
    <row r="87" spans="1:39" ht="16.5" x14ac:dyDescent="0.35">
      <c r="A87" s="14"/>
      <c r="B87" s="64" t="str">
        <f>IF(ISNA(VLOOKUP(A87,'Licenciés Jeunes 2023'!A:C,3,0)),"",VLOOKUP(A87,'Licenciés Jeunes 2023'!A:C,3,0))</f>
        <v/>
      </c>
      <c r="C87" s="32" t="str">
        <f>IF(ISNA(VLOOKUP(A87,'Licenciés Jeunes 2023'!A:C,2,0)),"",VLOOKUP(A87,'Licenciés Jeunes 2023'!A:C,2,0))</f>
        <v/>
      </c>
      <c r="D87" s="32" t="str">
        <f>IF(ISNA(VLOOKUP(A87,'Licenciés Jeunes 2023'!A:F,6,0)),"",VLOOKUP(A87,'Licenciés Jeunes 2023'!A:F,6,0))</f>
        <v/>
      </c>
      <c r="E87" s="6"/>
      <c r="F87" s="2">
        <f>IF(E$2="Bike &amp; Run",IF(ISNA(VLOOKUP(E87,Paramètres!$B$3:$C$56,2,FALSE)),0,VLOOKUP(E87,Paramètres!$B$3:$C$56,2,FALSE)*Paramètres!$N$3),IF(OR(E87="",OR($D87="",$D87="NL",$D87="HORS LIGUE")),0,VLOOKUP(IF(OR(E87="",OR($D87="",$D87="NL",$D87="HORS LIGUE")),"",COUNTIFS($D$5:$D$72,"&lt;&gt;"&amp;"",$D$5:$D$72,"&lt;&gt;"&amp;"NL",$D$5:$D$72,"&lt;&gt;"&amp;"HORS LIGUE",E$5:E$72,"&lt;"&amp;E87)+1),Paramètres!$B$3:$C$56,2,FALSE)*Paramètres!$N$3))</f>
        <v>0</v>
      </c>
      <c r="G87" s="4"/>
      <c r="H87" s="2">
        <f>IF(G$2="Bike &amp; Run",IF(ISNA(VLOOKUP(G87,Paramètres!$B$3:$C$56,2,FALSE)),0,VLOOKUP(G87,Paramètres!$B$3:$C$56,2,FALSE)*Paramètres!$N$4),IF(OR(G87="",OR($D87="",$D87="NL",$D87="HORS LIGUE")),0,VLOOKUP(IF(OR(G87="",OR($D87="",$D87="NL",$D87="HORS LIGUE")),"",COUNTIFS($D$5:$D$72,"&lt;&gt;"&amp;"",$D$5:$D$72,"&lt;&gt;"&amp;"NL",$D$5:$D$72,"&lt;&gt;"&amp;"HORS LIGUE",G$5:G$72,"&lt;"&amp;G87)+1),Paramètres!$B$3:$C$56,2,FALSE)*Paramètres!$N$4))</f>
        <v>0</v>
      </c>
      <c r="I87" s="36"/>
      <c r="J87" s="2">
        <f>IF(I$2="Bike &amp; Run",IF(ISNA(VLOOKUP(I87,Paramètres!$B$3:$C$56,2,FALSE)),0,VLOOKUP(I87,Paramètres!$B$3:$C$56,2,FALSE)*Paramètres!$N$5),IF(OR(I87="",OR($D87="",$D87="NL",$D87="HORS LIGUE")),0,VLOOKUP(IF(OR(I87="",OR($D87="",$D87="NL",$D87="HORS LIGUE")),"",COUNTIFS($D$5:$D$72,"&lt;&gt;"&amp;"",$D$5:$D$72,"&lt;&gt;"&amp;"NL",$D$5:$D$72,"&lt;&gt;"&amp;"HORS LIGUE",I$5:I$72,"&lt;"&amp;I87)+1),Paramètres!$B$3:$C$56,2,FALSE)*Paramètres!$N$5))</f>
        <v>0</v>
      </c>
      <c r="K87" s="4"/>
      <c r="L87" s="2">
        <f>IF(K$2="Bike &amp; Run",IF(ISNA(VLOOKUP(K87,Paramètres!$B$3:$C$56,2,FALSE)),0,VLOOKUP(K87,Paramètres!$B$3:$C$56,2,FALSE)*Paramètres!$N$6),IF(OR(K87="",OR($D87="",$D87="NL",$D87="HORS LIGUE")),0,VLOOKUP(IF(OR(K87="",OR($D87="",$D87="NL",$D87="HORS LIGUE")),"",COUNTIFS($D$5:$D$72,"&lt;&gt;"&amp;"",$D$5:$D$72,"&lt;&gt;"&amp;"NL",$D$5:$D$72,"&lt;&gt;"&amp;"HORS LIGUE",K$5:K$72,"&lt;"&amp;K87)+1),Paramètres!$B$3:$C$56,2,FALSE)*Paramètres!$N$6))</f>
        <v>0</v>
      </c>
      <c r="M87" s="4"/>
      <c r="N87" s="2">
        <f>IF(M$2="Bike &amp; Run",IF(ISNA(VLOOKUP(M87,Paramètres!$B$3:$C$56,2,FALSE)),0,VLOOKUP(M87,Paramètres!$B$3:$C$56,2,FALSE)*Paramètres!$N$7),IF(OR(M87="",OR($D87="",$D87="NL",$D87="HORS LIGUE")),0,VLOOKUP(IF(OR(M87="",OR($D87="",$D87="NL",$D87="HORS LIGUE")),"",COUNTIFS($D$5:$D$72,"&lt;&gt;"&amp;"",$D$5:$D$72,"&lt;&gt;"&amp;"NL",$D$5:$D$72,"&lt;&gt;"&amp;"HORS LIGUE",M$5:M$72,"&lt;"&amp;M87)+1),Paramètres!$B$3:$C$56,2,FALSE)*Paramètres!$N$7))</f>
        <v>0</v>
      </c>
      <c r="O87" s="46"/>
      <c r="P87" s="2">
        <f>IF(O$2="Bike &amp; Run",IF(ISNA(VLOOKUP(O87,Paramètres!$B$3:$C$56,2,FALSE)),0,VLOOKUP(O87,Paramètres!$B$3:$C$56,2,FALSE)*Paramètres!$N$8),IF(OR(O87="",OR($D87="",$D87="NL",$D87="HORS LIGUE")),0,VLOOKUP(IF(OR(O87="",OR($D87="",$D87="NL",$D87="HORS LIGUE")),"",COUNTIFS($D$5:$D$72,"&lt;&gt;"&amp;"",$D$5:$D$72,"&lt;&gt;"&amp;"NL",$D$5:$D$72,"&lt;&gt;"&amp;"HORS LIGUE",O$5:O$72,"&lt;"&amp;O87)+1),Paramètres!$B$3:$C$56,2,FALSE)*Paramètres!$N$8))</f>
        <v>0</v>
      </c>
      <c r="Q87" s="46"/>
      <c r="R87" s="2">
        <f>IF(Q$2="Bike &amp; Run",IF(ISNA(VLOOKUP(Q87,Paramètres!$B$3:$C$56,2,FALSE)),0,VLOOKUP(Q87,Paramètres!$B$3:$C$56,2,FALSE)*Paramètres!$N$9),IF(OR(Q87="",OR($D87="",$D87="NL",$D87="HORS LIGUE")),0,VLOOKUP(IF(OR(Q87="",OR($D87="",$D87="NL",$D87="HORS LIGUE")),"",COUNTIFS($D$5:$D$72,"&lt;&gt;"&amp;"",$D$5:$D$72,"&lt;&gt;"&amp;"NL",$D$5:$D$72,"&lt;&gt;"&amp;"HORS LIGUE",Q$5:Q$72,"&lt;"&amp;Q87)+1),Paramètres!$B$3:$C$56,2,FALSE)*Paramètres!$N$9))</f>
        <v>0</v>
      </c>
      <c r="S87" s="46"/>
      <c r="T87" s="2">
        <f>IF(S$2="Bike &amp; Run",IF(ISNA(VLOOKUP(S87,Paramètres!$B$3:$C$56,2,FALSE)),0,VLOOKUP(S87,Paramètres!$B$3:$C$56,2,FALSE)*Paramètres!$N$10),IF(OR(S87="",OR($D87="",$D87="NL",$D87="HORS LIGUE")),0,VLOOKUP(IF(OR(S87="",OR($D87="",$D87="NL",$D87="HORS LIGUE")),"",COUNTIFS($D$5:$D$72,"&lt;&gt;"&amp;"",$D$5:$D$72,"&lt;&gt;"&amp;"NL",$D$5:$D$72,"&lt;&gt;"&amp;"HORS LIGUE",S$5:S$72,"&lt;"&amp;S87)+1),Paramètres!$B$3:$C$56,2,FALSE)*Paramètres!$N$10))</f>
        <v>0</v>
      </c>
      <c r="U87" s="46"/>
      <c r="V87" s="2">
        <f>IF(U$2="Bike &amp; Run",IF(ISNA(VLOOKUP(U87,Paramètres!$B$3:$C$56,2,FALSE)),0,VLOOKUP(U87,Paramètres!$B$3:$C$56,2,FALSE)*Paramètres!$N$11),IF(OR(U87="",OR($D87="",$D87="NL",$D87="HORS LIGUE")),0,VLOOKUP(IF(OR(U87="",OR($D87="",$D87="NL",$D87="HORS LIGUE")),"",COUNTIFS($D$5:$D$72,"&lt;&gt;"&amp;"",$D$5:$D$72,"&lt;&gt;"&amp;"NL",$D$5:$D$72,"&lt;&gt;"&amp;"HORS LIGUE",U$5:U$72,"&lt;"&amp;U87)+1),Paramètres!$B$3:$C$56,2,FALSE)*Paramètres!$N$11))</f>
        <v>0</v>
      </c>
      <c r="W87" s="46"/>
      <c r="X87" s="2">
        <f>IF(W$2="Bike &amp; Run",IF(ISNA(VLOOKUP(W87,Paramètres!$B$3:$C$56,2,FALSE)),0,VLOOKUP(W87,Paramètres!$B$3:$C$56,2,FALSE)*Paramètres!$N$12),IF(OR(W87="",OR($D87="",$D87="NL",$D87="HORS LIGUE")),0,VLOOKUP(IF(OR(W87="",OR($D87="",$D87="NL",$D87="HORS LIGUE")),"",COUNTIFS($D$5:$D$72,"&lt;&gt;"&amp;"",$D$5:$D$72,"&lt;&gt;"&amp;"NL",$D$5:$D$72,"&lt;&gt;"&amp;"HORS LIGUE",W$5:W$72,"&lt;"&amp;W87)+1),Paramètres!$B$3:$C$56,2,FALSE)*Paramètres!$N$12))</f>
        <v>0</v>
      </c>
      <c r="Y87" s="46"/>
      <c r="Z87" s="2">
        <f>IF(Y$2="Bike &amp; Run",IF(ISNA(VLOOKUP(Y87,Paramètres!$B$3:$C$56,2,FALSE)),0,VLOOKUP(Y87,Paramètres!$B$3:$C$56,2,FALSE)*Paramètres!$N$13),IF(OR(Y87="",OR($D87="",$D87="NL",$D87="HORS LIGUE")),0,VLOOKUP(IF(OR(Y87="",OR($D87="",$D87="NL",$D87="HORS LIGUE")),"",COUNTIFS($D$5:$D$72,"&lt;&gt;"&amp;"",$D$5:$D$72,"&lt;&gt;"&amp;"NL",$D$5:$D$72,"&lt;&gt;"&amp;"HORS LIGUE",Y$5:Y$72,"&lt;"&amp;Y87)+1),Paramètres!$B$3:$C$56,2,FALSE)*Paramètres!$N$13))</f>
        <v>0</v>
      </c>
      <c r="AA87" s="46"/>
      <c r="AB87" s="2">
        <f>IF(AA$2="Bike &amp; Run",IF(ISNA(VLOOKUP(AA87,Paramètres!$B$3:$C$56,2,FALSE)),0,VLOOKUP(AA87,Paramètres!$B$3:$C$56,2,FALSE)*Paramètres!$N$14),IF(OR(AA87="",OR($D87="",$D87="NL",$D87="HORS LIGUE")),0,VLOOKUP(IF(OR(AA87="",OR($D87="",$D87="NL",$D87="HORS LIGUE")),"",COUNTIFS($D$5:$D$72,"&lt;&gt;"&amp;"",$D$5:$D$72,"&lt;&gt;"&amp;"NL",$D$5:$D$72,"&lt;&gt;"&amp;"HORS LIGUE",AA$5:AA$72,"&lt;"&amp;AA87)+1),Paramètres!$B$3:$C$56,2,FALSE)*Paramètres!$N$14))</f>
        <v>0</v>
      </c>
      <c r="AC87" s="46"/>
      <c r="AD87" s="2">
        <f>IF(AC$2="Bike &amp; Run",IF(ISNA(VLOOKUP(AC87,Paramètres!$B$3:$C$56,2,FALSE)),0,VLOOKUP(AC87,Paramètres!$B$3:$C$56,2,FALSE)*Paramètres!$N$15),IF(OR(AC87="",OR($D87="",$D87="NL",$D87="HORS LIGUE")),0,VLOOKUP(IF(OR(AC87="",OR($D87="",$D87="NL",$D87="HORS LIGUE")),"",COUNTIFS($D$5:$D$72,"&lt;&gt;"&amp;"",$D$5:$D$72,"&lt;&gt;"&amp;"NL",$D$5:$D$72,"&lt;&gt;"&amp;"HORS LIGUE",AC$5:AC$72,"&lt;"&amp;AC87)+1),Paramètres!$B$3:$C$56,2,FALSE)*Paramètres!$N$15))</f>
        <v>0</v>
      </c>
      <c r="AE87" s="46"/>
      <c r="AF87" s="2">
        <f>IF(AE$2="Bike &amp; Run",IF(ISNA(VLOOKUP(AE87,Paramètres!$B$3:$C$56,2,FALSE)),0,VLOOKUP(AE87,Paramètres!$B$3:$C$56,2,FALSE)*Paramètres!$N$16),IF(OR(AE87="",OR($D87="",$D87="NL",$D87="HORS LIGUE")),0,VLOOKUP(IF(OR(AE87="",OR($D87="",$D87="NL",$D87="HORS LIGUE")),"",COUNTIFS($D$5:$D$72,"&lt;&gt;"&amp;"",$D$5:$D$72,"&lt;&gt;"&amp;"NL",$D$5:$D$72,"&lt;&gt;"&amp;"HORS LIGUE",AE$5:AE$72,"&lt;"&amp;AE87)+1),Paramètres!$B$3:$C$56,2,FALSE)*Paramètres!$N$16))</f>
        <v>0</v>
      </c>
      <c r="AG87" s="46"/>
      <c r="AH87" s="2">
        <f>IF(AG$2="Bike &amp; Run",IF(ISNA(VLOOKUP(AG87,Paramètres!$B$3:$C$56,2,FALSE)),0,VLOOKUP(AG87,Paramètres!$B$3:$C$56,2,FALSE)*Paramètres!$N$17),IF(OR(AG87="",OR($D87="",$D87="NL",$D87="HORS LIGUE")),0,VLOOKUP(IF(OR(AG87="",OR($D87="",$D87="NL",$D87="HORS LIGUE")),"",COUNTIFS($D$5:$D$72,"&lt;&gt;"&amp;"",$D$5:$D$72,"&lt;&gt;"&amp;"NL",$D$5:$D$72,"&lt;&gt;"&amp;"HORS LIGUE",AG$5:AG$72,"&lt;"&amp;AG87)+1),Paramètres!$B$3:$C$56,2,FALSE)*Paramètres!$N$17))</f>
        <v>0</v>
      </c>
      <c r="AI87" s="40">
        <f t="shared" si="109"/>
        <v>0</v>
      </c>
      <c r="AJ87" s="3" t="str">
        <f t="shared" si="110"/>
        <v/>
      </c>
      <c r="AK87" s="5">
        <f t="shared" si="111"/>
        <v>0</v>
      </c>
      <c r="AL87" s="41">
        <f>HLOOKUP($AL$2,$BD$4:$BR$72,ROW(A72)-3,FALSE)</f>
        <v>0</v>
      </c>
      <c r="AM87" s="33" t="str">
        <f t="shared" si="112"/>
        <v/>
      </c>
    </row>
    <row r="88" spans="1:39" ht="16.5" x14ac:dyDescent="0.35">
      <c r="A88" s="14"/>
      <c r="B88" s="64" t="str">
        <f>IF(ISNA(VLOOKUP(A88,'Licenciés Jeunes 2023'!A:C,3,0)),"",VLOOKUP(A88,'Licenciés Jeunes 2023'!A:C,3,0))</f>
        <v/>
      </c>
      <c r="C88" s="32" t="str">
        <f>IF(ISNA(VLOOKUP(A88,'Licenciés Jeunes 2023'!A:C,2,0)),"",VLOOKUP(A88,'Licenciés Jeunes 2023'!A:C,2,0))</f>
        <v/>
      </c>
      <c r="D88" s="32" t="str">
        <f>IF(ISNA(VLOOKUP(A88,'Licenciés Jeunes 2023'!A:F,6,0)),"",VLOOKUP(A88,'Licenciés Jeunes 2023'!A:F,6,0))</f>
        <v/>
      </c>
      <c r="E88" s="6"/>
      <c r="F88" s="2">
        <f>IF(E$2="Bike &amp; Run",IF(ISNA(VLOOKUP(E88,Paramètres!$B$3:$C$56,2,FALSE)),0,VLOOKUP(E88,Paramètres!$B$3:$C$56,2,FALSE)*Paramètres!$N$3),IF(OR(E88="",OR($D88="",$D88="NL",$D88="HORS LIGUE")),0,VLOOKUP(IF(OR(E88="",OR($D88="",$D88="NL",$D88="HORS LIGUE")),"",COUNTIFS($D$5:$D$72,"&lt;&gt;"&amp;"",$D$5:$D$72,"&lt;&gt;"&amp;"NL",$D$5:$D$72,"&lt;&gt;"&amp;"HORS LIGUE",E$5:E$72,"&lt;"&amp;E88)+1),Paramètres!$B$3:$C$56,2,FALSE)*Paramètres!$N$3))</f>
        <v>0</v>
      </c>
      <c r="G88" s="4"/>
      <c r="H88" s="2">
        <f>IF(G$2="Bike &amp; Run",IF(ISNA(VLOOKUP(G88,Paramètres!$B$3:$C$56,2,FALSE)),0,VLOOKUP(G88,Paramètres!$B$3:$C$56,2,FALSE)*Paramètres!$N$4),IF(OR(G88="",OR($D88="",$D88="NL",$D88="HORS LIGUE")),0,VLOOKUP(IF(OR(G88="",OR($D88="",$D88="NL",$D88="HORS LIGUE")),"",COUNTIFS($D$5:$D$72,"&lt;&gt;"&amp;"",$D$5:$D$72,"&lt;&gt;"&amp;"NL",$D$5:$D$72,"&lt;&gt;"&amp;"HORS LIGUE",G$5:G$72,"&lt;"&amp;G88)+1),Paramètres!$B$3:$C$56,2,FALSE)*Paramètres!$N$4))</f>
        <v>0</v>
      </c>
      <c r="I88" s="36"/>
      <c r="J88" s="2">
        <f>IF(I$2="Bike &amp; Run",IF(ISNA(VLOOKUP(I88,Paramètres!$B$3:$C$56,2,FALSE)),0,VLOOKUP(I88,Paramètres!$B$3:$C$56,2,FALSE)*Paramètres!$N$5),IF(OR(I88="",OR($D88="",$D88="NL",$D88="HORS LIGUE")),0,VLOOKUP(IF(OR(I88="",OR($D88="",$D88="NL",$D88="HORS LIGUE")),"",COUNTIFS($D$5:$D$72,"&lt;&gt;"&amp;"",$D$5:$D$72,"&lt;&gt;"&amp;"NL",$D$5:$D$72,"&lt;&gt;"&amp;"HORS LIGUE",I$5:I$72,"&lt;"&amp;I88)+1),Paramètres!$B$3:$C$56,2,FALSE)*Paramètres!$N$5))</f>
        <v>0</v>
      </c>
      <c r="K88" s="4"/>
      <c r="L88" s="2">
        <f>IF(K$2="Bike &amp; Run",IF(ISNA(VLOOKUP(K88,Paramètres!$B$3:$C$56,2,FALSE)),0,VLOOKUP(K88,Paramètres!$B$3:$C$56,2,FALSE)*Paramètres!$N$6),IF(OR(K88="",OR($D88="",$D88="NL",$D88="HORS LIGUE")),0,VLOOKUP(IF(OR(K88="",OR($D88="",$D88="NL",$D88="HORS LIGUE")),"",COUNTIFS($D$5:$D$72,"&lt;&gt;"&amp;"",$D$5:$D$72,"&lt;&gt;"&amp;"NL",$D$5:$D$72,"&lt;&gt;"&amp;"HORS LIGUE",K$5:K$72,"&lt;"&amp;K88)+1),Paramètres!$B$3:$C$56,2,FALSE)*Paramètres!$N$6))</f>
        <v>0</v>
      </c>
      <c r="M88" s="4"/>
      <c r="N88" s="2">
        <f>IF(M$2="Bike &amp; Run",IF(ISNA(VLOOKUP(M88,Paramètres!$B$3:$C$56,2,FALSE)),0,VLOOKUP(M88,Paramètres!$B$3:$C$56,2,FALSE)*Paramètres!$N$7),IF(OR(M88="",OR($D88="",$D88="NL",$D88="HORS LIGUE")),0,VLOOKUP(IF(OR(M88="",OR($D88="",$D88="NL",$D88="HORS LIGUE")),"",COUNTIFS($D$5:$D$72,"&lt;&gt;"&amp;"",$D$5:$D$72,"&lt;&gt;"&amp;"NL",$D$5:$D$72,"&lt;&gt;"&amp;"HORS LIGUE",M$5:M$72,"&lt;"&amp;M88)+1),Paramètres!$B$3:$C$56,2,FALSE)*Paramètres!$N$7))</f>
        <v>0</v>
      </c>
      <c r="O88" s="46"/>
      <c r="P88" s="2">
        <f>IF(O$2="Bike &amp; Run",IF(ISNA(VLOOKUP(O88,Paramètres!$B$3:$C$56,2,FALSE)),0,VLOOKUP(O88,Paramètres!$B$3:$C$56,2,FALSE)*Paramètres!$N$8),IF(OR(O88="",OR($D88="",$D88="NL",$D88="HORS LIGUE")),0,VLOOKUP(IF(OR(O88="",OR($D88="",$D88="NL",$D88="HORS LIGUE")),"",COUNTIFS($D$5:$D$72,"&lt;&gt;"&amp;"",$D$5:$D$72,"&lt;&gt;"&amp;"NL",$D$5:$D$72,"&lt;&gt;"&amp;"HORS LIGUE",O$5:O$72,"&lt;"&amp;O88)+1),Paramètres!$B$3:$C$56,2,FALSE)*Paramètres!$N$8))</f>
        <v>0</v>
      </c>
      <c r="Q88" s="46"/>
      <c r="R88" s="2">
        <f>IF(Q$2="Bike &amp; Run",IF(ISNA(VLOOKUP(Q88,Paramètres!$B$3:$C$56,2,FALSE)),0,VLOOKUP(Q88,Paramètres!$B$3:$C$56,2,FALSE)*Paramètres!$N$9),IF(OR(Q88="",OR($D88="",$D88="NL",$D88="HORS LIGUE")),0,VLOOKUP(IF(OR(Q88="",OR($D88="",$D88="NL",$D88="HORS LIGUE")),"",COUNTIFS($D$5:$D$72,"&lt;&gt;"&amp;"",$D$5:$D$72,"&lt;&gt;"&amp;"NL",$D$5:$D$72,"&lt;&gt;"&amp;"HORS LIGUE",Q$5:Q$72,"&lt;"&amp;Q88)+1),Paramètres!$B$3:$C$56,2,FALSE)*Paramètres!$N$9))</f>
        <v>0</v>
      </c>
      <c r="S88" s="46"/>
      <c r="T88" s="2">
        <f>IF(S$2="Bike &amp; Run",IF(ISNA(VLOOKUP(S88,Paramètres!$B$3:$C$56,2,FALSE)),0,VLOOKUP(S88,Paramètres!$B$3:$C$56,2,FALSE)*Paramètres!$N$10),IF(OR(S88="",OR($D88="",$D88="NL",$D88="HORS LIGUE")),0,VLOOKUP(IF(OR(S88="",OR($D88="",$D88="NL",$D88="HORS LIGUE")),"",COUNTIFS($D$5:$D$72,"&lt;&gt;"&amp;"",$D$5:$D$72,"&lt;&gt;"&amp;"NL",$D$5:$D$72,"&lt;&gt;"&amp;"HORS LIGUE",S$5:S$72,"&lt;"&amp;S88)+1),Paramètres!$B$3:$C$56,2,FALSE)*Paramètres!$N$10))</f>
        <v>0</v>
      </c>
      <c r="U88" s="46"/>
      <c r="V88" s="2">
        <f>IF(U$2="Bike &amp; Run",IF(ISNA(VLOOKUP(U88,Paramètres!$B$3:$C$56,2,FALSE)),0,VLOOKUP(U88,Paramètres!$B$3:$C$56,2,FALSE)*Paramètres!$N$11),IF(OR(U88="",OR($D88="",$D88="NL",$D88="HORS LIGUE")),0,VLOOKUP(IF(OR(U88="",OR($D88="",$D88="NL",$D88="HORS LIGUE")),"",COUNTIFS($D$5:$D$72,"&lt;&gt;"&amp;"",$D$5:$D$72,"&lt;&gt;"&amp;"NL",$D$5:$D$72,"&lt;&gt;"&amp;"HORS LIGUE",U$5:U$72,"&lt;"&amp;U88)+1),Paramètres!$B$3:$C$56,2,FALSE)*Paramètres!$N$11))</f>
        <v>0</v>
      </c>
      <c r="W88" s="46"/>
      <c r="X88" s="2">
        <f>IF(W$2="Bike &amp; Run",IF(ISNA(VLOOKUP(W88,Paramètres!$B$3:$C$56,2,FALSE)),0,VLOOKUP(W88,Paramètres!$B$3:$C$56,2,FALSE)*Paramètres!$N$12),IF(OR(W88="",OR($D88="",$D88="NL",$D88="HORS LIGUE")),0,VLOOKUP(IF(OR(W88="",OR($D88="",$D88="NL",$D88="HORS LIGUE")),"",COUNTIFS($D$5:$D$72,"&lt;&gt;"&amp;"",$D$5:$D$72,"&lt;&gt;"&amp;"NL",$D$5:$D$72,"&lt;&gt;"&amp;"HORS LIGUE",W$5:W$72,"&lt;"&amp;W88)+1),Paramètres!$B$3:$C$56,2,FALSE)*Paramètres!$N$12))</f>
        <v>0</v>
      </c>
      <c r="Y88" s="46"/>
      <c r="Z88" s="2">
        <f>IF(Y$2="Bike &amp; Run",IF(ISNA(VLOOKUP(Y88,Paramètres!$B$3:$C$56,2,FALSE)),0,VLOOKUP(Y88,Paramètres!$B$3:$C$56,2,FALSE)*Paramètres!$N$13),IF(OR(Y88="",OR($D88="",$D88="NL",$D88="HORS LIGUE")),0,VLOOKUP(IF(OR(Y88="",OR($D88="",$D88="NL",$D88="HORS LIGUE")),"",COUNTIFS($D$5:$D$72,"&lt;&gt;"&amp;"",$D$5:$D$72,"&lt;&gt;"&amp;"NL",$D$5:$D$72,"&lt;&gt;"&amp;"HORS LIGUE",Y$5:Y$72,"&lt;"&amp;Y88)+1),Paramètres!$B$3:$C$56,2,FALSE)*Paramètres!$N$13))</f>
        <v>0</v>
      </c>
      <c r="AA88" s="46"/>
      <c r="AB88" s="2">
        <f>IF(AA$2="Bike &amp; Run",IF(ISNA(VLOOKUP(AA88,Paramètres!$B$3:$C$56,2,FALSE)),0,VLOOKUP(AA88,Paramètres!$B$3:$C$56,2,FALSE)*Paramètres!$N$14),IF(OR(AA88="",OR($D88="",$D88="NL",$D88="HORS LIGUE")),0,VLOOKUP(IF(OR(AA88="",OR($D88="",$D88="NL",$D88="HORS LIGUE")),"",COUNTIFS($D$5:$D$72,"&lt;&gt;"&amp;"",$D$5:$D$72,"&lt;&gt;"&amp;"NL",$D$5:$D$72,"&lt;&gt;"&amp;"HORS LIGUE",AA$5:AA$72,"&lt;"&amp;AA88)+1),Paramètres!$B$3:$C$56,2,FALSE)*Paramètres!$N$14))</f>
        <v>0</v>
      </c>
      <c r="AC88" s="46"/>
      <c r="AD88" s="2">
        <f>IF(AC$2="Bike &amp; Run",IF(ISNA(VLOOKUP(AC88,Paramètres!$B$3:$C$56,2,FALSE)),0,VLOOKUP(AC88,Paramètres!$B$3:$C$56,2,FALSE)*Paramètres!$N$15),IF(OR(AC88="",OR($D88="",$D88="NL",$D88="HORS LIGUE")),0,VLOOKUP(IF(OR(AC88="",OR($D88="",$D88="NL",$D88="HORS LIGUE")),"",COUNTIFS($D$5:$D$72,"&lt;&gt;"&amp;"",$D$5:$D$72,"&lt;&gt;"&amp;"NL",$D$5:$D$72,"&lt;&gt;"&amp;"HORS LIGUE",AC$5:AC$72,"&lt;"&amp;AC88)+1),Paramètres!$B$3:$C$56,2,FALSE)*Paramètres!$N$15))</f>
        <v>0</v>
      </c>
      <c r="AE88" s="46"/>
      <c r="AF88" s="2">
        <f>IF(AE$2="Bike &amp; Run",IF(ISNA(VLOOKUP(AE88,Paramètres!$B$3:$C$56,2,FALSE)),0,VLOOKUP(AE88,Paramètres!$B$3:$C$56,2,FALSE)*Paramètres!$N$16),IF(OR(AE88="",OR($D88="",$D88="NL",$D88="HORS LIGUE")),0,VLOOKUP(IF(OR(AE88="",OR($D88="",$D88="NL",$D88="HORS LIGUE")),"",COUNTIFS($D$5:$D$72,"&lt;&gt;"&amp;"",$D$5:$D$72,"&lt;&gt;"&amp;"NL",$D$5:$D$72,"&lt;&gt;"&amp;"HORS LIGUE",AE$5:AE$72,"&lt;"&amp;AE88)+1),Paramètres!$B$3:$C$56,2,FALSE)*Paramètres!$N$16))</f>
        <v>0</v>
      </c>
      <c r="AG88" s="46"/>
      <c r="AH88" s="2">
        <f>IF(AG$2="Bike &amp; Run",IF(ISNA(VLOOKUP(AG88,Paramètres!$B$3:$C$56,2,FALSE)),0,VLOOKUP(AG88,Paramètres!$B$3:$C$56,2,FALSE)*Paramètres!$N$17),IF(OR(AG88="",OR($D88="",$D88="NL",$D88="HORS LIGUE")),0,VLOOKUP(IF(OR(AG88="",OR($D88="",$D88="NL",$D88="HORS LIGUE")),"",COUNTIFS($D$5:$D$72,"&lt;&gt;"&amp;"",$D$5:$D$72,"&lt;&gt;"&amp;"NL",$D$5:$D$72,"&lt;&gt;"&amp;"HORS LIGUE",AG$5:AG$72,"&lt;"&amp;AG88)+1),Paramètres!$B$3:$C$56,2,FALSE)*Paramètres!$N$17))</f>
        <v>0</v>
      </c>
      <c r="AI88" s="40">
        <f t="shared" si="109"/>
        <v>0</v>
      </c>
      <c r="AJ88" s="3" t="str">
        <f t="shared" si="110"/>
        <v/>
      </c>
      <c r="AK88" s="5">
        <f t="shared" si="111"/>
        <v>0</v>
      </c>
      <c r="AL88" s="41">
        <f>HLOOKUP($AL$2,$BD$4:$BR$72,ROW(A72)-3,FALSE)</f>
        <v>0</v>
      </c>
      <c r="AM88" s="33" t="str">
        <f t="shared" si="112"/>
        <v/>
      </c>
    </row>
    <row r="89" spans="1:39" ht="16.5" x14ac:dyDescent="0.35">
      <c r="A89" s="14"/>
      <c r="B89" s="64" t="str">
        <f>IF(ISNA(VLOOKUP(A89,'Licenciés Jeunes 2023'!A:C,3,0)),"",VLOOKUP(A89,'Licenciés Jeunes 2023'!A:C,3,0))</f>
        <v/>
      </c>
      <c r="C89" s="32" t="str">
        <f>IF(ISNA(VLOOKUP(A89,'Licenciés Jeunes 2023'!A:C,2,0)),"",VLOOKUP(A89,'Licenciés Jeunes 2023'!A:C,2,0))</f>
        <v/>
      </c>
      <c r="D89" s="32" t="str">
        <f>IF(ISNA(VLOOKUP(A89,'Licenciés Jeunes 2023'!A:F,6,0)),"",VLOOKUP(A89,'Licenciés Jeunes 2023'!A:F,6,0))</f>
        <v/>
      </c>
      <c r="E89" s="6"/>
      <c r="F89" s="2">
        <f>IF(E$2="Bike &amp; Run",IF(ISNA(VLOOKUP(E89,Paramètres!$B$3:$C$56,2,FALSE)),0,VLOOKUP(E89,Paramètres!$B$3:$C$56,2,FALSE)*Paramètres!$N$3),IF(OR(E89="",OR($D89="",$D89="NL",$D89="HORS LIGUE")),0,VLOOKUP(IF(OR(E89="",OR($D89="",$D89="NL",$D89="HORS LIGUE")),"",COUNTIFS($D$5:$D$72,"&lt;&gt;"&amp;"",$D$5:$D$72,"&lt;&gt;"&amp;"NL",$D$5:$D$72,"&lt;&gt;"&amp;"HORS LIGUE",E$5:E$72,"&lt;"&amp;E89)+1),Paramètres!$B$3:$C$56,2,FALSE)*Paramètres!$N$3))</f>
        <v>0</v>
      </c>
      <c r="G89" s="4"/>
      <c r="H89" s="2">
        <f>IF(G$2="Bike &amp; Run",IF(ISNA(VLOOKUP(G89,Paramètres!$B$3:$C$56,2,FALSE)),0,VLOOKUP(G89,Paramètres!$B$3:$C$56,2,FALSE)*Paramètres!$N$4),IF(OR(G89="",OR($D89="",$D89="NL",$D89="HORS LIGUE")),0,VLOOKUP(IF(OR(G89="",OR($D89="",$D89="NL",$D89="HORS LIGUE")),"",COUNTIFS($D$5:$D$72,"&lt;&gt;"&amp;"",$D$5:$D$72,"&lt;&gt;"&amp;"NL",$D$5:$D$72,"&lt;&gt;"&amp;"HORS LIGUE",G$5:G$72,"&lt;"&amp;G89)+1),Paramètres!$B$3:$C$56,2,FALSE)*Paramètres!$N$4))</f>
        <v>0</v>
      </c>
      <c r="I89" s="36"/>
      <c r="J89" s="2">
        <f>IF(I$2="Bike &amp; Run",IF(ISNA(VLOOKUP(I89,Paramètres!$B$3:$C$56,2,FALSE)),0,VLOOKUP(I89,Paramètres!$B$3:$C$56,2,FALSE)*Paramètres!$N$5),IF(OR(I89="",OR($D89="",$D89="NL",$D89="HORS LIGUE")),0,VLOOKUP(IF(OR(I89="",OR($D89="",$D89="NL",$D89="HORS LIGUE")),"",COUNTIFS($D$5:$D$72,"&lt;&gt;"&amp;"",$D$5:$D$72,"&lt;&gt;"&amp;"NL",$D$5:$D$72,"&lt;&gt;"&amp;"HORS LIGUE",I$5:I$72,"&lt;"&amp;I89)+1),Paramètres!$B$3:$C$56,2,FALSE)*Paramètres!$N$5))</f>
        <v>0</v>
      </c>
      <c r="K89" s="4"/>
      <c r="L89" s="2">
        <f>IF(K$2="Bike &amp; Run",IF(ISNA(VLOOKUP(K89,Paramètres!$B$3:$C$56,2,FALSE)),0,VLOOKUP(K89,Paramètres!$B$3:$C$56,2,FALSE)*Paramètres!$N$6),IF(OR(K89="",OR($D89="",$D89="NL",$D89="HORS LIGUE")),0,VLOOKUP(IF(OR(K89="",OR($D89="",$D89="NL",$D89="HORS LIGUE")),"",COUNTIFS($D$5:$D$72,"&lt;&gt;"&amp;"",$D$5:$D$72,"&lt;&gt;"&amp;"NL",$D$5:$D$72,"&lt;&gt;"&amp;"HORS LIGUE",K$5:K$72,"&lt;"&amp;K89)+1),Paramètres!$B$3:$C$56,2,FALSE)*Paramètres!$N$6))</f>
        <v>0</v>
      </c>
      <c r="M89" s="4"/>
      <c r="N89" s="2">
        <f>IF(M$2="Bike &amp; Run",IF(ISNA(VLOOKUP(M89,Paramètres!$B$3:$C$56,2,FALSE)),0,VLOOKUP(M89,Paramètres!$B$3:$C$56,2,FALSE)*Paramètres!$N$7),IF(OR(M89="",OR($D89="",$D89="NL",$D89="HORS LIGUE")),0,VLOOKUP(IF(OR(M89="",OR($D89="",$D89="NL",$D89="HORS LIGUE")),"",COUNTIFS($D$5:$D$72,"&lt;&gt;"&amp;"",$D$5:$D$72,"&lt;&gt;"&amp;"NL",$D$5:$D$72,"&lt;&gt;"&amp;"HORS LIGUE",M$5:M$72,"&lt;"&amp;M89)+1),Paramètres!$B$3:$C$56,2,FALSE)*Paramètres!$N$7))</f>
        <v>0</v>
      </c>
      <c r="O89" s="46"/>
      <c r="P89" s="2">
        <f>IF(O$2="Bike &amp; Run",IF(ISNA(VLOOKUP(O89,Paramètres!$B$3:$C$56,2,FALSE)),0,VLOOKUP(O89,Paramètres!$B$3:$C$56,2,FALSE)*Paramètres!$N$8),IF(OR(O89="",OR($D89="",$D89="NL",$D89="HORS LIGUE")),0,VLOOKUP(IF(OR(O89="",OR($D89="",$D89="NL",$D89="HORS LIGUE")),"",COUNTIFS($D$5:$D$72,"&lt;&gt;"&amp;"",$D$5:$D$72,"&lt;&gt;"&amp;"NL",$D$5:$D$72,"&lt;&gt;"&amp;"HORS LIGUE",O$5:O$72,"&lt;"&amp;O89)+1),Paramètres!$B$3:$C$56,2,FALSE)*Paramètres!$N$8))</f>
        <v>0</v>
      </c>
      <c r="Q89" s="46"/>
      <c r="R89" s="2">
        <f>IF(Q$2="Bike &amp; Run",IF(ISNA(VLOOKUP(Q89,Paramètres!$B$3:$C$56,2,FALSE)),0,VLOOKUP(Q89,Paramètres!$B$3:$C$56,2,FALSE)*Paramètres!$N$9),IF(OR(Q89="",OR($D89="",$D89="NL",$D89="HORS LIGUE")),0,VLOOKUP(IF(OR(Q89="",OR($D89="",$D89="NL",$D89="HORS LIGUE")),"",COUNTIFS($D$5:$D$72,"&lt;&gt;"&amp;"",$D$5:$D$72,"&lt;&gt;"&amp;"NL",$D$5:$D$72,"&lt;&gt;"&amp;"HORS LIGUE",Q$5:Q$72,"&lt;"&amp;Q89)+1),Paramètres!$B$3:$C$56,2,FALSE)*Paramètres!$N$9))</f>
        <v>0</v>
      </c>
      <c r="S89" s="46"/>
      <c r="T89" s="2">
        <f>IF(S$2="Bike &amp; Run",IF(ISNA(VLOOKUP(S89,Paramètres!$B$3:$C$56,2,FALSE)),0,VLOOKUP(S89,Paramètres!$B$3:$C$56,2,FALSE)*Paramètres!$N$10),IF(OR(S89="",OR($D89="",$D89="NL",$D89="HORS LIGUE")),0,VLOOKUP(IF(OR(S89="",OR($D89="",$D89="NL",$D89="HORS LIGUE")),"",COUNTIFS($D$5:$D$72,"&lt;&gt;"&amp;"",$D$5:$D$72,"&lt;&gt;"&amp;"NL",$D$5:$D$72,"&lt;&gt;"&amp;"HORS LIGUE",S$5:S$72,"&lt;"&amp;S89)+1),Paramètres!$B$3:$C$56,2,FALSE)*Paramètres!$N$10))</f>
        <v>0</v>
      </c>
      <c r="U89" s="46"/>
      <c r="V89" s="2">
        <f>IF(U$2="Bike &amp; Run",IF(ISNA(VLOOKUP(U89,Paramètres!$B$3:$C$56,2,FALSE)),0,VLOOKUP(U89,Paramètres!$B$3:$C$56,2,FALSE)*Paramètres!$N$11),IF(OR(U89="",OR($D89="",$D89="NL",$D89="HORS LIGUE")),0,VLOOKUP(IF(OR(U89="",OR($D89="",$D89="NL",$D89="HORS LIGUE")),"",COUNTIFS($D$5:$D$72,"&lt;&gt;"&amp;"",$D$5:$D$72,"&lt;&gt;"&amp;"NL",$D$5:$D$72,"&lt;&gt;"&amp;"HORS LIGUE",U$5:U$72,"&lt;"&amp;U89)+1),Paramètres!$B$3:$C$56,2,FALSE)*Paramètres!$N$11))</f>
        <v>0</v>
      </c>
      <c r="W89" s="46"/>
      <c r="X89" s="2">
        <f>IF(W$2="Bike &amp; Run",IF(ISNA(VLOOKUP(W89,Paramètres!$B$3:$C$56,2,FALSE)),0,VLOOKUP(W89,Paramètres!$B$3:$C$56,2,FALSE)*Paramètres!$N$12),IF(OR(W89="",OR($D89="",$D89="NL",$D89="HORS LIGUE")),0,VLOOKUP(IF(OR(W89="",OR($D89="",$D89="NL",$D89="HORS LIGUE")),"",COUNTIFS($D$5:$D$72,"&lt;&gt;"&amp;"",$D$5:$D$72,"&lt;&gt;"&amp;"NL",$D$5:$D$72,"&lt;&gt;"&amp;"HORS LIGUE",W$5:W$72,"&lt;"&amp;W89)+1),Paramètres!$B$3:$C$56,2,FALSE)*Paramètres!$N$12))</f>
        <v>0</v>
      </c>
      <c r="Y89" s="46"/>
      <c r="Z89" s="2">
        <f>IF(Y$2="Bike &amp; Run",IF(ISNA(VLOOKUP(Y89,Paramètres!$B$3:$C$56,2,FALSE)),0,VLOOKUP(Y89,Paramètres!$B$3:$C$56,2,FALSE)*Paramètres!$N$13),IF(OR(Y89="",OR($D89="",$D89="NL",$D89="HORS LIGUE")),0,VLOOKUP(IF(OR(Y89="",OR($D89="",$D89="NL",$D89="HORS LIGUE")),"",COUNTIFS($D$5:$D$72,"&lt;&gt;"&amp;"",$D$5:$D$72,"&lt;&gt;"&amp;"NL",$D$5:$D$72,"&lt;&gt;"&amp;"HORS LIGUE",Y$5:Y$72,"&lt;"&amp;Y89)+1),Paramètres!$B$3:$C$56,2,FALSE)*Paramètres!$N$13))</f>
        <v>0</v>
      </c>
      <c r="AA89" s="46"/>
      <c r="AB89" s="2">
        <f>IF(AA$2="Bike &amp; Run",IF(ISNA(VLOOKUP(AA89,Paramètres!$B$3:$C$56,2,FALSE)),0,VLOOKUP(AA89,Paramètres!$B$3:$C$56,2,FALSE)*Paramètres!$N$14),IF(OR(AA89="",OR($D89="",$D89="NL",$D89="HORS LIGUE")),0,VLOOKUP(IF(OR(AA89="",OR($D89="",$D89="NL",$D89="HORS LIGUE")),"",COUNTIFS($D$5:$D$72,"&lt;&gt;"&amp;"",$D$5:$D$72,"&lt;&gt;"&amp;"NL",$D$5:$D$72,"&lt;&gt;"&amp;"HORS LIGUE",AA$5:AA$72,"&lt;"&amp;AA89)+1),Paramètres!$B$3:$C$56,2,FALSE)*Paramètres!$N$14))</f>
        <v>0</v>
      </c>
      <c r="AC89" s="46"/>
      <c r="AD89" s="2">
        <f>IF(AC$2="Bike &amp; Run",IF(ISNA(VLOOKUP(AC89,Paramètres!$B$3:$C$56,2,FALSE)),0,VLOOKUP(AC89,Paramètres!$B$3:$C$56,2,FALSE)*Paramètres!$N$15),IF(OR(AC89="",OR($D89="",$D89="NL",$D89="HORS LIGUE")),0,VLOOKUP(IF(OR(AC89="",OR($D89="",$D89="NL",$D89="HORS LIGUE")),"",COUNTIFS($D$5:$D$72,"&lt;&gt;"&amp;"",$D$5:$D$72,"&lt;&gt;"&amp;"NL",$D$5:$D$72,"&lt;&gt;"&amp;"HORS LIGUE",AC$5:AC$72,"&lt;"&amp;AC89)+1),Paramètres!$B$3:$C$56,2,FALSE)*Paramètres!$N$15))</f>
        <v>0</v>
      </c>
      <c r="AE89" s="46"/>
      <c r="AF89" s="2">
        <f>IF(AE$2="Bike &amp; Run",IF(ISNA(VLOOKUP(AE89,Paramètres!$B$3:$C$56,2,FALSE)),0,VLOOKUP(AE89,Paramètres!$B$3:$C$56,2,FALSE)*Paramètres!$N$16),IF(OR(AE89="",OR($D89="",$D89="NL",$D89="HORS LIGUE")),0,VLOOKUP(IF(OR(AE89="",OR($D89="",$D89="NL",$D89="HORS LIGUE")),"",COUNTIFS($D$5:$D$72,"&lt;&gt;"&amp;"",$D$5:$D$72,"&lt;&gt;"&amp;"NL",$D$5:$D$72,"&lt;&gt;"&amp;"HORS LIGUE",AE$5:AE$72,"&lt;"&amp;AE89)+1),Paramètres!$B$3:$C$56,2,FALSE)*Paramètres!$N$16))</f>
        <v>0</v>
      </c>
      <c r="AG89" s="46"/>
      <c r="AH89" s="2">
        <f>IF(AG$2="Bike &amp; Run",IF(ISNA(VLOOKUP(AG89,Paramètres!$B$3:$C$56,2,FALSE)),0,VLOOKUP(AG89,Paramètres!$B$3:$C$56,2,FALSE)*Paramètres!$N$17),IF(OR(AG89="",OR($D89="",$D89="NL",$D89="HORS LIGUE")),0,VLOOKUP(IF(OR(AG89="",OR($D89="",$D89="NL",$D89="HORS LIGUE")),"",COUNTIFS($D$5:$D$72,"&lt;&gt;"&amp;"",$D$5:$D$72,"&lt;&gt;"&amp;"NL",$D$5:$D$72,"&lt;&gt;"&amp;"HORS LIGUE",AG$5:AG$72,"&lt;"&amp;AG89)+1),Paramètres!$B$3:$C$56,2,FALSE)*Paramètres!$N$17))</f>
        <v>0</v>
      </c>
      <c r="AI89" s="40">
        <f t="shared" si="109"/>
        <v>0</v>
      </c>
      <c r="AJ89" s="3" t="str">
        <f t="shared" si="110"/>
        <v/>
      </c>
      <c r="AK89" s="5">
        <f t="shared" si="111"/>
        <v>0</v>
      </c>
      <c r="AL89" s="41">
        <f>HLOOKUP($AL$2,$BD$4:$BR$72,ROW(A72)-3,FALSE)</f>
        <v>0</v>
      </c>
      <c r="AM89" s="33" t="str">
        <f t="shared" si="112"/>
        <v/>
      </c>
    </row>
    <row r="90" spans="1:39" ht="16.5" x14ac:dyDescent="0.35">
      <c r="A90" s="14"/>
      <c r="B90" s="64" t="str">
        <f>IF(ISNA(VLOOKUP(A90,'Licenciés Jeunes 2023'!A:C,3,0)),"",VLOOKUP(A90,'Licenciés Jeunes 2023'!A:C,3,0))</f>
        <v/>
      </c>
      <c r="C90" s="32" t="str">
        <f>IF(ISNA(VLOOKUP(A90,'Licenciés Jeunes 2023'!A:C,2,0)),"",VLOOKUP(A90,'Licenciés Jeunes 2023'!A:C,2,0))</f>
        <v/>
      </c>
      <c r="D90" s="32" t="str">
        <f>IF(ISNA(VLOOKUP(A90,'Licenciés Jeunes 2023'!A:F,6,0)),"",VLOOKUP(A90,'Licenciés Jeunes 2023'!A:F,6,0))</f>
        <v/>
      </c>
      <c r="E90" s="6"/>
      <c r="F90" s="2">
        <f>IF(E$2="Bike &amp; Run",IF(ISNA(VLOOKUP(E90,Paramètres!$B$3:$C$56,2,FALSE)),0,VLOOKUP(E90,Paramètres!$B$3:$C$56,2,FALSE)*Paramètres!$N$3),IF(OR(E90="",OR($D90="",$D90="NL",$D90="HORS LIGUE")),0,VLOOKUP(IF(OR(E90="",OR($D90="",$D90="NL",$D90="HORS LIGUE")),"",COUNTIFS($D$5:$D$72,"&lt;&gt;"&amp;"",$D$5:$D$72,"&lt;&gt;"&amp;"NL",$D$5:$D$72,"&lt;&gt;"&amp;"HORS LIGUE",E$5:E$72,"&lt;"&amp;E90)+1),Paramètres!$B$3:$C$56,2,FALSE)*Paramètres!$N$3))</f>
        <v>0</v>
      </c>
      <c r="G90" s="4"/>
      <c r="H90" s="2">
        <f>IF(G$2="Bike &amp; Run",IF(ISNA(VLOOKUP(G90,Paramètres!$B$3:$C$56,2,FALSE)),0,VLOOKUP(G90,Paramètres!$B$3:$C$56,2,FALSE)*Paramètres!$N$4),IF(OR(G90="",OR($D90="",$D90="NL",$D90="HORS LIGUE")),0,VLOOKUP(IF(OR(G90="",OR($D90="",$D90="NL",$D90="HORS LIGUE")),"",COUNTIFS($D$5:$D$72,"&lt;&gt;"&amp;"",$D$5:$D$72,"&lt;&gt;"&amp;"NL",$D$5:$D$72,"&lt;&gt;"&amp;"HORS LIGUE",G$5:G$72,"&lt;"&amp;G90)+1),Paramètres!$B$3:$C$56,2,FALSE)*Paramètres!$N$4))</f>
        <v>0</v>
      </c>
      <c r="I90" s="36"/>
      <c r="J90" s="2">
        <f>IF(I$2="Bike &amp; Run",IF(ISNA(VLOOKUP(I90,Paramètres!$B$3:$C$56,2,FALSE)),0,VLOOKUP(I90,Paramètres!$B$3:$C$56,2,FALSE)*Paramètres!$N$5),IF(OR(I90="",OR($D90="",$D90="NL",$D90="HORS LIGUE")),0,VLOOKUP(IF(OR(I90="",OR($D90="",$D90="NL",$D90="HORS LIGUE")),"",COUNTIFS($D$5:$D$72,"&lt;&gt;"&amp;"",$D$5:$D$72,"&lt;&gt;"&amp;"NL",$D$5:$D$72,"&lt;&gt;"&amp;"HORS LIGUE",I$5:I$72,"&lt;"&amp;I90)+1),Paramètres!$B$3:$C$56,2,FALSE)*Paramètres!$N$5))</f>
        <v>0</v>
      </c>
      <c r="K90" s="4"/>
      <c r="L90" s="2">
        <f>IF(K$2="Bike &amp; Run",IF(ISNA(VLOOKUP(K90,Paramètres!$B$3:$C$56,2,FALSE)),0,VLOOKUP(K90,Paramètres!$B$3:$C$56,2,FALSE)*Paramètres!$N$6),IF(OR(K90="",OR($D90="",$D90="NL",$D90="HORS LIGUE")),0,VLOOKUP(IF(OR(K90="",OR($D90="",$D90="NL",$D90="HORS LIGUE")),"",COUNTIFS($D$5:$D$72,"&lt;&gt;"&amp;"",$D$5:$D$72,"&lt;&gt;"&amp;"NL",$D$5:$D$72,"&lt;&gt;"&amp;"HORS LIGUE",K$5:K$72,"&lt;"&amp;K90)+1),Paramètres!$B$3:$C$56,2,FALSE)*Paramètres!$N$6))</f>
        <v>0</v>
      </c>
      <c r="M90" s="4"/>
      <c r="N90" s="2">
        <f>IF(M$2="Bike &amp; Run",IF(ISNA(VLOOKUP(M90,Paramètres!$B$3:$C$56,2,FALSE)),0,VLOOKUP(M90,Paramètres!$B$3:$C$56,2,FALSE)*Paramètres!$N$7),IF(OR(M90="",OR($D90="",$D90="NL",$D90="HORS LIGUE")),0,VLOOKUP(IF(OR(M90="",OR($D90="",$D90="NL",$D90="HORS LIGUE")),"",COUNTIFS($D$5:$D$72,"&lt;&gt;"&amp;"",$D$5:$D$72,"&lt;&gt;"&amp;"NL",$D$5:$D$72,"&lt;&gt;"&amp;"HORS LIGUE",M$5:M$72,"&lt;"&amp;M90)+1),Paramètres!$B$3:$C$56,2,FALSE)*Paramètres!$N$7))</f>
        <v>0</v>
      </c>
      <c r="O90" s="46"/>
      <c r="P90" s="2">
        <f>IF(O$2="Bike &amp; Run",IF(ISNA(VLOOKUP(O90,Paramètres!$B$3:$C$56,2,FALSE)),0,VLOOKUP(O90,Paramètres!$B$3:$C$56,2,FALSE)*Paramètres!$N$8),IF(OR(O90="",OR($D90="",$D90="NL",$D90="HORS LIGUE")),0,VLOOKUP(IF(OR(O90="",OR($D90="",$D90="NL",$D90="HORS LIGUE")),"",COUNTIFS($D$5:$D$72,"&lt;&gt;"&amp;"",$D$5:$D$72,"&lt;&gt;"&amp;"NL",$D$5:$D$72,"&lt;&gt;"&amp;"HORS LIGUE",O$5:O$72,"&lt;"&amp;O90)+1),Paramètres!$B$3:$C$56,2,FALSE)*Paramètres!$N$8))</f>
        <v>0</v>
      </c>
      <c r="Q90" s="46"/>
      <c r="R90" s="2">
        <f>IF(Q$2="Bike &amp; Run",IF(ISNA(VLOOKUP(Q90,Paramètres!$B$3:$C$56,2,FALSE)),0,VLOOKUP(Q90,Paramètres!$B$3:$C$56,2,FALSE)*Paramètres!$N$9),IF(OR(Q90="",OR($D90="",$D90="NL",$D90="HORS LIGUE")),0,VLOOKUP(IF(OR(Q90="",OR($D90="",$D90="NL",$D90="HORS LIGUE")),"",COUNTIFS($D$5:$D$72,"&lt;&gt;"&amp;"",$D$5:$D$72,"&lt;&gt;"&amp;"NL",$D$5:$D$72,"&lt;&gt;"&amp;"HORS LIGUE",Q$5:Q$72,"&lt;"&amp;Q90)+1),Paramètres!$B$3:$C$56,2,FALSE)*Paramètres!$N$9))</f>
        <v>0</v>
      </c>
      <c r="S90" s="46"/>
      <c r="T90" s="2">
        <f>IF(S$2="Bike &amp; Run",IF(ISNA(VLOOKUP(S90,Paramètres!$B$3:$C$56,2,FALSE)),0,VLOOKUP(S90,Paramètres!$B$3:$C$56,2,FALSE)*Paramètres!$N$10),IF(OR(S90="",OR($D90="",$D90="NL",$D90="HORS LIGUE")),0,VLOOKUP(IF(OR(S90="",OR($D90="",$D90="NL",$D90="HORS LIGUE")),"",COUNTIFS($D$5:$D$72,"&lt;&gt;"&amp;"",$D$5:$D$72,"&lt;&gt;"&amp;"NL",$D$5:$D$72,"&lt;&gt;"&amp;"HORS LIGUE",S$5:S$72,"&lt;"&amp;S90)+1),Paramètres!$B$3:$C$56,2,FALSE)*Paramètres!$N$10))</f>
        <v>0</v>
      </c>
      <c r="U90" s="46"/>
      <c r="V90" s="2">
        <f>IF(U$2="Bike &amp; Run",IF(ISNA(VLOOKUP(U90,Paramètres!$B$3:$C$56,2,FALSE)),0,VLOOKUP(U90,Paramètres!$B$3:$C$56,2,FALSE)*Paramètres!$N$11),IF(OR(U90="",OR($D90="",$D90="NL",$D90="HORS LIGUE")),0,VLOOKUP(IF(OR(U90="",OR($D90="",$D90="NL",$D90="HORS LIGUE")),"",COUNTIFS($D$5:$D$72,"&lt;&gt;"&amp;"",$D$5:$D$72,"&lt;&gt;"&amp;"NL",$D$5:$D$72,"&lt;&gt;"&amp;"HORS LIGUE",U$5:U$72,"&lt;"&amp;U90)+1),Paramètres!$B$3:$C$56,2,FALSE)*Paramètres!$N$11))</f>
        <v>0</v>
      </c>
      <c r="W90" s="46"/>
      <c r="X90" s="2">
        <f>IF(W$2="Bike &amp; Run",IF(ISNA(VLOOKUP(W90,Paramètres!$B$3:$C$56,2,FALSE)),0,VLOOKUP(W90,Paramètres!$B$3:$C$56,2,FALSE)*Paramètres!$N$12),IF(OR(W90="",OR($D90="",$D90="NL",$D90="HORS LIGUE")),0,VLOOKUP(IF(OR(W90="",OR($D90="",$D90="NL",$D90="HORS LIGUE")),"",COUNTIFS($D$5:$D$72,"&lt;&gt;"&amp;"",$D$5:$D$72,"&lt;&gt;"&amp;"NL",$D$5:$D$72,"&lt;&gt;"&amp;"HORS LIGUE",W$5:W$72,"&lt;"&amp;W90)+1),Paramètres!$B$3:$C$56,2,FALSE)*Paramètres!$N$12))</f>
        <v>0</v>
      </c>
      <c r="Y90" s="46"/>
      <c r="Z90" s="2">
        <f>IF(Y$2="Bike &amp; Run",IF(ISNA(VLOOKUP(Y90,Paramètres!$B$3:$C$56,2,FALSE)),0,VLOOKUP(Y90,Paramètres!$B$3:$C$56,2,FALSE)*Paramètres!$N$13),IF(OR(Y90="",OR($D90="",$D90="NL",$D90="HORS LIGUE")),0,VLOOKUP(IF(OR(Y90="",OR($D90="",$D90="NL",$D90="HORS LIGUE")),"",COUNTIFS($D$5:$D$72,"&lt;&gt;"&amp;"",$D$5:$D$72,"&lt;&gt;"&amp;"NL",$D$5:$D$72,"&lt;&gt;"&amp;"HORS LIGUE",Y$5:Y$72,"&lt;"&amp;Y90)+1),Paramètres!$B$3:$C$56,2,FALSE)*Paramètres!$N$13))</f>
        <v>0</v>
      </c>
      <c r="AA90" s="46"/>
      <c r="AB90" s="2">
        <f>IF(AA$2="Bike &amp; Run",IF(ISNA(VLOOKUP(AA90,Paramètres!$B$3:$C$56,2,FALSE)),0,VLOOKUP(AA90,Paramètres!$B$3:$C$56,2,FALSE)*Paramètres!$N$14),IF(OR(AA90="",OR($D90="",$D90="NL",$D90="HORS LIGUE")),0,VLOOKUP(IF(OR(AA90="",OR($D90="",$D90="NL",$D90="HORS LIGUE")),"",COUNTIFS($D$5:$D$72,"&lt;&gt;"&amp;"",$D$5:$D$72,"&lt;&gt;"&amp;"NL",$D$5:$D$72,"&lt;&gt;"&amp;"HORS LIGUE",AA$5:AA$72,"&lt;"&amp;AA90)+1),Paramètres!$B$3:$C$56,2,FALSE)*Paramètres!$N$14))</f>
        <v>0</v>
      </c>
      <c r="AC90" s="46"/>
      <c r="AD90" s="2">
        <f>IF(AC$2="Bike &amp; Run",IF(ISNA(VLOOKUP(AC90,Paramètres!$B$3:$C$56,2,FALSE)),0,VLOOKUP(AC90,Paramètres!$B$3:$C$56,2,FALSE)*Paramètres!$N$15),IF(OR(AC90="",OR($D90="",$D90="NL",$D90="HORS LIGUE")),0,VLOOKUP(IF(OR(AC90="",OR($D90="",$D90="NL",$D90="HORS LIGUE")),"",COUNTIFS($D$5:$D$72,"&lt;&gt;"&amp;"",$D$5:$D$72,"&lt;&gt;"&amp;"NL",$D$5:$D$72,"&lt;&gt;"&amp;"HORS LIGUE",AC$5:AC$72,"&lt;"&amp;AC90)+1),Paramètres!$B$3:$C$56,2,FALSE)*Paramètres!$N$15))</f>
        <v>0</v>
      </c>
      <c r="AE90" s="46"/>
      <c r="AF90" s="2">
        <f>IF(AE$2="Bike &amp; Run",IF(ISNA(VLOOKUP(AE90,Paramètres!$B$3:$C$56,2,FALSE)),0,VLOOKUP(AE90,Paramètres!$B$3:$C$56,2,FALSE)*Paramètres!$N$16),IF(OR(AE90="",OR($D90="",$D90="NL",$D90="HORS LIGUE")),0,VLOOKUP(IF(OR(AE90="",OR($D90="",$D90="NL",$D90="HORS LIGUE")),"",COUNTIFS($D$5:$D$72,"&lt;&gt;"&amp;"",$D$5:$D$72,"&lt;&gt;"&amp;"NL",$D$5:$D$72,"&lt;&gt;"&amp;"HORS LIGUE",AE$5:AE$72,"&lt;"&amp;AE90)+1),Paramètres!$B$3:$C$56,2,FALSE)*Paramètres!$N$16))</f>
        <v>0</v>
      </c>
      <c r="AG90" s="46"/>
      <c r="AH90" s="2">
        <f>IF(AG$2="Bike &amp; Run",IF(ISNA(VLOOKUP(AG90,Paramètres!$B$3:$C$56,2,FALSE)),0,VLOOKUP(AG90,Paramètres!$B$3:$C$56,2,FALSE)*Paramètres!$N$17),IF(OR(AG90="",OR($D90="",$D90="NL",$D90="HORS LIGUE")),0,VLOOKUP(IF(OR(AG90="",OR($D90="",$D90="NL",$D90="HORS LIGUE")),"",COUNTIFS($D$5:$D$72,"&lt;&gt;"&amp;"",$D$5:$D$72,"&lt;&gt;"&amp;"NL",$D$5:$D$72,"&lt;&gt;"&amp;"HORS LIGUE",AG$5:AG$72,"&lt;"&amp;AG90)+1),Paramètres!$B$3:$C$56,2,FALSE)*Paramètres!$N$17))</f>
        <v>0</v>
      </c>
      <c r="AI90" s="40">
        <f t="shared" si="109"/>
        <v>0</v>
      </c>
      <c r="AJ90" s="3" t="str">
        <f t="shared" si="110"/>
        <v/>
      </c>
      <c r="AK90" s="5">
        <f t="shared" si="111"/>
        <v>0</v>
      </c>
      <c r="AL90" s="41">
        <f t="shared" ref="AL90:AL121" si="117">HLOOKUP($AL$2,$BD$4:$BR$72,ROW(A72)-3,FALSE)</f>
        <v>0</v>
      </c>
      <c r="AM90" s="33" t="str">
        <f t="shared" si="112"/>
        <v/>
      </c>
    </row>
    <row r="91" spans="1:39" ht="16.5" x14ac:dyDescent="0.35">
      <c r="A91" s="14"/>
      <c r="B91" s="64" t="str">
        <f>IF(ISNA(VLOOKUP(A91,'Licenciés Jeunes 2023'!A:C,3,0)),"",VLOOKUP(A91,'Licenciés Jeunes 2023'!A:C,3,0))</f>
        <v/>
      </c>
      <c r="C91" s="32" t="str">
        <f>IF(ISNA(VLOOKUP(A91,'Licenciés Jeunes 2023'!A:C,2,0)),"",VLOOKUP(A91,'Licenciés Jeunes 2023'!A:C,2,0))</f>
        <v/>
      </c>
      <c r="D91" s="32" t="str">
        <f>IF(ISNA(VLOOKUP(A91,'Licenciés Jeunes 2023'!A:F,6,0)),"",VLOOKUP(A91,'Licenciés Jeunes 2023'!A:F,6,0))</f>
        <v/>
      </c>
      <c r="E91" s="6"/>
      <c r="F91" s="2">
        <f>IF(E$2="Bike &amp; Run",IF(ISNA(VLOOKUP(E91,Paramètres!$B$3:$C$56,2,FALSE)),0,VLOOKUP(E91,Paramètres!$B$3:$C$56,2,FALSE)*Paramètres!$N$3),IF(OR(E91="",OR($D91="",$D91="NL",$D91="HORS LIGUE")),0,VLOOKUP(IF(OR(E91="",OR($D91="",$D91="NL",$D91="HORS LIGUE")),"",COUNTIFS($D$5:$D$72,"&lt;&gt;"&amp;"",$D$5:$D$72,"&lt;&gt;"&amp;"NL",$D$5:$D$72,"&lt;&gt;"&amp;"HORS LIGUE",E$5:E$72,"&lt;"&amp;E91)+1),Paramètres!$B$3:$C$56,2,FALSE)*Paramètres!$N$3))</f>
        <v>0</v>
      </c>
      <c r="G91" s="4"/>
      <c r="H91" s="2">
        <f>IF(G$2="Bike &amp; Run",IF(ISNA(VLOOKUP(G91,Paramètres!$B$3:$C$56,2,FALSE)),0,VLOOKUP(G91,Paramètres!$B$3:$C$56,2,FALSE)*Paramètres!$N$4),IF(OR(G91="",OR($D91="",$D91="NL",$D91="HORS LIGUE")),0,VLOOKUP(IF(OR(G91="",OR($D91="",$D91="NL",$D91="HORS LIGUE")),"",COUNTIFS($D$5:$D$72,"&lt;&gt;"&amp;"",$D$5:$D$72,"&lt;&gt;"&amp;"NL",$D$5:$D$72,"&lt;&gt;"&amp;"HORS LIGUE",G$5:G$72,"&lt;"&amp;G91)+1),Paramètres!$B$3:$C$56,2,FALSE)*Paramètres!$N$4))</f>
        <v>0</v>
      </c>
      <c r="I91" s="36"/>
      <c r="J91" s="2">
        <f>IF(I$2="Bike &amp; Run",IF(ISNA(VLOOKUP(I91,Paramètres!$B$3:$C$56,2,FALSE)),0,VLOOKUP(I91,Paramètres!$B$3:$C$56,2,FALSE)*Paramètres!$N$5),IF(OR(I91="",OR($D91="",$D91="NL",$D91="HORS LIGUE")),0,VLOOKUP(IF(OR(I91="",OR($D91="",$D91="NL",$D91="HORS LIGUE")),"",COUNTIFS($D$5:$D$72,"&lt;&gt;"&amp;"",$D$5:$D$72,"&lt;&gt;"&amp;"NL",$D$5:$D$72,"&lt;&gt;"&amp;"HORS LIGUE",I$5:I$72,"&lt;"&amp;I91)+1),Paramètres!$B$3:$C$56,2,FALSE)*Paramètres!$N$5))</f>
        <v>0</v>
      </c>
      <c r="K91" s="4"/>
      <c r="L91" s="2">
        <f>IF(K$2="Bike &amp; Run",IF(ISNA(VLOOKUP(K91,Paramètres!$B$3:$C$56,2,FALSE)),0,VLOOKUP(K91,Paramètres!$B$3:$C$56,2,FALSE)*Paramètres!$N$6),IF(OR(K91="",OR($D91="",$D91="NL",$D91="HORS LIGUE")),0,VLOOKUP(IF(OR(K91="",OR($D91="",$D91="NL",$D91="HORS LIGUE")),"",COUNTIFS($D$5:$D$72,"&lt;&gt;"&amp;"",$D$5:$D$72,"&lt;&gt;"&amp;"NL",$D$5:$D$72,"&lt;&gt;"&amp;"HORS LIGUE",K$5:K$72,"&lt;"&amp;K91)+1),Paramètres!$B$3:$C$56,2,FALSE)*Paramètres!$N$6))</f>
        <v>0</v>
      </c>
      <c r="M91" s="4"/>
      <c r="N91" s="2">
        <f>IF(M$2="Bike &amp; Run",IF(ISNA(VLOOKUP(M91,Paramètres!$B$3:$C$56,2,FALSE)),0,VLOOKUP(M91,Paramètres!$B$3:$C$56,2,FALSE)*Paramètres!$N$7),IF(OR(M91="",OR($D91="",$D91="NL",$D91="HORS LIGUE")),0,VLOOKUP(IF(OR(M91="",OR($D91="",$D91="NL",$D91="HORS LIGUE")),"",COUNTIFS($D$5:$D$72,"&lt;&gt;"&amp;"",$D$5:$D$72,"&lt;&gt;"&amp;"NL",$D$5:$D$72,"&lt;&gt;"&amp;"HORS LIGUE",M$5:M$72,"&lt;"&amp;M91)+1),Paramètres!$B$3:$C$56,2,FALSE)*Paramètres!$N$7))</f>
        <v>0</v>
      </c>
      <c r="O91" s="46"/>
      <c r="P91" s="2">
        <f>IF(O$2="Bike &amp; Run",IF(ISNA(VLOOKUP(O91,Paramètres!$B$3:$C$56,2,FALSE)),0,VLOOKUP(O91,Paramètres!$B$3:$C$56,2,FALSE)*Paramètres!$N$8),IF(OR(O91="",OR($D91="",$D91="NL",$D91="HORS LIGUE")),0,VLOOKUP(IF(OR(O91="",OR($D91="",$D91="NL",$D91="HORS LIGUE")),"",COUNTIFS($D$5:$D$72,"&lt;&gt;"&amp;"",$D$5:$D$72,"&lt;&gt;"&amp;"NL",$D$5:$D$72,"&lt;&gt;"&amp;"HORS LIGUE",O$5:O$72,"&lt;"&amp;O91)+1),Paramètres!$B$3:$C$56,2,FALSE)*Paramètres!$N$8))</f>
        <v>0</v>
      </c>
      <c r="Q91" s="46"/>
      <c r="R91" s="2">
        <f>IF(Q$2="Bike &amp; Run",IF(ISNA(VLOOKUP(Q91,Paramètres!$B$3:$C$56,2,FALSE)),0,VLOOKUP(Q91,Paramètres!$B$3:$C$56,2,FALSE)*Paramètres!$N$9),IF(OR(Q91="",OR($D91="",$D91="NL",$D91="HORS LIGUE")),0,VLOOKUP(IF(OR(Q91="",OR($D91="",$D91="NL",$D91="HORS LIGUE")),"",COUNTIFS($D$5:$D$72,"&lt;&gt;"&amp;"",$D$5:$D$72,"&lt;&gt;"&amp;"NL",$D$5:$D$72,"&lt;&gt;"&amp;"HORS LIGUE",Q$5:Q$72,"&lt;"&amp;Q91)+1),Paramètres!$B$3:$C$56,2,FALSE)*Paramètres!$N$9))</f>
        <v>0</v>
      </c>
      <c r="S91" s="46"/>
      <c r="T91" s="2">
        <f>IF(S$2="Bike &amp; Run",IF(ISNA(VLOOKUP(S91,Paramètres!$B$3:$C$56,2,FALSE)),0,VLOOKUP(S91,Paramètres!$B$3:$C$56,2,FALSE)*Paramètres!$N$10),IF(OR(S91="",OR($D91="",$D91="NL",$D91="HORS LIGUE")),0,VLOOKUP(IF(OR(S91="",OR($D91="",$D91="NL",$D91="HORS LIGUE")),"",COUNTIFS($D$5:$D$72,"&lt;&gt;"&amp;"",$D$5:$D$72,"&lt;&gt;"&amp;"NL",$D$5:$D$72,"&lt;&gt;"&amp;"HORS LIGUE",S$5:S$72,"&lt;"&amp;S91)+1),Paramètres!$B$3:$C$56,2,FALSE)*Paramètres!$N$10))</f>
        <v>0</v>
      </c>
      <c r="U91" s="46"/>
      <c r="V91" s="2">
        <f>IF(U$2="Bike &amp; Run",IF(ISNA(VLOOKUP(U91,Paramètres!$B$3:$C$56,2,FALSE)),0,VLOOKUP(U91,Paramètres!$B$3:$C$56,2,FALSE)*Paramètres!$N$11),IF(OR(U91="",OR($D91="",$D91="NL",$D91="HORS LIGUE")),0,VLOOKUP(IF(OR(U91="",OR($D91="",$D91="NL",$D91="HORS LIGUE")),"",COUNTIFS($D$5:$D$72,"&lt;&gt;"&amp;"",$D$5:$D$72,"&lt;&gt;"&amp;"NL",$D$5:$D$72,"&lt;&gt;"&amp;"HORS LIGUE",U$5:U$72,"&lt;"&amp;U91)+1),Paramètres!$B$3:$C$56,2,FALSE)*Paramètres!$N$11))</f>
        <v>0</v>
      </c>
      <c r="W91" s="46"/>
      <c r="X91" s="2">
        <f>IF(W$2="Bike &amp; Run",IF(ISNA(VLOOKUP(W91,Paramètres!$B$3:$C$56,2,FALSE)),0,VLOOKUP(W91,Paramètres!$B$3:$C$56,2,FALSE)*Paramètres!$N$12),IF(OR(W91="",OR($D91="",$D91="NL",$D91="HORS LIGUE")),0,VLOOKUP(IF(OR(W91="",OR($D91="",$D91="NL",$D91="HORS LIGUE")),"",COUNTIFS($D$5:$D$72,"&lt;&gt;"&amp;"",$D$5:$D$72,"&lt;&gt;"&amp;"NL",$D$5:$D$72,"&lt;&gt;"&amp;"HORS LIGUE",W$5:W$72,"&lt;"&amp;W91)+1),Paramètres!$B$3:$C$56,2,FALSE)*Paramètres!$N$12))</f>
        <v>0</v>
      </c>
      <c r="Y91" s="46"/>
      <c r="Z91" s="2">
        <f>IF(Y$2="Bike &amp; Run",IF(ISNA(VLOOKUP(Y91,Paramètres!$B$3:$C$56,2,FALSE)),0,VLOOKUP(Y91,Paramètres!$B$3:$C$56,2,FALSE)*Paramètres!$N$13),IF(OR(Y91="",OR($D91="",$D91="NL",$D91="HORS LIGUE")),0,VLOOKUP(IF(OR(Y91="",OR($D91="",$D91="NL",$D91="HORS LIGUE")),"",COUNTIFS($D$5:$D$72,"&lt;&gt;"&amp;"",$D$5:$D$72,"&lt;&gt;"&amp;"NL",$D$5:$D$72,"&lt;&gt;"&amp;"HORS LIGUE",Y$5:Y$72,"&lt;"&amp;Y91)+1),Paramètres!$B$3:$C$56,2,FALSE)*Paramètres!$N$13))</f>
        <v>0</v>
      </c>
      <c r="AA91" s="46"/>
      <c r="AB91" s="2">
        <f>IF(AA$2="Bike &amp; Run",IF(ISNA(VLOOKUP(AA91,Paramètres!$B$3:$C$56,2,FALSE)),0,VLOOKUP(AA91,Paramètres!$B$3:$C$56,2,FALSE)*Paramètres!$N$14),IF(OR(AA91="",OR($D91="",$D91="NL",$D91="HORS LIGUE")),0,VLOOKUP(IF(OR(AA91="",OR($D91="",$D91="NL",$D91="HORS LIGUE")),"",COUNTIFS($D$5:$D$72,"&lt;&gt;"&amp;"",$D$5:$D$72,"&lt;&gt;"&amp;"NL",$D$5:$D$72,"&lt;&gt;"&amp;"HORS LIGUE",AA$5:AA$72,"&lt;"&amp;AA91)+1),Paramètres!$B$3:$C$56,2,FALSE)*Paramètres!$N$14))</f>
        <v>0</v>
      </c>
      <c r="AC91" s="46"/>
      <c r="AD91" s="2">
        <f>IF(AC$2="Bike &amp; Run",IF(ISNA(VLOOKUP(AC91,Paramètres!$B$3:$C$56,2,FALSE)),0,VLOOKUP(AC91,Paramètres!$B$3:$C$56,2,FALSE)*Paramètres!$N$15),IF(OR(AC91="",OR($D91="",$D91="NL",$D91="HORS LIGUE")),0,VLOOKUP(IF(OR(AC91="",OR($D91="",$D91="NL",$D91="HORS LIGUE")),"",COUNTIFS($D$5:$D$72,"&lt;&gt;"&amp;"",$D$5:$D$72,"&lt;&gt;"&amp;"NL",$D$5:$D$72,"&lt;&gt;"&amp;"HORS LIGUE",AC$5:AC$72,"&lt;"&amp;AC91)+1),Paramètres!$B$3:$C$56,2,FALSE)*Paramètres!$N$15))</f>
        <v>0</v>
      </c>
      <c r="AE91" s="46"/>
      <c r="AF91" s="2">
        <f>IF(AE$2="Bike &amp; Run",IF(ISNA(VLOOKUP(AE91,Paramètres!$B$3:$C$56,2,FALSE)),0,VLOOKUP(AE91,Paramètres!$B$3:$C$56,2,FALSE)*Paramètres!$N$16),IF(OR(AE91="",OR($D91="",$D91="NL",$D91="HORS LIGUE")),0,VLOOKUP(IF(OR(AE91="",OR($D91="",$D91="NL",$D91="HORS LIGUE")),"",COUNTIFS($D$5:$D$72,"&lt;&gt;"&amp;"",$D$5:$D$72,"&lt;&gt;"&amp;"NL",$D$5:$D$72,"&lt;&gt;"&amp;"HORS LIGUE",AE$5:AE$72,"&lt;"&amp;AE91)+1),Paramètres!$B$3:$C$56,2,FALSE)*Paramètres!$N$16))</f>
        <v>0</v>
      </c>
      <c r="AG91" s="46"/>
      <c r="AH91" s="2">
        <f>IF(AG$2="Bike &amp; Run",IF(ISNA(VLOOKUP(AG91,Paramètres!$B$3:$C$56,2,FALSE)),0,VLOOKUP(AG91,Paramètres!$B$3:$C$56,2,FALSE)*Paramètres!$N$17),IF(OR(AG91="",OR($D91="",$D91="NL",$D91="HORS LIGUE")),0,VLOOKUP(IF(OR(AG91="",OR($D91="",$D91="NL",$D91="HORS LIGUE")),"",COUNTIFS($D$5:$D$72,"&lt;&gt;"&amp;"",$D$5:$D$72,"&lt;&gt;"&amp;"NL",$D$5:$D$72,"&lt;&gt;"&amp;"HORS LIGUE",AG$5:AG$72,"&lt;"&amp;AG91)+1),Paramètres!$B$3:$C$56,2,FALSE)*Paramètres!$N$17))</f>
        <v>0</v>
      </c>
      <c r="AI91" s="40">
        <f t="shared" si="109"/>
        <v>0</v>
      </c>
      <c r="AJ91" s="3" t="str">
        <f t="shared" si="110"/>
        <v/>
      </c>
      <c r="AK91" s="5">
        <f t="shared" si="111"/>
        <v>0</v>
      </c>
      <c r="AL91" s="41" t="e">
        <f t="shared" si="117"/>
        <v>#REF!</v>
      </c>
      <c r="AM91" s="33" t="e">
        <f t="shared" si="112"/>
        <v>#REF!</v>
      </c>
    </row>
    <row r="92" spans="1:39" ht="16.5" x14ac:dyDescent="0.35">
      <c r="A92" s="14"/>
      <c r="B92" s="64" t="str">
        <f>IF(ISNA(VLOOKUP(A92,'Licenciés Jeunes 2023'!A:C,3,0)),"",VLOOKUP(A92,'Licenciés Jeunes 2023'!A:C,3,0))</f>
        <v/>
      </c>
      <c r="C92" s="32" t="str">
        <f>IF(ISNA(VLOOKUP(A92,'Licenciés Jeunes 2023'!A:C,2,0)),"",VLOOKUP(A92,'Licenciés Jeunes 2023'!A:C,2,0))</f>
        <v/>
      </c>
      <c r="D92" s="32" t="str">
        <f>IF(ISNA(VLOOKUP(A92,'Licenciés Jeunes 2023'!A:F,6,0)),"",VLOOKUP(A92,'Licenciés Jeunes 2023'!A:F,6,0))</f>
        <v/>
      </c>
      <c r="E92" s="6"/>
      <c r="F92" s="2">
        <f>IF(E$2="Bike &amp; Run",IF(ISNA(VLOOKUP(E92,Paramètres!$B$3:$C$56,2,FALSE)),0,VLOOKUP(E92,Paramètres!$B$3:$C$56,2,FALSE)*Paramètres!$N$3),IF(OR(E92="",OR($D92="",$D92="NL",$D92="HORS LIGUE")),0,VLOOKUP(IF(OR(E92="",OR($D92="",$D92="NL",$D92="HORS LIGUE")),"",COUNTIFS($D$5:$D$72,"&lt;&gt;"&amp;"",$D$5:$D$72,"&lt;&gt;"&amp;"NL",$D$5:$D$72,"&lt;&gt;"&amp;"HORS LIGUE",E$5:E$72,"&lt;"&amp;E92)+1),Paramètres!$B$3:$C$56,2,FALSE)*Paramètres!$N$3))</f>
        <v>0</v>
      </c>
      <c r="G92" s="4"/>
      <c r="H92" s="2">
        <f>IF(G$2="Bike &amp; Run",IF(ISNA(VLOOKUP(G92,Paramètres!$B$3:$C$56,2,FALSE)),0,VLOOKUP(G92,Paramètres!$B$3:$C$56,2,FALSE)*Paramètres!$N$4),IF(OR(G92="",OR($D92="",$D92="NL",$D92="HORS LIGUE")),0,VLOOKUP(IF(OR(G92="",OR($D92="",$D92="NL",$D92="HORS LIGUE")),"",COUNTIFS($D$5:$D$72,"&lt;&gt;"&amp;"",$D$5:$D$72,"&lt;&gt;"&amp;"NL",$D$5:$D$72,"&lt;&gt;"&amp;"HORS LIGUE",G$5:G$72,"&lt;"&amp;G92)+1),Paramètres!$B$3:$C$56,2,FALSE)*Paramètres!$N$4))</f>
        <v>0</v>
      </c>
      <c r="I92" s="36"/>
      <c r="J92" s="2">
        <f>IF(I$2="Bike &amp; Run",IF(ISNA(VLOOKUP(I92,Paramètres!$B$3:$C$56,2,FALSE)),0,VLOOKUP(I92,Paramètres!$B$3:$C$56,2,FALSE)*Paramètres!$N$5),IF(OR(I92="",OR($D92="",$D92="NL",$D92="HORS LIGUE")),0,VLOOKUP(IF(OR(I92="",OR($D92="",$D92="NL",$D92="HORS LIGUE")),"",COUNTIFS($D$5:$D$72,"&lt;&gt;"&amp;"",$D$5:$D$72,"&lt;&gt;"&amp;"NL",$D$5:$D$72,"&lt;&gt;"&amp;"HORS LIGUE",I$5:I$72,"&lt;"&amp;I92)+1),Paramètres!$B$3:$C$56,2,FALSE)*Paramètres!$N$5))</f>
        <v>0</v>
      </c>
      <c r="K92" s="4"/>
      <c r="L92" s="2">
        <f>IF(K$2="Bike &amp; Run",IF(ISNA(VLOOKUP(K92,Paramètres!$B$3:$C$56,2,FALSE)),0,VLOOKUP(K92,Paramètres!$B$3:$C$56,2,FALSE)*Paramètres!$N$6),IF(OR(K92="",OR($D92="",$D92="NL",$D92="HORS LIGUE")),0,VLOOKUP(IF(OR(K92="",OR($D92="",$D92="NL",$D92="HORS LIGUE")),"",COUNTIFS($D$5:$D$72,"&lt;&gt;"&amp;"",$D$5:$D$72,"&lt;&gt;"&amp;"NL",$D$5:$D$72,"&lt;&gt;"&amp;"HORS LIGUE",K$5:K$72,"&lt;"&amp;K92)+1),Paramètres!$B$3:$C$56,2,FALSE)*Paramètres!$N$6))</f>
        <v>0</v>
      </c>
      <c r="M92" s="4"/>
      <c r="N92" s="2">
        <f>IF(M$2="Bike &amp; Run",IF(ISNA(VLOOKUP(M92,Paramètres!$B$3:$C$56,2,FALSE)),0,VLOOKUP(M92,Paramètres!$B$3:$C$56,2,FALSE)*Paramètres!$N$7),IF(OR(M92="",OR($D92="",$D92="NL",$D92="HORS LIGUE")),0,VLOOKUP(IF(OR(M92="",OR($D92="",$D92="NL",$D92="HORS LIGUE")),"",COUNTIFS($D$5:$D$72,"&lt;&gt;"&amp;"",$D$5:$D$72,"&lt;&gt;"&amp;"NL",$D$5:$D$72,"&lt;&gt;"&amp;"HORS LIGUE",M$5:M$72,"&lt;"&amp;M92)+1),Paramètres!$B$3:$C$56,2,FALSE)*Paramètres!$N$7))</f>
        <v>0</v>
      </c>
      <c r="O92" s="46"/>
      <c r="P92" s="2">
        <f>IF(O$2="Bike &amp; Run",IF(ISNA(VLOOKUP(O92,Paramètres!$B$3:$C$56,2,FALSE)),0,VLOOKUP(O92,Paramètres!$B$3:$C$56,2,FALSE)*Paramètres!$N$8),IF(OR(O92="",OR($D92="",$D92="NL",$D92="HORS LIGUE")),0,VLOOKUP(IF(OR(O92="",OR($D92="",$D92="NL",$D92="HORS LIGUE")),"",COUNTIFS($D$5:$D$72,"&lt;&gt;"&amp;"",$D$5:$D$72,"&lt;&gt;"&amp;"NL",$D$5:$D$72,"&lt;&gt;"&amp;"HORS LIGUE",O$5:O$72,"&lt;"&amp;O92)+1),Paramètres!$B$3:$C$56,2,FALSE)*Paramètres!$N$8))</f>
        <v>0</v>
      </c>
      <c r="Q92" s="46"/>
      <c r="R92" s="2">
        <f>IF(Q$2="Bike &amp; Run",IF(ISNA(VLOOKUP(Q92,Paramètres!$B$3:$C$56,2,FALSE)),0,VLOOKUP(Q92,Paramètres!$B$3:$C$56,2,FALSE)*Paramètres!$N$9),IF(OR(Q92="",OR($D92="",$D92="NL",$D92="HORS LIGUE")),0,VLOOKUP(IF(OR(Q92="",OR($D92="",$D92="NL",$D92="HORS LIGUE")),"",COUNTIFS($D$5:$D$72,"&lt;&gt;"&amp;"",$D$5:$D$72,"&lt;&gt;"&amp;"NL",$D$5:$D$72,"&lt;&gt;"&amp;"HORS LIGUE",Q$5:Q$72,"&lt;"&amp;Q92)+1),Paramètres!$B$3:$C$56,2,FALSE)*Paramètres!$N$9))</f>
        <v>0</v>
      </c>
      <c r="S92" s="46"/>
      <c r="T92" s="2">
        <f>IF(S$2="Bike &amp; Run",IF(ISNA(VLOOKUP(S92,Paramètres!$B$3:$C$56,2,FALSE)),0,VLOOKUP(S92,Paramètres!$B$3:$C$56,2,FALSE)*Paramètres!$N$10),IF(OR(S92="",OR($D92="",$D92="NL",$D92="HORS LIGUE")),0,VLOOKUP(IF(OR(S92="",OR($D92="",$D92="NL",$D92="HORS LIGUE")),"",COUNTIFS($D$5:$D$72,"&lt;&gt;"&amp;"",$D$5:$D$72,"&lt;&gt;"&amp;"NL",$D$5:$D$72,"&lt;&gt;"&amp;"HORS LIGUE",S$5:S$72,"&lt;"&amp;S92)+1),Paramètres!$B$3:$C$56,2,FALSE)*Paramètres!$N$10))</f>
        <v>0</v>
      </c>
      <c r="U92" s="46"/>
      <c r="V92" s="2">
        <f>IF(U$2="Bike &amp; Run",IF(ISNA(VLOOKUP(U92,Paramètres!$B$3:$C$56,2,FALSE)),0,VLOOKUP(U92,Paramètres!$B$3:$C$56,2,FALSE)*Paramètres!$N$11),IF(OR(U92="",OR($D92="",$D92="NL",$D92="HORS LIGUE")),0,VLOOKUP(IF(OR(U92="",OR($D92="",$D92="NL",$D92="HORS LIGUE")),"",COUNTIFS($D$5:$D$72,"&lt;&gt;"&amp;"",$D$5:$D$72,"&lt;&gt;"&amp;"NL",$D$5:$D$72,"&lt;&gt;"&amp;"HORS LIGUE",U$5:U$72,"&lt;"&amp;U92)+1),Paramètres!$B$3:$C$56,2,FALSE)*Paramètres!$N$11))</f>
        <v>0</v>
      </c>
      <c r="W92" s="46"/>
      <c r="X92" s="2">
        <f>IF(W$2="Bike &amp; Run",IF(ISNA(VLOOKUP(W92,Paramètres!$B$3:$C$56,2,FALSE)),0,VLOOKUP(W92,Paramètres!$B$3:$C$56,2,FALSE)*Paramètres!$N$12),IF(OR(W92="",OR($D92="",$D92="NL",$D92="HORS LIGUE")),0,VLOOKUP(IF(OR(W92="",OR($D92="",$D92="NL",$D92="HORS LIGUE")),"",COUNTIFS($D$5:$D$72,"&lt;&gt;"&amp;"",$D$5:$D$72,"&lt;&gt;"&amp;"NL",$D$5:$D$72,"&lt;&gt;"&amp;"HORS LIGUE",W$5:W$72,"&lt;"&amp;W92)+1),Paramètres!$B$3:$C$56,2,FALSE)*Paramètres!$N$12))</f>
        <v>0</v>
      </c>
      <c r="Y92" s="46"/>
      <c r="Z92" s="2">
        <f>IF(Y$2="Bike &amp; Run",IF(ISNA(VLOOKUP(Y92,Paramètres!$B$3:$C$56,2,FALSE)),0,VLOOKUP(Y92,Paramètres!$B$3:$C$56,2,FALSE)*Paramètres!$N$13),IF(OR(Y92="",OR($D92="",$D92="NL",$D92="HORS LIGUE")),0,VLOOKUP(IF(OR(Y92="",OR($D92="",$D92="NL",$D92="HORS LIGUE")),"",COUNTIFS($D$5:$D$72,"&lt;&gt;"&amp;"",$D$5:$D$72,"&lt;&gt;"&amp;"NL",$D$5:$D$72,"&lt;&gt;"&amp;"HORS LIGUE",Y$5:Y$72,"&lt;"&amp;Y92)+1),Paramètres!$B$3:$C$56,2,FALSE)*Paramètres!$N$13))</f>
        <v>0</v>
      </c>
      <c r="AA92" s="46"/>
      <c r="AB92" s="2">
        <f>IF(AA$2="Bike &amp; Run",IF(ISNA(VLOOKUP(AA92,Paramètres!$B$3:$C$56,2,FALSE)),0,VLOOKUP(AA92,Paramètres!$B$3:$C$56,2,FALSE)*Paramètres!$N$14),IF(OR(AA92="",OR($D92="",$D92="NL",$D92="HORS LIGUE")),0,VLOOKUP(IF(OR(AA92="",OR($D92="",$D92="NL",$D92="HORS LIGUE")),"",COUNTIFS($D$5:$D$72,"&lt;&gt;"&amp;"",$D$5:$D$72,"&lt;&gt;"&amp;"NL",$D$5:$D$72,"&lt;&gt;"&amp;"HORS LIGUE",AA$5:AA$72,"&lt;"&amp;AA92)+1),Paramètres!$B$3:$C$56,2,FALSE)*Paramètres!$N$14))</f>
        <v>0</v>
      </c>
      <c r="AC92" s="46"/>
      <c r="AD92" s="2">
        <f>IF(AC$2="Bike &amp; Run",IF(ISNA(VLOOKUP(AC92,Paramètres!$B$3:$C$56,2,FALSE)),0,VLOOKUP(AC92,Paramètres!$B$3:$C$56,2,FALSE)*Paramètres!$N$15),IF(OR(AC92="",OR($D92="",$D92="NL",$D92="HORS LIGUE")),0,VLOOKUP(IF(OR(AC92="",OR($D92="",$D92="NL",$D92="HORS LIGUE")),"",COUNTIFS($D$5:$D$72,"&lt;&gt;"&amp;"",$D$5:$D$72,"&lt;&gt;"&amp;"NL",$D$5:$D$72,"&lt;&gt;"&amp;"HORS LIGUE",AC$5:AC$72,"&lt;"&amp;AC92)+1),Paramètres!$B$3:$C$56,2,FALSE)*Paramètres!$N$15))</f>
        <v>0</v>
      </c>
      <c r="AE92" s="46"/>
      <c r="AF92" s="2">
        <f>IF(AE$2="Bike &amp; Run",IF(ISNA(VLOOKUP(AE92,Paramètres!$B$3:$C$56,2,FALSE)),0,VLOOKUP(AE92,Paramètres!$B$3:$C$56,2,FALSE)*Paramètres!$N$16),IF(OR(AE92="",OR($D92="",$D92="NL",$D92="HORS LIGUE")),0,VLOOKUP(IF(OR(AE92="",OR($D92="",$D92="NL",$D92="HORS LIGUE")),"",COUNTIFS($D$5:$D$72,"&lt;&gt;"&amp;"",$D$5:$D$72,"&lt;&gt;"&amp;"NL",$D$5:$D$72,"&lt;&gt;"&amp;"HORS LIGUE",AE$5:AE$72,"&lt;"&amp;AE92)+1),Paramètres!$B$3:$C$56,2,FALSE)*Paramètres!$N$16))</f>
        <v>0</v>
      </c>
      <c r="AG92" s="46"/>
      <c r="AH92" s="2">
        <f>IF(AG$2="Bike &amp; Run",IF(ISNA(VLOOKUP(AG92,Paramètres!$B$3:$C$56,2,FALSE)),0,VLOOKUP(AG92,Paramètres!$B$3:$C$56,2,FALSE)*Paramètres!$N$17),IF(OR(AG92="",OR($D92="",$D92="NL",$D92="HORS LIGUE")),0,VLOOKUP(IF(OR(AG92="",OR($D92="",$D92="NL",$D92="HORS LIGUE")),"",COUNTIFS($D$5:$D$72,"&lt;&gt;"&amp;"",$D$5:$D$72,"&lt;&gt;"&amp;"NL",$D$5:$D$72,"&lt;&gt;"&amp;"HORS LIGUE",AG$5:AG$72,"&lt;"&amp;AG92)+1),Paramètres!$B$3:$C$56,2,FALSE)*Paramètres!$N$17))</f>
        <v>0</v>
      </c>
      <c r="AI92" s="40">
        <f t="shared" si="109"/>
        <v>0</v>
      </c>
      <c r="AJ92" s="3" t="str">
        <f t="shared" si="110"/>
        <v/>
      </c>
      <c r="AK92" s="5">
        <f t="shared" si="111"/>
        <v>0</v>
      </c>
      <c r="AL92" s="41" t="e">
        <f t="shared" si="117"/>
        <v>#REF!</v>
      </c>
      <c r="AM92" s="33" t="e">
        <f t="shared" si="112"/>
        <v>#REF!</v>
      </c>
    </row>
    <row r="93" spans="1:39" ht="16.5" x14ac:dyDescent="0.35">
      <c r="A93" s="14"/>
      <c r="B93" s="64" t="str">
        <f>IF(ISNA(VLOOKUP(A93,'Licenciés Jeunes 2023'!A:C,3,0)),"",VLOOKUP(A93,'Licenciés Jeunes 2023'!A:C,3,0))</f>
        <v/>
      </c>
      <c r="C93" s="32" t="str">
        <f>IF(ISNA(VLOOKUP(A93,'Licenciés Jeunes 2023'!A:C,2,0)),"",VLOOKUP(A93,'Licenciés Jeunes 2023'!A:C,2,0))</f>
        <v/>
      </c>
      <c r="D93" s="32" t="str">
        <f>IF(ISNA(VLOOKUP(A93,'Licenciés Jeunes 2023'!A:F,6,0)),"",VLOOKUP(A93,'Licenciés Jeunes 2023'!A:F,6,0))</f>
        <v/>
      </c>
      <c r="E93" s="6"/>
      <c r="F93" s="2">
        <f>IF(E$2="Bike &amp; Run",IF(ISNA(VLOOKUP(E93,Paramètres!$B$3:$C$56,2,FALSE)),0,VLOOKUP(E93,Paramètres!$B$3:$C$56,2,FALSE)*Paramètres!$N$3),IF(OR(E93="",OR($D93="",$D93="NL",$D93="HORS LIGUE")),0,VLOOKUP(IF(OR(E93="",OR($D93="",$D93="NL",$D93="HORS LIGUE")),"",COUNTIFS($D$5:$D$72,"&lt;&gt;"&amp;"",$D$5:$D$72,"&lt;&gt;"&amp;"NL",$D$5:$D$72,"&lt;&gt;"&amp;"HORS LIGUE",E$5:E$72,"&lt;"&amp;E93)+1),Paramètres!$B$3:$C$56,2,FALSE)*Paramètres!$N$3))</f>
        <v>0</v>
      </c>
      <c r="G93" s="4"/>
      <c r="H93" s="2">
        <f>IF(G$2="Bike &amp; Run",IF(ISNA(VLOOKUP(G93,Paramètres!$B$3:$C$56,2,FALSE)),0,VLOOKUP(G93,Paramètres!$B$3:$C$56,2,FALSE)*Paramètres!$N$4),IF(OR(G93="",OR($D93="",$D93="NL",$D93="HORS LIGUE")),0,VLOOKUP(IF(OR(G93="",OR($D93="",$D93="NL",$D93="HORS LIGUE")),"",COUNTIFS($D$5:$D$72,"&lt;&gt;"&amp;"",$D$5:$D$72,"&lt;&gt;"&amp;"NL",$D$5:$D$72,"&lt;&gt;"&amp;"HORS LIGUE",G$5:G$72,"&lt;"&amp;G93)+1),Paramètres!$B$3:$C$56,2,FALSE)*Paramètres!$N$4))</f>
        <v>0</v>
      </c>
      <c r="I93" s="36"/>
      <c r="J93" s="2">
        <f>IF(I$2="Bike &amp; Run",IF(ISNA(VLOOKUP(I93,Paramètres!$B$3:$C$56,2,FALSE)),0,VLOOKUP(I93,Paramètres!$B$3:$C$56,2,FALSE)*Paramètres!$N$5),IF(OR(I93="",OR($D93="",$D93="NL",$D93="HORS LIGUE")),0,VLOOKUP(IF(OR(I93="",OR($D93="",$D93="NL",$D93="HORS LIGUE")),"",COUNTIFS($D$5:$D$72,"&lt;&gt;"&amp;"",$D$5:$D$72,"&lt;&gt;"&amp;"NL",$D$5:$D$72,"&lt;&gt;"&amp;"HORS LIGUE",I$5:I$72,"&lt;"&amp;I93)+1),Paramètres!$B$3:$C$56,2,FALSE)*Paramètres!$N$5))</f>
        <v>0</v>
      </c>
      <c r="K93" s="4"/>
      <c r="L93" s="2">
        <f>IF(K$2="Bike &amp; Run",IF(ISNA(VLOOKUP(K93,Paramètres!$B$3:$C$56,2,FALSE)),0,VLOOKUP(K93,Paramètres!$B$3:$C$56,2,FALSE)*Paramètres!$N$6),IF(OR(K93="",OR($D93="",$D93="NL",$D93="HORS LIGUE")),0,VLOOKUP(IF(OR(K93="",OR($D93="",$D93="NL",$D93="HORS LIGUE")),"",COUNTIFS($D$5:$D$72,"&lt;&gt;"&amp;"",$D$5:$D$72,"&lt;&gt;"&amp;"NL",$D$5:$D$72,"&lt;&gt;"&amp;"HORS LIGUE",K$5:K$72,"&lt;"&amp;K93)+1),Paramètres!$B$3:$C$56,2,FALSE)*Paramètres!$N$6))</f>
        <v>0</v>
      </c>
      <c r="M93" s="4"/>
      <c r="N93" s="2">
        <f>IF(M$2="Bike &amp; Run",IF(ISNA(VLOOKUP(M93,Paramètres!$B$3:$C$56,2,FALSE)),0,VLOOKUP(M93,Paramètres!$B$3:$C$56,2,FALSE)*Paramètres!$N$7),IF(OR(M93="",OR($D93="",$D93="NL",$D93="HORS LIGUE")),0,VLOOKUP(IF(OR(M93="",OR($D93="",$D93="NL",$D93="HORS LIGUE")),"",COUNTIFS($D$5:$D$72,"&lt;&gt;"&amp;"",$D$5:$D$72,"&lt;&gt;"&amp;"NL",$D$5:$D$72,"&lt;&gt;"&amp;"HORS LIGUE",M$5:M$72,"&lt;"&amp;M93)+1),Paramètres!$B$3:$C$56,2,FALSE)*Paramètres!$N$7))</f>
        <v>0</v>
      </c>
      <c r="O93" s="46"/>
      <c r="P93" s="2">
        <f>IF(O$2="Bike &amp; Run",IF(ISNA(VLOOKUP(O93,Paramètres!$B$3:$C$56,2,FALSE)),0,VLOOKUP(O93,Paramètres!$B$3:$C$56,2,FALSE)*Paramètres!$N$8),IF(OR(O93="",OR($D93="",$D93="NL",$D93="HORS LIGUE")),0,VLOOKUP(IF(OR(O93="",OR($D93="",$D93="NL",$D93="HORS LIGUE")),"",COUNTIFS($D$5:$D$72,"&lt;&gt;"&amp;"",$D$5:$D$72,"&lt;&gt;"&amp;"NL",$D$5:$D$72,"&lt;&gt;"&amp;"HORS LIGUE",O$5:O$72,"&lt;"&amp;O93)+1),Paramètres!$B$3:$C$56,2,FALSE)*Paramètres!$N$8))</f>
        <v>0</v>
      </c>
      <c r="Q93" s="46"/>
      <c r="R93" s="2">
        <f>IF(Q$2="Bike &amp; Run",IF(ISNA(VLOOKUP(Q93,Paramètres!$B$3:$C$56,2,FALSE)),0,VLOOKUP(Q93,Paramètres!$B$3:$C$56,2,FALSE)*Paramètres!$N$9),IF(OR(Q93="",OR($D93="",$D93="NL",$D93="HORS LIGUE")),0,VLOOKUP(IF(OR(Q93="",OR($D93="",$D93="NL",$D93="HORS LIGUE")),"",COUNTIFS($D$5:$D$72,"&lt;&gt;"&amp;"",$D$5:$D$72,"&lt;&gt;"&amp;"NL",$D$5:$D$72,"&lt;&gt;"&amp;"HORS LIGUE",Q$5:Q$72,"&lt;"&amp;Q93)+1),Paramètres!$B$3:$C$56,2,FALSE)*Paramètres!$N$9))</f>
        <v>0</v>
      </c>
      <c r="S93" s="46"/>
      <c r="T93" s="2">
        <f>IF(S$2="Bike &amp; Run",IF(ISNA(VLOOKUP(S93,Paramètres!$B$3:$C$56,2,FALSE)),0,VLOOKUP(S93,Paramètres!$B$3:$C$56,2,FALSE)*Paramètres!$N$10),IF(OR(S93="",OR($D93="",$D93="NL",$D93="HORS LIGUE")),0,VLOOKUP(IF(OR(S93="",OR($D93="",$D93="NL",$D93="HORS LIGUE")),"",COUNTIFS($D$5:$D$72,"&lt;&gt;"&amp;"",$D$5:$D$72,"&lt;&gt;"&amp;"NL",$D$5:$D$72,"&lt;&gt;"&amp;"HORS LIGUE",S$5:S$72,"&lt;"&amp;S93)+1),Paramètres!$B$3:$C$56,2,FALSE)*Paramètres!$N$10))</f>
        <v>0</v>
      </c>
      <c r="U93" s="46"/>
      <c r="V93" s="2">
        <f>IF(U$2="Bike &amp; Run",IF(ISNA(VLOOKUP(U93,Paramètres!$B$3:$C$56,2,FALSE)),0,VLOOKUP(U93,Paramètres!$B$3:$C$56,2,FALSE)*Paramètres!$N$11),IF(OR(U93="",OR($D93="",$D93="NL",$D93="HORS LIGUE")),0,VLOOKUP(IF(OR(U93="",OR($D93="",$D93="NL",$D93="HORS LIGUE")),"",COUNTIFS($D$5:$D$72,"&lt;&gt;"&amp;"",$D$5:$D$72,"&lt;&gt;"&amp;"NL",$D$5:$D$72,"&lt;&gt;"&amp;"HORS LIGUE",U$5:U$72,"&lt;"&amp;U93)+1),Paramètres!$B$3:$C$56,2,FALSE)*Paramètres!$N$11))</f>
        <v>0</v>
      </c>
      <c r="W93" s="46"/>
      <c r="X93" s="2">
        <f>IF(W$2="Bike &amp; Run",IF(ISNA(VLOOKUP(W93,Paramètres!$B$3:$C$56,2,FALSE)),0,VLOOKUP(W93,Paramètres!$B$3:$C$56,2,FALSE)*Paramètres!$N$12),IF(OR(W93="",OR($D93="",$D93="NL",$D93="HORS LIGUE")),0,VLOOKUP(IF(OR(W93="",OR($D93="",$D93="NL",$D93="HORS LIGUE")),"",COUNTIFS($D$5:$D$72,"&lt;&gt;"&amp;"",$D$5:$D$72,"&lt;&gt;"&amp;"NL",$D$5:$D$72,"&lt;&gt;"&amp;"HORS LIGUE",W$5:W$72,"&lt;"&amp;W93)+1),Paramètres!$B$3:$C$56,2,FALSE)*Paramètres!$N$12))</f>
        <v>0</v>
      </c>
      <c r="Y93" s="46"/>
      <c r="Z93" s="2">
        <f>IF(Y$2="Bike &amp; Run",IF(ISNA(VLOOKUP(Y93,Paramètres!$B$3:$C$56,2,FALSE)),0,VLOOKUP(Y93,Paramètres!$B$3:$C$56,2,FALSE)*Paramètres!$N$13),IF(OR(Y93="",OR($D93="",$D93="NL",$D93="HORS LIGUE")),0,VLOOKUP(IF(OR(Y93="",OR($D93="",$D93="NL",$D93="HORS LIGUE")),"",COUNTIFS($D$5:$D$72,"&lt;&gt;"&amp;"",$D$5:$D$72,"&lt;&gt;"&amp;"NL",$D$5:$D$72,"&lt;&gt;"&amp;"HORS LIGUE",Y$5:Y$72,"&lt;"&amp;Y93)+1),Paramètres!$B$3:$C$56,2,FALSE)*Paramètres!$N$13))</f>
        <v>0</v>
      </c>
      <c r="AA93" s="46"/>
      <c r="AB93" s="2">
        <f>IF(AA$2="Bike &amp; Run",IF(ISNA(VLOOKUP(AA93,Paramètres!$B$3:$C$56,2,FALSE)),0,VLOOKUP(AA93,Paramètres!$B$3:$C$56,2,FALSE)*Paramètres!$N$14),IF(OR(AA93="",OR($D93="",$D93="NL",$D93="HORS LIGUE")),0,VLOOKUP(IF(OR(AA93="",OR($D93="",$D93="NL",$D93="HORS LIGUE")),"",COUNTIFS($D$5:$D$72,"&lt;&gt;"&amp;"",$D$5:$D$72,"&lt;&gt;"&amp;"NL",$D$5:$D$72,"&lt;&gt;"&amp;"HORS LIGUE",AA$5:AA$72,"&lt;"&amp;AA93)+1),Paramètres!$B$3:$C$56,2,FALSE)*Paramètres!$N$14))</f>
        <v>0</v>
      </c>
      <c r="AC93" s="46"/>
      <c r="AD93" s="2">
        <f>IF(AC$2="Bike &amp; Run",IF(ISNA(VLOOKUP(AC93,Paramètres!$B$3:$C$56,2,FALSE)),0,VLOOKUP(AC93,Paramètres!$B$3:$C$56,2,FALSE)*Paramètres!$N$15),IF(OR(AC93="",OR($D93="",$D93="NL",$D93="HORS LIGUE")),0,VLOOKUP(IF(OR(AC93="",OR($D93="",$D93="NL",$D93="HORS LIGUE")),"",COUNTIFS($D$5:$D$72,"&lt;&gt;"&amp;"",$D$5:$D$72,"&lt;&gt;"&amp;"NL",$D$5:$D$72,"&lt;&gt;"&amp;"HORS LIGUE",AC$5:AC$72,"&lt;"&amp;AC93)+1),Paramètres!$B$3:$C$56,2,FALSE)*Paramètres!$N$15))</f>
        <v>0</v>
      </c>
      <c r="AE93" s="46"/>
      <c r="AF93" s="2">
        <f>IF(AE$2="Bike &amp; Run",IF(ISNA(VLOOKUP(AE93,Paramètres!$B$3:$C$56,2,FALSE)),0,VLOOKUP(AE93,Paramètres!$B$3:$C$56,2,FALSE)*Paramètres!$N$16),IF(OR(AE93="",OR($D93="",$D93="NL",$D93="HORS LIGUE")),0,VLOOKUP(IF(OR(AE93="",OR($D93="",$D93="NL",$D93="HORS LIGUE")),"",COUNTIFS($D$5:$D$72,"&lt;&gt;"&amp;"",$D$5:$D$72,"&lt;&gt;"&amp;"NL",$D$5:$D$72,"&lt;&gt;"&amp;"HORS LIGUE",AE$5:AE$72,"&lt;"&amp;AE93)+1),Paramètres!$B$3:$C$56,2,FALSE)*Paramètres!$N$16))</f>
        <v>0</v>
      </c>
      <c r="AG93" s="46"/>
      <c r="AH93" s="2">
        <f>IF(AG$2="Bike &amp; Run",IF(ISNA(VLOOKUP(AG93,Paramètres!$B$3:$C$56,2,FALSE)),0,VLOOKUP(AG93,Paramètres!$B$3:$C$56,2,FALSE)*Paramètres!$N$17),IF(OR(AG93="",OR($D93="",$D93="NL",$D93="HORS LIGUE")),0,VLOOKUP(IF(OR(AG93="",OR($D93="",$D93="NL",$D93="HORS LIGUE")),"",COUNTIFS($D$5:$D$72,"&lt;&gt;"&amp;"",$D$5:$D$72,"&lt;&gt;"&amp;"NL",$D$5:$D$72,"&lt;&gt;"&amp;"HORS LIGUE",AG$5:AG$72,"&lt;"&amp;AG93)+1),Paramètres!$B$3:$C$56,2,FALSE)*Paramètres!$N$17))</f>
        <v>0</v>
      </c>
      <c r="AI93" s="40">
        <f t="shared" si="109"/>
        <v>0</v>
      </c>
      <c r="AJ93" s="3" t="str">
        <f t="shared" si="110"/>
        <v/>
      </c>
      <c r="AK93" s="5">
        <f t="shared" si="111"/>
        <v>0</v>
      </c>
      <c r="AL93" s="41" t="e">
        <f t="shared" si="117"/>
        <v>#REF!</v>
      </c>
      <c r="AM93" s="33" t="e">
        <f t="shared" si="112"/>
        <v>#REF!</v>
      </c>
    </row>
    <row r="94" spans="1:39" ht="16.5" x14ac:dyDescent="0.35">
      <c r="A94" s="14"/>
      <c r="B94" s="64" t="str">
        <f>IF(ISNA(VLOOKUP(A94,'Licenciés Jeunes 2023'!A:C,3,0)),"",VLOOKUP(A94,'Licenciés Jeunes 2023'!A:C,3,0))</f>
        <v/>
      </c>
      <c r="C94" s="32" t="str">
        <f>IF(ISNA(VLOOKUP(A94,'Licenciés Jeunes 2023'!A:C,2,0)),"",VLOOKUP(A94,'Licenciés Jeunes 2023'!A:C,2,0))</f>
        <v/>
      </c>
      <c r="D94" s="32" t="str">
        <f>IF(ISNA(VLOOKUP(A94,'Licenciés Jeunes 2023'!A:F,6,0)),"",VLOOKUP(A94,'Licenciés Jeunes 2023'!A:F,6,0))</f>
        <v/>
      </c>
      <c r="E94" s="6"/>
      <c r="F94" s="2">
        <f>IF(E$2="Bike &amp; Run",IF(ISNA(VLOOKUP(E94,Paramètres!$B$3:$C$56,2,FALSE)),0,VLOOKUP(E94,Paramètres!$B$3:$C$56,2,FALSE)*Paramètres!$N$3),IF(OR(E94="",OR($D94="",$D94="NL",$D94="HORS LIGUE")),0,VLOOKUP(IF(OR(E94="",OR($D94="",$D94="NL",$D94="HORS LIGUE")),"",COUNTIFS($D$5:$D$72,"&lt;&gt;"&amp;"",$D$5:$D$72,"&lt;&gt;"&amp;"NL",$D$5:$D$72,"&lt;&gt;"&amp;"HORS LIGUE",E$5:E$72,"&lt;"&amp;E94)+1),Paramètres!$B$3:$C$56,2,FALSE)*Paramètres!$N$3))</f>
        <v>0</v>
      </c>
      <c r="G94" s="4"/>
      <c r="H94" s="2">
        <f>IF(G$2="Bike &amp; Run",IF(ISNA(VLOOKUP(G94,Paramètres!$B$3:$C$56,2,FALSE)),0,VLOOKUP(G94,Paramètres!$B$3:$C$56,2,FALSE)*Paramètres!$N$4),IF(OR(G94="",OR($D94="",$D94="NL",$D94="HORS LIGUE")),0,VLOOKUP(IF(OR(G94="",OR($D94="",$D94="NL",$D94="HORS LIGUE")),"",COUNTIFS($D$5:$D$72,"&lt;&gt;"&amp;"",$D$5:$D$72,"&lt;&gt;"&amp;"NL",$D$5:$D$72,"&lt;&gt;"&amp;"HORS LIGUE",G$5:G$72,"&lt;"&amp;G94)+1),Paramètres!$B$3:$C$56,2,FALSE)*Paramètres!$N$4))</f>
        <v>0</v>
      </c>
      <c r="I94" s="36"/>
      <c r="J94" s="2">
        <f>IF(I$2="Bike &amp; Run",IF(ISNA(VLOOKUP(I94,Paramètres!$B$3:$C$56,2,FALSE)),0,VLOOKUP(I94,Paramètres!$B$3:$C$56,2,FALSE)*Paramètres!$N$5),IF(OR(I94="",OR($D94="",$D94="NL",$D94="HORS LIGUE")),0,VLOOKUP(IF(OR(I94="",OR($D94="",$D94="NL",$D94="HORS LIGUE")),"",COUNTIFS($D$5:$D$72,"&lt;&gt;"&amp;"",$D$5:$D$72,"&lt;&gt;"&amp;"NL",$D$5:$D$72,"&lt;&gt;"&amp;"HORS LIGUE",I$5:I$72,"&lt;"&amp;I94)+1),Paramètres!$B$3:$C$56,2,FALSE)*Paramètres!$N$5))</f>
        <v>0</v>
      </c>
      <c r="K94" s="4"/>
      <c r="L94" s="2">
        <f>IF(K$2="Bike &amp; Run",IF(ISNA(VLOOKUP(K94,Paramètres!$B$3:$C$56,2,FALSE)),0,VLOOKUP(K94,Paramètres!$B$3:$C$56,2,FALSE)*Paramètres!$N$6),IF(OR(K94="",OR($D94="",$D94="NL",$D94="HORS LIGUE")),0,VLOOKUP(IF(OR(K94="",OR($D94="",$D94="NL",$D94="HORS LIGUE")),"",COUNTIFS($D$5:$D$72,"&lt;&gt;"&amp;"",$D$5:$D$72,"&lt;&gt;"&amp;"NL",$D$5:$D$72,"&lt;&gt;"&amp;"HORS LIGUE",K$5:K$72,"&lt;"&amp;K94)+1),Paramètres!$B$3:$C$56,2,FALSE)*Paramètres!$N$6))</f>
        <v>0</v>
      </c>
      <c r="M94" s="4"/>
      <c r="N94" s="2">
        <f>IF(M$2="Bike &amp; Run",IF(ISNA(VLOOKUP(M94,Paramètres!$B$3:$C$56,2,FALSE)),0,VLOOKUP(M94,Paramètres!$B$3:$C$56,2,FALSE)*Paramètres!$N$7),IF(OR(M94="",OR($D94="",$D94="NL",$D94="HORS LIGUE")),0,VLOOKUP(IF(OR(M94="",OR($D94="",$D94="NL",$D94="HORS LIGUE")),"",COUNTIFS($D$5:$D$72,"&lt;&gt;"&amp;"",$D$5:$D$72,"&lt;&gt;"&amp;"NL",$D$5:$D$72,"&lt;&gt;"&amp;"HORS LIGUE",M$5:M$72,"&lt;"&amp;M94)+1),Paramètres!$B$3:$C$56,2,FALSE)*Paramètres!$N$7))</f>
        <v>0</v>
      </c>
      <c r="O94" s="46"/>
      <c r="P94" s="2">
        <f>IF(O$2="Bike &amp; Run",IF(ISNA(VLOOKUP(O94,Paramètres!$B$3:$C$56,2,FALSE)),0,VLOOKUP(O94,Paramètres!$B$3:$C$56,2,FALSE)*Paramètres!$N$8),IF(OR(O94="",OR($D94="",$D94="NL",$D94="HORS LIGUE")),0,VLOOKUP(IF(OR(O94="",OR($D94="",$D94="NL",$D94="HORS LIGUE")),"",COUNTIFS($D$5:$D$72,"&lt;&gt;"&amp;"",$D$5:$D$72,"&lt;&gt;"&amp;"NL",$D$5:$D$72,"&lt;&gt;"&amp;"HORS LIGUE",O$5:O$72,"&lt;"&amp;O94)+1),Paramètres!$B$3:$C$56,2,FALSE)*Paramètres!$N$8))</f>
        <v>0</v>
      </c>
      <c r="Q94" s="46"/>
      <c r="R94" s="2">
        <f>IF(Q$2="Bike &amp; Run",IF(ISNA(VLOOKUP(Q94,Paramètres!$B$3:$C$56,2,FALSE)),0,VLOOKUP(Q94,Paramètres!$B$3:$C$56,2,FALSE)*Paramètres!$N$9),IF(OR(Q94="",OR($D94="",$D94="NL",$D94="HORS LIGUE")),0,VLOOKUP(IF(OR(Q94="",OR($D94="",$D94="NL",$D94="HORS LIGUE")),"",COUNTIFS($D$5:$D$72,"&lt;&gt;"&amp;"",$D$5:$D$72,"&lt;&gt;"&amp;"NL",$D$5:$D$72,"&lt;&gt;"&amp;"HORS LIGUE",Q$5:Q$72,"&lt;"&amp;Q94)+1),Paramètres!$B$3:$C$56,2,FALSE)*Paramètres!$N$9))</f>
        <v>0</v>
      </c>
      <c r="S94" s="46"/>
      <c r="T94" s="2">
        <f>IF(S$2="Bike &amp; Run",IF(ISNA(VLOOKUP(S94,Paramètres!$B$3:$C$56,2,FALSE)),0,VLOOKUP(S94,Paramètres!$B$3:$C$56,2,FALSE)*Paramètres!$N$10),IF(OR(S94="",OR($D94="",$D94="NL",$D94="HORS LIGUE")),0,VLOOKUP(IF(OR(S94="",OR($D94="",$D94="NL",$D94="HORS LIGUE")),"",COUNTIFS($D$5:$D$72,"&lt;&gt;"&amp;"",$D$5:$D$72,"&lt;&gt;"&amp;"NL",$D$5:$D$72,"&lt;&gt;"&amp;"HORS LIGUE",S$5:S$72,"&lt;"&amp;S94)+1),Paramètres!$B$3:$C$56,2,FALSE)*Paramètres!$N$10))</f>
        <v>0</v>
      </c>
      <c r="U94" s="46"/>
      <c r="V94" s="2">
        <f>IF(U$2="Bike &amp; Run",IF(ISNA(VLOOKUP(U94,Paramètres!$B$3:$C$56,2,FALSE)),0,VLOOKUP(U94,Paramètres!$B$3:$C$56,2,FALSE)*Paramètres!$N$11),IF(OR(U94="",OR($D94="",$D94="NL",$D94="HORS LIGUE")),0,VLOOKUP(IF(OR(U94="",OR($D94="",$D94="NL",$D94="HORS LIGUE")),"",COUNTIFS($D$5:$D$72,"&lt;&gt;"&amp;"",$D$5:$D$72,"&lt;&gt;"&amp;"NL",$D$5:$D$72,"&lt;&gt;"&amp;"HORS LIGUE",U$5:U$72,"&lt;"&amp;U94)+1),Paramètres!$B$3:$C$56,2,FALSE)*Paramètres!$N$11))</f>
        <v>0</v>
      </c>
      <c r="W94" s="46"/>
      <c r="X94" s="2">
        <f>IF(W$2="Bike &amp; Run",IF(ISNA(VLOOKUP(W94,Paramètres!$B$3:$C$56,2,FALSE)),0,VLOOKUP(W94,Paramètres!$B$3:$C$56,2,FALSE)*Paramètres!$N$12),IF(OR(W94="",OR($D94="",$D94="NL",$D94="HORS LIGUE")),0,VLOOKUP(IF(OR(W94="",OR($D94="",$D94="NL",$D94="HORS LIGUE")),"",COUNTIFS($D$5:$D$72,"&lt;&gt;"&amp;"",$D$5:$D$72,"&lt;&gt;"&amp;"NL",$D$5:$D$72,"&lt;&gt;"&amp;"HORS LIGUE",W$5:W$72,"&lt;"&amp;W94)+1),Paramètres!$B$3:$C$56,2,FALSE)*Paramètres!$N$12))</f>
        <v>0</v>
      </c>
      <c r="Y94" s="46"/>
      <c r="Z94" s="2">
        <f>IF(Y$2="Bike &amp; Run",IF(ISNA(VLOOKUP(Y94,Paramètres!$B$3:$C$56,2,FALSE)),0,VLOOKUP(Y94,Paramètres!$B$3:$C$56,2,FALSE)*Paramètres!$N$13),IF(OR(Y94="",OR($D94="",$D94="NL",$D94="HORS LIGUE")),0,VLOOKUP(IF(OR(Y94="",OR($D94="",$D94="NL",$D94="HORS LIGUE")),"",COUNTIFS($D$5:$D$72,"&lt;&gt;"&amp;"",$D$5:$D$72,"&lt;&gt;"&amp;"NL",$D$5:$D$72,"&lt;&gt;"&amp;"HORS LIGUE",Y$5:Y$72,"&lt;"&amp;Y94)+1),Paramètres!$B$3:$C$56,2,FALSE)*Paramètres!$N$13))</f>
        <v>0</v>
      </c>
      <c r="AA94" s="46"/>
      <c r="AB94" s="2">
        <f>IF(AA$2="Bike &amp; Run",IF(ISNA(VLOOKUP(AA94,Paramètres!$B$3:$C$56,2,FALSE)),0,VLOOKUP(AA94,Paramètres!$B$3:$C$56,2,FALSE)*Paramètres!$N$14),IF(OR(AA94="",OR($D94="",$D94="NL",$D94="HORS LIGUE")),0,VLOOKUP(IF(OR(AA94="",OR($D94="",$D94="NL",$D94="HORS LIGUE")),"",COUNTIFS($D$5:$D$72,"&lt;&gt;"&amp;"",$D$5:$D$72,"&lt;&gt;"&amp;"NL",$D$5:$D$72,"&lt;&gt;"&amp;"HORS LIGUE",AA$5:AA$72,"&lt;"&amp;AA94)+1),Paramètres!$B$3:$C$56,2,FALSE)*Paramètres!$N$14))</f>
        <v>0</v>
      </c>
      <c r="AC94" s="46"/>
      <c r="AD94" s="2">
        <f>IF(AC$2="Bike &amp; Run",IF(ISNA(VLOOKUP(AC94,Paramètres!$B$3:$C$56,2,FALSE)),0,VLOOKUP(AC94,Paramètres!$B$3:$C$56,2,FALSE)*Paramètres!$N$15),IF(OR(AC94="",OR($D94="",$D94="NL",$D94="HORS LIGUE")),0,VLOOKUP(IF(OR(AC94="",OR($D94="",$D94="NL",$D94="HORS LIGUE")),"",COUNTIFS($D$5:$D$72,"&lt;&gt;"&amp;"",$D$5:$D$72,"&lt;&gt;"&amp;"NL",$D$5:$D$72,"&lt;&gt;"&amp;"HORS LIGUE",AC$5:AC$72,"&lt;"&amp;AC94)+1),Paramètres!$B$3:$C$56,2,FALSE)*Paramètres!$N$15))</f>
        <v>0</v>
      </c>
      <c r="AE94" s="46"/>
      <c r="AF94" s="2">
        <f>IF(AE$2="Bike &amp; Run",IF(ISNA(VLOOKUP(AE94,Paramètres!$B$3:$C$56,2,FALSE)),0,VLOOKUP(AE94,Paramètres!$B$3:$C$56,2,FALSE)*Paramètres!$N$16),IF(OR(AE94="",OR($D94="",$D94="NL",$D94="HORS LIGUE")),0,VLOOKUP(IF(OR(AE94="",OR($D94="",$D94="NL",$D94="HORS LIGUE")),"",COUNTIFS($D$5:$D$72,"&lt;&gt;"&amp;"",$D$5:$D$72,"&lt;&gt;"&amp;"NL",$D$5:$D$72,"&lt;&gt;"&amp;"HORS LIGUE",AE$5:AE$72,"&lt;"&amp;AE94)+1),Paramètres!$B$3:$C$56,2,FALSE)*Paramètres!$N$16))</f>
        <v>0</v>
      </c>
      <c r="AG94" s="46"/>
      <c r="AH94" s="2">
        <f>IF(AG$2="Bike &amp; Run",IF(ISNA(VLOOKUP(AG94,Paramètres!$B$3:$C$56,2,FALSE)),0,VLOOKUP(AG94,Paramètres!$B$3:$C$56,2,FALSE)*Paramètres!$N$17),IF(OR(AG94="",OR($D94="",$D94="NL",$D94="HORS LIGUE")),0,VLOOKUP(IF(OR(AG94="",OR($D94="",$D94="NL",$D94="HORS LIGUE")),"",COUNTIFS($D$5:$D$72,"&lt;&gt;"&amp;"",$D$5:$D$72,"&lt;&gt;"&amp;"NL",$D$5:$D$72,"&lt;&gt;"&amp;"HORS LIGUE",AG$5:AG$72,"&lt;"&amp;AG94)+1),Paramètres!$B$3:$C$56,2,FALSE)*Paramètres!$N$17))</f>
        <v>0</v>
      </c>
      <c r="AI94" s="40">
        <f t="shared" si="109"/>
        <v>0</v>
      </c>
      <c r="AJ94" s="3" t="str">
        <f t="shared" si="110"/>
        <v/>
      </c>
      <c r="AK94" s="5">
        <f t="shared" si="111"/>
        <v>0</v>
      </c>
      <c r="AL94" s="41" t="e">
        <f t="shared" si="117"/>
        <v>#REF!</v>
      </c>
      <c r="AM94" s="33" t="e">
        <f t="shared" si="112"/>
        <v>#REF!</v>
      </c>
    </row>
    <row r="95" spans="1:39" ht="16.5" x14ac:dyDescent="0.35">
      <c r="A95" s="14"/>
      <c r="B95" s="64" t="str">
        <f>IF(ISNA(VLOOKUP(A95,'Licenciés Jeunes 2023'!A:C,3,0)),"",VLOOKUP(A95,'Licenciés Jeunes 2023'!A:C,3,0))</f>
        <v/>
      </c>
      <c r="C95" s="32" t="str">
        <f>IF(ISNA(VLOOKUP(A95,'Licenciés Jeunes 2023'!A:C,2,0)),"",VLOOKUP(A95,'Licenciés Jeunes 2023'!A:C,2,0))</f>
        <v/>
      </c>
      <c r="D95" s="32" t="str">
        <f>IF(ISNA(VLOOKUP(A95,'Licenciés Jeunes 2023'!A:F,6,0)),"",VLOOKUP(A95,'Licenciés Jeunes 2023'!A:F,6,0))</f>
        <v/>
      </c>
      <c r="E95" s="6"/>
      <c r="F95" s="2">
        <f>IF(E$2="Bike &amp; Run",IF(ISNA(VLOOKUP(E95,Paramètres!$B$3:$C$56,2,FALSE)),0,VLOOKUP(E95,Paramètres!$B$3:$C$56,2,FALSE)*Paramètres!$N$3),IF(OR(E95="",OR($D95="",$D95="NL",$D95="HORS LIGUE")),0,VLOOKUP(IF(OR(E95="",OR($D95="",$D95="NL",$D95="HORS LIGUE")),"",COUNTIFS($D$5:$D$72,"&lt;&gt;"&amp;"",$D$5:$D$72,"&lt;&gt;"&amp;"NL",$D$5:$D$72,"&lt;&gt;"&amp;"HORS LIGUE",E$5:E$72,"&lt;"&amp;E95)+1),Paramètres!$B$3:$C$56,2,FALSE)*Paramètres!$N$3))</f>
        <v>0</v>
      </c>
      <c r="G95" s="4"/>
      <c r="H95" s="2">
        <f>IF(G$2="Bike &amp; Run",IF(ISNA(VLOOKUP(G95,Paramètres!$B$3:$C$56,2,FALSE)),0,VLOOKUP(G95,Paramètres!$B$3:$C$56,2,FALSE)*Paramètres!$N$4),IF(OR(G95="",OR($D95="",$D95="NL",$D95="HORS LIGUE")),0,VLOOKUP(IF(OR(G95="",OR($D95="",$D95="NL",$D95="HORS LIGUE")),"",COUNTIFS($D$5:$D$72,"&lt;&gt;"&amp;"",$D$5:$D$72,"&lt;&gt;"&amp;"NL",$D$5:$D$72,"&lt;&gt;"&amp;"HORS LIGUE",G$5:G$72,"&lt;"&amp;G95)+1),Paramètres!$B$3:$C$56,2,FALSE)*Paramètres!$N$4))</f>
        <v>0</v>
      </c>
      <c r="I95" s="36"/>
      <c r="J95" s="2">
        <f>IF(I$2="Bike &amp; Run",IF(ISNA(VLOOKUP(I95,Paramètres!$B$3:$C$56,2,FALSE)),0,VLOOKUP(I95,Paramètres!$B$3:$C$56,2,FALSE)*Paramètres!$N$5),IF(OR(I95="",OR($D95="",$D95="NL",$D95="HORS LIGUE")),0,VLOOKUP(IF(OR(I95="",OR($D95="",$D95="NL",$D95="HORS LIGUE")),"",COUNTIFS($D$5:$D$72,"&lt;&gt;"&amp;"",$D$5:$D$72,"&lt;&gt;"&amp;"NL",$D$5:$D$72,"&lt;&gt;"&amp;"HORS LIGUE",I$5:I$72,"&lt;"&amp;I95)+1),Paramètres!$B$3:$C$56,2,FALSE)*Paramètres!$N$5))</f>
        <v>0</v>
      </c>
      <c r="K95" s="4"/>
      <c r="L95" s="2">
        <f>IF(K$2="Bike &amp; Run",IF(ISNA(VLOOKUP(K95,Paramètres!$B$3:$C$56,2,FALSE)),0,VLOOKUP(K95,Paramètres!$B$3:$C$56,2,FALSE)*Paramètres!$N$6),IF(OR(K95="",OR($D95="",$D95="NL",$D95="HORS LIGUE")),0,VLOOKUP(IF(OR(K95="",OR($D95="",$D95="NL",$D95="HORS LIGUE")),"",COUNTIFS($D$5:$D$72,"&lt;&gt;"&amp;"",$D$5:$D$72,"&lt;&gt;"&amp;"NL",$D$5:$D$72,"&lt;&gt;"&amp;"HORS LIGUE",K$5:K$72,"&lt;"&amp;K95)+1),Paramètres!$B$3:$C$56,2,FALSE)*Paramètres!$N$6))</f>
        <v>0</v>
      </c>
      <c r="M95" s="4"/>
      <c r="N95" s="2">
        <f>IF(M$2="Bike &amp; Run",IF(ISNA(VLOOKUP(M95,Paramètres!$B$3:$C$56,2,FALSE)),0,VLOOKUP(M95,Paramètres!$B$3:$C$56,2,FALSE)*Paramètres!$N$7),IF(OR(M95="",OR($D95="",$D95="NL",$D95="HORS LIGUE")),0,VLOOKUP(IF(OR(M95="",OR($D95="",$D95="NL",$D95="HORS LIGUE")),"",COUNTIFS($D$5:$D$72,"&lt;&gt;"&amp;"",$D$5:$D$72,"&lt;&gt;"&amp;"NL",$D$5:$D$72,"&lt;&gt;"&amp;"HORS LIGUE",M$5:M$72,"&lt;"&amp;M95)+1),Paramètres!$B$3:$C$56,2,FALSE)*Paramètres!$N$7))</f>
        <v>0</v>
      </c>
      <c r="O95" s="46"/>
      <c r="P95" s="2">
        <f>IF(O$2="Bike &amp; Run",IF(ISNA(VLOOKUP(O95,Paramètres!$B$3:$C$56,2,FALSE)),0,VLOOKUP(O95,Paramètres!$B$3:$C$56,2,FALSE)*Paramètres!$N$8),IF(OR(O95="",OR($D95="",$D95="NL",$D95="HORS LIGUE")),0,VLOOKUP(IF(OR(O95="",OR($D95="",$D95="NL",$D95="HORS LIGUE")),"",COUNTIFS($D$5:$D$72,"&lt;&gt;"&amp;"",$D$5:$D$72,"&lt;&gt;"&amp;"NL",$D$5:$D$72,"&lt;&gt;"&amp;"HORS LIGUE",O$5:O$72,"&lt;"&amp;O95)+1),Paramètres!$B$3:$C$56,2,FALSE)*Paramètres!$N$8))</f>
        <v>0</v>
      </c>
      <c r="Q95" s="46"/>
      <c r="R95" s="2">
        <f>IF(Q$2="Bike &amp; Run",IF(ISNA(VLOOKUP(Q95,Paramètres!$B$3:$C$56,2,FALSE)),0,VLOOKUP(Q95,Paramètres!$B$3:$C$56,2,FALSE)*Paramètres!$N$9),IF(OR(Q95="",OR($D95="",$D95="NL",$D95="HORS LIGUE")),0,VLOOKUP(IF(OR(Q95="",OR($D95="",$D95="NL",$D95="HORS LIGUE")),"",COUNTIFS($D$5:$D$72,"&lt;&gt;"&amp;"",$D$5:$D$72,"&lt;&gt;"&amp;"NL",$D$5:$D$72,"&lt;&gt;"&amp;"HORS LIGUE",Q$5:Q$72,"&lt;"&amp;Q95)+1),Paramètres!$B$3:$C$56,2,FALSE)*Paramètres!$N$9))</f>
        <v>0</v>
      </c>
      <c r="S95" s="46"/>
      <c r="T95" s="2">
        <f>IF(S$2="Bike &amp; Run",IF(ISNA(VLOOKUP(S95,Paramètres!$B$3:$C$56,2,FALSE)),0,VLOOKUP(S95,Paramètres!$B$3:$C$56,2,FALSE)*Paramètres!$N$10),IF(OR(S95="",OR($D95="",$D95="NL",$D95="HORS LIGUE")),0,VLOOKUP(IF(OR(S95="",OR($D95="",$D95="NL",$D95="HORS LIGUE")),"",COUNTIFS($D$5:$D$72,"&lt;&gt;"&amp;"",$D$5:$D$72,"&lt;&gt;"&amp;"NL",$D$5:$D$72,"&lt;&gt;"&amp;"HORS LIGUE",S$5:S$72,"&lt;"&amp;S95)+1),Paramètres!$B$3:$C$56,2,FALSE)*Paramètres!$N$10))</f>
        <v>0</v>
      </c>
      <c r="U95" s="46"/>
      <c r="V95" s="2">
        <f>IF(U$2="Bike &amp; Run",IF(ISNA(VLOOKUP(U95,Paramètres!$B$3:$C$56,2,FALSE)),0,VLOOKUP(U95,Paramètres!$B$3:$C$56,2,FALSE)*Paramètres!$N$11),IF(OR(U95="",OR($D95="",$D95="NL",$D95="HORS LIGUE")),0,VLOOKUP(IF(OR(U95="",OR($D95="",$D95="NL",$D95="HORS LIGUE")),"",COUNTIFS($D$5:$D$72,"&lt;&gt;"&amp;"",$D$5:$D$72,"&lt;&gt;"&amp;"NL",$D$5:$D$72,"&lt;&gt;"&amp;"HORS LIGUE",U$5:U$72,"&lt;"&amp;U95)+1),Paramètres!$B$3:$C$56,2,FALSE)*Paramètres!$N$11))</f>
        <v>0</v>
      </c>
      <c r="W95" s="46"/>
      <c r="X95" s="2">
        <f>IF(W$2="Bike &amp; Run",IF(ISNA(VLOOKUP(W95,Paramètres!$B$3:$C$56,2,FALSE)),0,VLOOKUP(W95,Paramètres!$B$3:$C$56,2,FALSE)*Paramètres!$N$12),IF(OR(W95="",OR($D95="",$D95="NL",$D95="HORS LIGUE")),0,VLOOKUP(IF(OR(W95="",OR($D95="",$D95="NL",$D95="HORS LIGUE")),"",COUNTIFS($D$5:$D$72,"&lt;&gt;"&amp;"",$D$5:$D$72,"&lt;&gt;"&amp;"NL",$D$5:$D$72,"&lt;&gt;"&amp;"HORS LIGUE",W$5:W$72,"&lt;"&amp;W95)+1),Paramètres!$B$3:$C$56,2,FALSE)*Paramètres!$N$12))</f>
        <v>0</v>
      </c>
      <c r="Y95" s="46"/>
      <c r="Z95" s="2">
        <f>IF(Y$2="Bike &amp; Run",IF(ISNA(VLOOKUP(Y95,Paramètres!$B$3:$C$56,2,FALSE)),0,VLOOKUP(Y95,Paramètres!$B$3:$C$56,2,FALSE)*Paramètres!$N$13),IF(OR(Y95="",OR($D95="",$D95="NL",$D95="HORS LIGUE")),0,VLOOKUP(IF(OR(Y95="",OR($D95="",$D95="NL",$D95="HORS LIGUE")),"",COUNTIFS($D$5:$D$72,"&lt;&gt;"&amp;"",$D$5:$D$72,"&lt;&gt;"&amp;"NL",$D$5:$D$72,"&lt;&gt;"&amp;"HORS LIGUE",Y$5:Y$72,"&lt;"&amp;Y95)+1),Paramètres!$B$3:$C$56,2,FALSE)*Paramètres!$N$13))</f>
        <v>0</v>
      </c>
      <c r="AA95" s="46"/>
      <c r="AB95" s="2">
        <f>IF(AA$2="Bike &amp; Run",IF(ISNA(VLOOKUP(AA95,Paramètres!$B$3:$C$56,2,FALSE)),0,VLOOKUP(AA95,Paramètres!$B$3:$C$56,2,FALSE)*Paramètres!$N$14),IF(OR(AA95="",OR($D95="",$D95="NL",$D95="HORS LIGUE")),0,VLOOKUP(IF(OR(AA95="",OR($D95="",$D95="NL",$D95="HORS LIGUE")),"",COUNTIFS($D$5:$D$72,"&lt;&gt;"&amp;"",$D$5:$D$72,"&lt;&gt;"&amp;"NL",$D$5:$D$72,"&lt;&gt;"&amp;"HORS LIGUE",AA$5:AA$72,"&lt;"&amp;AA95)+1),Paramètres!$B$3:$C$56,2,FALSE)*Paramètres!$N$14))</f>
        <v>0</v>
      </c>
      <c r="AC95" s="46"/>
      <c r="AD95" s="2">
        <f>IF(AC$2="Bike &amp; Run",IF(ISNA(VLOOKUP(AC95,Paramètres!$B$3:$C$56,2,FALSE)),0,VLOOKUP(AC95,Paramètres!$B$3:$C$56,2,FALSE)*Paramètres!$N$15),IF(OR(AC95="",OR($D95="",$D95="NL",$D95="HORS LIGUE")),0,VLOOKUP(IF(OR(AC95="",OR($D95="",$D95="NL",$D95="HORS LIGUE")),"",COUNTIFS($D$5:$D$72,"&lt;&gt;"&amp;"",$D$5:$D$72,"&lt;&gt;"&amp;"NL",$D$5:$D$72,"&lt;&gt;"&amp;"HORS LIGUE",AC$5:AC$72,"&lt;"&amp;AC95)+1),Paramètres!$B$3:$C$56,2,FALSE)*Paramètres!$N$15))</f>
        <v>0</v>
      </c>
      <c r="AE95" s="46"/>
      <c r="AF95" s="2">
        <f>IF(AE$2="Bike &amp; Run",IF(ISNA(VLOOKUP(AE95,Paramètres!$B$3:$C$56,2,FALSE)),0,VLOOKUP(AE95,Paramètres!$B$3:$C$56,2,FALSE)*Paramètres!$N$16),IF(OR(AE95="",OR($D95="",$D95="NL",$D95="HORS LIGUE")),0,VLOOKUP(IF(OR(AE95="",OR($D95="",$D95="NL",$D95="HORS LIGUE")),"",COUNTIFS($D$5:$D$72,"&lt;&gt;"&amp;"",$D$5:$D$72,"&lt;&gt;"&amp;"NL",$D$5:$D$72,"&lt;&gt;"&amp;"HORS LIGUE",AE$5:AE$72,"&lt;"&amp;AE95)+1),Paramètres!$B$3:$C$56,2,FALSE)*Paramètres!$N$16))</f>
        <v>0</v>
      </c>
      <c r="AG95" s="46"/>
      <c r="AH95" s="2">
        <f>IF(AG$2="Bike &amp; Run",IF(ISNA(VLOOKUP(AG95,Paramètres!$B$3:$C$56,2,FALSE)),0,VLOOKUP(AG95,Paramètres!$B$3:$C$56,2,FALSE)*Paramètres!$N$17),IF(OR(AG95="",OR($D95="",$D95="NL",$D95="HORS LIGUE")),0,VLOOKUP(IF(OR(AG95="",OR($D95="",$D95="NL",$D95="HORS LIGUE")),"",COUNTIFS($D$5:$D$72,"&lt;&gt;"&amp;"",$D$5:$D$72,"&lt;&gt;"&amp;"NL",$D$5:$D$72,"&lt;&gt;"&amp;"HORS LIGUE",AG$5:AG$72,"&lt;"&amp;AG95)+1),Paramètres!$B$3:$C$56,2,FALSE)*Paramètres!$N$17))</f>
        <v>0</v>
      </c>
      <c r="AI95" s="40">
        <f t="shared" si="109"/>
        <v>0</v>
      </c>
      <c r="AJ95" s="3" t="str">
        <f t="shared" si="110"/>
        <v/>
      </c>
      <c r="AK95" s="5">
        <f t="shared" si="111"/>
        <v>0</v>
      </c>
      <c r="AL95" s="41" t="e">
        <f t="shared" si="117"/>
        <v>#REF!</v>
      </c>
      <c r="AM95" s="33" t="e">
        <f t="shared" si="112"/>
        <v>#REF!</v>
      </c>
    </row>
    <row r="96" spans="1:39" ht="16.5" x14ac:dyDescent="0.35">
      <c r="A96" s="14"/>
      <c r="B96" s="64" t="str">
        <f>IF(ISNA(VLOOKUP(A96,'Licenciés Jeunes 2023'!A:C,3,0)),"",VLOOKUP(A96,'Licenciés Jeunes 2023'!A:C,3,0))</f>
        <v/>
      </c>
      <c r="C96" s="32" t="str">
        <f>IF(ISNA(VLOOKUP(A96,'Licenciés Jeunes 2023'!A:C,2,0)),"",VLOOKUP(A96,'Licenciés Jeunes 2023'!A:C,2,0))</f>
        <v/>
      </c>
      <c r="D96" s="32" t="str">
        <f>IF(ISNA(VLOOKUP(A96,'Licenciés Jeunes 2023'!A:F,6,0)),"",VLOOKUP(A96,'Licenciés Jeunes 2023'!A:F,6,0))</f>
        <v/>
      </c>
      <c r="E96" s="6"/>
      <c r="F96" s="2">
        <f>IF(E$2="Bike &amp; Run",IF(ISNA(VLOOKUP(E96,Paramètres!$B$3:$C$56,2,FALSE)),0,VLOOKUP(E96,Paramètres!$B$3:$C$56,2,FALSE)*Paramètres!$N$3),IF(OR(E96="",OR($D96="",$D96="NL",$D96="HORS LIGUE")),0,VLOOKUP(IF(OR(E96="",OR($D96="",$D96="NL",$D96="HORS LIGUE")),"",COUNTIFS($D$5:$D$72,"&lt;&gt;"&amp;"",$D$5:$D$72,"&lt;&gt;"&amp;"NL",$D$5:$D$72,"&lt;&gt;"&amp;"HORS LIGUE",E$5:E$72,"&lt;"&amp;E96)+1),Paramètres!$B$3:$C$56,2,FALSE)*Paramètres!$N$3))</f>
        <v>0</v>
      </c>
      <c r="G96" s="4"/>
      <c r="H96" s="2">
        <f>IF(G$2="Bike &amp; Run",IF(ISNA(VLOOKUP(G96,Paramètres!$B$3:$C$56,2,FALSE)),0,VLOOKUP(G96,Paramètres!$B$3:$C$56,2,FALSE)*Paramètres!$N$4),IF(OR(G96="",OR($D96="",$D96="NL",$D96="HORS LIGUE")),0,VLOOKUP(IF(OR(G96="",OR($D96="",$D96="NL",$D96="HORS LIGUE")),"",COUNTIFS($D$5:$D$72,"&lt;&gt;"&amp;"",$D$5:$D$72,"&lt;&gt;"&amp;"NL",$D$5:$D$72,"&lt;&gt;"&amp;"HORS LIGUE",G$5:G$72,"&lt;"&amp;G96)+1),Paramètres!$B$3:$C$56,2,FALSE)*Paramètres!$N$4))</f>
        <v>0</v>
      </c>
      <c r="I96" s="36"/>
      <c r="J96" s="2">
        <f>IF(I$2="Bike &amp; Run",IF(ISNA(VLOOKUP(I96,Paramètres!$B$3:$C$56,2,FALSE)),0,VLOOKUP(I96,Paramètres!$B$3:$C$56,2,FALSE)*Paramètres!$N$5),IF(OR(I96="",OR($D96="",$D96="NL",$D96="HORS LIGUE")),0,VLOOKUP(IF(OR(I96="",OR($D96="",$D96="NL",$D96="HORS LIGUE")),"",COUNTIFS($D$5:$D$72,"&lt;&gt;"&amp;"",$D$5:$D$72,"&lt;&gt;"&amp;"NL",$D$5:$D$72,"&lt;&gt;"&amp;"HORS LIGUE",I$5:I$72,"&lt;"&amp;I96)+1),Paramètres!$B$3:$C$56,2,FALSE)*Paramètres!$N$5))</f>
        <v>0</v>
      </c>
      <c r="K96" s="4"/>
      <c r="L96" s="2">
        <f>IF(K$2="Bike &amp; Run",IF(ISNA(VLOOKUP(K96,Paramètres!$B$3:$C$56,2,FALSE)),0,VLOOKUP(K96,Paramètres!$B$3:$C$56,2,FALSE)*Paramètres!$N$6),IF(OR(K96="",OR($D96="",$D96="NL",$D96="HORS LIGUE")),0,VLOOKUP(IF(OR(K96="",OR($D96="",$D96="NL",$D96="HORS LIGUE")),"",COUNTIFS($D$5:$D$72,"&lt;&gt;"&amp;"",$D$5:$D$72,"&lt;&gt;"&amp;"NL",$D$5:$D$72,"&lt;&gt;"&amp;"HORS LIGUE",K$5:K$72,"&lt;"&amp;K96)+1),Paramètres!$B$3:$C$56,2,FALSE)*Paramètres!$N$6))</f>
        <v>0</v>
      </c>
      <c r="M96" s="4"/>
      <c r="N96" s="2">
        <f>IF(M$2="Bike &amp; Run",IF(ISNA(VLOOKUP(M96,Paramètres!$B$3:$C$56,2,FALSE)),0,VLOOKUP(M96,Paramètres!$B$3:$C$56,2,FALSE)*Paramètres!$N$7),IF(OR(M96="",OR($D96="",$D96="NL",$D96="HORS LIGUE")),0,VLOOKUP(IF(OR(M96="",OR($D96="",$D96="NL",$D96="HORS LIGUE")),"",COUNTIFS($D$5:$D$72,"&lt;&gt;"&amp;"",$D$5:$D$72,"&lt;&gt;"&amp;"NL",$D$5:$D$72,"&lt;&gt;"&amp;"HORS LIGUE",M$5:M$72,"&lt;"&amp;M96)+1),Paramètres!$B$3:$C$56,2,FALSE)*Paramètres!$N$7))</f>
        <v>0</v>
      </c>
      <c r="O96" s="46"/>
      <c r="P96" s="2">
        <f>IF(O$2="Bike &amp; Run",IF(ISNA(VLOOKUP(O96,Paramètres!$B$3:$C$56,2,FALSE)),0,VLOOKUP(O96,Paramètres!$B$3:$C$56,2,FALSE)*Paramètres!$N$8),IF(OR(O96="",OR($D96="",$D96="NL",$D96="HORS LIGUE")),0,VLOOKUP(IF(OR(O96="",OR($D96="",$D96="NL",$D96="HORS LIGUE")),"",COUNTIFS($D$5:$D$72,"&lt;&gt;"&amp;"",$D$5:$D$72,"&lt;&gt;"&amp;"NL",$D$5:$D$72,"&lt;&gt;"&amp;"HORS LIGUE",O$5:O$72,"&lt;"&amp;O96)+1),Paramètres!$B$3:$C$56,2,FALSE)*Paramètres!$N$8))</f>
        <v>0</v>
      </c>
      <c r="Q96" s="46"/>
      <c r="R96" s="2">
        <f>IF(Q$2="Bike &amp; Run",IF(ISNA(VLOOKUP(Q96,Paramètres!$B$3:$C$56,2,FALSE)),0,VLOOKUP(Q96,Paramètres!$B$3:$C$56,2,FALSE)*Paramètres!$N$9),IF(OR(Q96="",OR($D96="",$D96="NL",$D96="HORS LIGUE")),0,VLOOKUP(IF(OR(Q96="",OR($D96="",$D96="NL",$D96="HORS LIGUE")),"",COUNTIFS($D$5:$D$72,"&lt;&gt;"&amp;"",$D$5:$D$72,"&lt;&gt;"&amp;"NL",$D$5:$D$72,"&lt;&gt;"&amp;"HORS LIGUE",Q$5:Q$72,"&lt;"&amp;Q96)+1),Paramètres!$B$3:$C$56,2,FALSE)*Paramètres!$N$9))</f>
        <v>0</v>
      </c>
      <c r="S96" s="46"/>
      <c r="T96" s="2">
        <f>IF(S$2="Bike &amp; Run",IF(ISNA(VLOOKUP(S96,Paramètres!$B$3:$C$56,2,FALSE)),0,VLOOKUP(S96,Paramètres!$B$3:$C$56,2,FALSE)*Paramètres!$N$10),IF(OR(S96="",OR($D96="",$D96="NL",$D96="HORS LIGUE")),0,VLOOKUP(IF(OR(S96="",OR($D96="",$D96="NL",$D96="HORS LIGUE")),"",COUNTIFS($D$5:$D$72,"&lt;&gt;"&amp;"",$D$5:$D$72,"&lt;&gt;"&amp;"NL",$D$5:$D$72,"&lt;&gt;"&amp;"HORS LIGUE",S$5:S$72,"&lt;"&amp;S96)+1),Paramètres!$B$3:$C$56,2,FALSE)*Paramètres!$N$10))</f>
        <v>0</v>
      </c>
      <c r="U96" s="46"/>
      <c r="V96" s="2">
        <f>IF(U$2="Bike &amp; Run",IF(ISNA(VLOOKUP(U96,Paramètres!$B$3:$C$56,2,FALSE)),0,VLOOKUP(U96,Paramètres!$B$3:$C$56,2,FALSE)*Paramètres!$N$11),IF(OR(U96="",OR($D96="",$D96="NL",$D96="HORS LIGUE")),0,VLOOKUP(IF(OR(U96="",OR($D96="",$D96="NL",$D96="HORS LIGUE")),"",COUNTIFS($D$5:$D$72,"&lt;&gt;"&amp;"",$D$5:$D$72,"&lt;&gt;"&amp;"NL",$D$5:$D$72,"&lt;&gt;"&amp;"HORS LIGUE",U$5:U$72,"&lt;"&amp;U96)+1),Paramètres!$B$3:$C$56,2,FALSE)*Paramètres!$N$11))</f>
        <v>0</v>
      </c>
      <c r="W96" s="46"/>
      <c r="X96" s="2">
        <f>IF(W$2="Bike &amp; Run",IF(ISNA(VLOOKUP(W96,Paramètres!$B$3:$C$56,2,FALSE)),0,VLOOKUP(W96,Paramètres!$B$3:$C$56,2,FALSE)*Paramètres!$N$12),IF(OR(W96="",OR($D96="",$D96="NL",$D96="HORS LIGUE")),0,VLOOKUP(IF(OR(W96="",OR($D96="",$D96="NL",$D96="HORS LIGUE")),"",COUNTIFS($D$5:$D$72,"&lt;&gt;"&amp;"",$D$5:$D$72,"&lt;&gt;"&amp;"NL",$D$5:$D$72,"&lt;&gt;"&amp;"HORS LIGUE",W$5:W$72,"&lt;"&amp;W96)+1),Paramètres!$B$3:$C$56,2,FALSE)*Paramètres!$N$12))</f>
        <v>0</v>
      </c>
      <c r="Y96" s="46"/>
      <c r="Z96" s="2">
        <f>IF(Y$2="Bike &amp; Run",IF(ISNA(VLOOKUP(Y96,Paramètres!$B$3:$C$56,2,FALSE)),0,VLOOKUP(Y96,Paramètres!$B$3:$C$56,2,FALSE)*Paramètres!$N$13),IF(OR(Y96="",OR($D96="",$D96="NL",$D96="HORS LIGUE")),0,VLOOKUP(IF(OR(Y96="",OR($D96="",$D96="NL",$D96="HORS LIGUE")),"",COUNTIFS($D$5:$D$72,"&lt;&gt;"&amp;"",$D$5:$D$72,"&lt;&gt;"&amp;"NL",$D$5:$D$72,"&lt;&gt;"&amp;"HORS LIGUE",Y$5:Y$72,"&lt;"&amp;Y96)+1),Paramètres!$B$3:$C$56,2,FALSE)*Paramètres!$N$13))</f>
        <v>0</v>
      </c>
      <c r="AA96" s="46"/>
      <c r="AB96" s="2">
        <f>IF(AA$2="Bike &amp; Run",IF(ISNA(VLOOKUP(AA96,Paramètres!$B$3:$C$56,2,FALSE)),0,VLOOKUP(AA96,Paramètres!$B$3:$C$56,2,FALSE)*Paramètres!$N$14),IF(OR(AA96="",OR($D96="",$D96="NL",$D96="HORS LIGUE")),0,VLOOKUP(IF(OR(AA96="",OR($D96="",$D96="NL",$D96="HORS LIGUE")),"",COUNTIFS($D$5:$D$72,"&lt;&gt;"&amp;"",$D$5:$D$72,"&lt;&gt;"&amp;"NL",$D$5:$D$72,"&lt;&gt;"&amp;"HORS LIGUE",AA$5:AA$72,"&lt;"&amp;AA96)+1),Paramètres!$B$3:$C$56,2,FALSE)*Paramètres!$N$14))</f>
        <v>0</v>
      </c>
      <c r="AC96" s="46"/>
      <c r="AD96" s="2">
        <f>IF(AC$2="Bike &amp; Run",IF(ISNA(VLOOKUP(AC96,Paramètres!$B$3:$C$56,2,FALSE)),0,VLOOKUP(AC96,Paramètres!$B$3:$C$56,2,FALSE)*Paramètres!$N$15),IF(OR(AC96="",OR($D96="",$D96="NL",$D96="HORS LIGUE")),0,VLOOKUP(IF(OR(AC96="",OR($D96="",$D96="NL",$D96="HORS LIGUE")),"",COUNTIFS($D$5:$D$72,"&lt;&gt;"&amp;"",$D$5:$D$72,"&lt;&gt;"&amp;"NL",$D$5:$D$72,"&lt;&gt;"&amp;"HORS LIGUE",AC$5:AC$72,"&lt;"&amp;AC96)+1),Paramètres!$B$3:$C$56,2,FALSE)*Paramètres!$N$15))</f>
        <v>0</v>
      </c>
      <c r="AE96" s="46"/>
      <c r="AF96" s="2">
        <f>IF(AE$2="Bike &amp; Run",IF(ISNA(VLOOKUP(AE96,Paramètres!$B$3:$C$56,2,FALSE)),0,VLOOKUP(AE96,Paramètres!$B$3:$C$56,2,FALSE)*Paramètres!$N$16),IF(OR(AE96="",OR($D96="",$D96="NL",$D96="HORS LIGUE")),0,VLOOKUP(IF(OR(AE96="",OR($D96="",$D96="NL",$D96="HORS LIGUE")),"",COUNTIFS($D$5:$D$72,"&lt;&gt;"&amp;"",$D$5:$D$72,"&lt;&gt;"&amp;"NL",$D$5:$D$72,"&lt;&gt;"&amp;"HORS LIGUE",AE$5:AE$72,"&lt;"&amp;AE96)+1),Paramètres!$B$3:$C$56,2,FALSE)*Paramètres!$N$16))</f>
        <v>0</v>
      </c>
      <c r="AG96" s="46"/>
      <c r="AH96" s="2">
        <f>IF(AG$2="Bike &amp; Run",IF(ISNA(VLOOKUP(AG96,Paramètres!$B$3:$C$56,2,FALSE)),0,VLOOKUP(AG96,Paramètres!$B$3:$C$56,2,FALSE)*Paramètres!$N$17),IF(OR(AG96="",OR($D96="",$D96="NL",$D96="HORS LIGUE")),0,VLOOKUP(IF(OR(AG96="",OR($D96="",$D96="NL",$D96="HORS LIGUE")),"",COUNTIFS($D$5:$D$72,"&lt;&gt;"&amp;"",$D$5:$D$72,"&lt;&gt;"&amp;"NL",$D$5:$D$72,"&lt;&gt;"&amp;"HORS LIGUE",AG$5:AG$72,"&lt;"&amp;AG96)+1),Paramètres!$B$3:$C$56,2,FALSE)*Paramètres!$N$17))</f>
        <v>0</v>
      </c>
      <c r="AI96" s="40">
        <f t="shared" si="109"/>
        <v>0</v>
      </c>
      <c r="AJ96" s="3" t="str">
        <f t="shared" si="110"/>
        <v/>
      </c>
      <c r="AK96" s="5">
        <f t="shared" si="111"/>
        <v>0</v>
      </c>
      <c r="AL96" s="41" t="e">
        <f t="shared" si="117"/>
        <v>#REF!</v>
      </c>
      <c r="AM96" s="33" t="e">
        <f t="shared" si="112"/>
        <v>#REF!</v>
      </c>
    </row>
    <row r="97" spans="1:39" ht="16.5" x14ac:dyDescent="0.35">
      <c r="A97" s="14"/>
      <c r="B97" s="64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Run",IF(ISNA(VLOOKUP(E97,Paramètres!$B$3:$C$56,2,FALSE)),0,VLOOKUP(E97,Paramètres!$B$3:$C$56,2,FALSE)*Paramètres!$N$3),IF(OR(E97="",OR($D97="",$D97="NL",$D97="HORS LIGUE")),0,VLOOKUP(IF(OR(E97="",OR($D97="",$D97="NL",$D97="HORS LIGUE")),"",COUNTIFS($D$5:$D$72,"&lt;&gt;"&amp;"",$D$5:$D$72,"&lt;&gt;"&amp;"NL",$D$5:$D$72,"&lt;&gt;"&amp;"HORS LIGUE",E$5:E$72,"&lt;"&amp;E97)+1),Paramètres!$B$3:$C$56,2,FALSE)*Paramètres!$N$3))</f>
        <v>0</v>
      </c>
      <c r="G97" s="4"/>
      <c r="H97" s="2">
        <f>IF(G$2="Bike &amp; Run",IF(ISNA(VLOOKUP(G97,Paramètres!$B$3:$C$56,2,FALSE)),0,VLOOKUP(G97,Paramètres!$B$3:$C$56,2,FALSE)*Paramètres!$N$4),IF(OR(G97="",OR($D97="",$D97="NL",$D97="HORS LIGUE")),0,VLOOKUP(IF(OR(G97="",OR($D97="",$D97="NL",$D97="HORS LIGUE")),"",COUNTIFS($D$5:$D$72,"&lt;&gt;"&amp;"",$D$5:$D$72,"&lt;&gt;"&amp;"NL",$D$5:$D$72,"&lt;&gt;"&amp;"HORS LIGUE",G$5:G$72,"&lt;"&amp;G97)+1),Paramètres!$B$3:$C$56,2,FALSE)*Paramètres!$N$4))</f>
        <v>0</v>
      </c>
      <c r="I97" s="36"/>
      <c r="J97" s="2">
        <f>IF(I$2="Bike &amp; Run",IF(ISNA(VLOOKUP(I97,Paramètres!$B$3:$C$56,2,FALSE)),0,VLOOKUP(I97,Paramètres!$B$3:$C$56,2,FALSE)*Paramètres!$N$5),IF(OR(I97="",OR($D97="",$D97="NL",$D97="HORS LIGUE")),0,VLOOKUP(IF(OR(I97="",OR($D97="",$D97="NL",$D97="HORS LIGUE")),"",COUNTIFS($D$5:$D$72,"&lt;&gt;"&amp;"",$D$5:$D$72,"&lt;&gt;"&amp;"NL",$D$5:$D$72,"&lt;&gt;"&amp;"HORS LIGUE",I$5:I$72,"&lt;"&amp;I97)+1),Paramètres!$B$3:$C$56,2,FALSE)*Paramètres!$N$5))</f>
        <v>0</v>
      </c>
      <c r="K97" s="4"/>
      <c r="L97" s="2">
        <f>IF(K$2="Bike &amp; Run",IF(ISNA(VLOOKUP(K97,Paramètres!$B$3:$C$56,2,FALSE)),0,VLOOKUP(K97,Paramètres!$B$3:$C$56,2,FALSE)*Paramètres!$N$6),IF(OR(K97="",OR($D97="",$D97="NL",$D97="HORS LIGUE")),0,VLOOKUP(IF(OR(K97="",OR($D97="",$D97="NL",$D97="HORS LIGUE")),"",COUNTIFS($D$5:$D$72,"&lt;&gt;"&amp;"",$D$5:$D$72,"&lt;&gt;"&amp;"NL",$D$5:$D$72,"&lt;&gt;"&amp;"HORS LIGUE",K$5:K$72,"&lt;"&amp;K97)+1),Paramètres!$B$3:$C$56,2,FALSE)*Paramètres!$N$6))</f>
        <v>0</v>
      </c>
      <c r="M97" s="4"/>
      <c r="N97" s="2">
        <f>IF(M$2="Bike &amp; Run",IF(ISNA(VLOOKUP(M97,Paramètres!$B$3:$C$56,2,FALSE)),0,VLOOKUP(M97,Paramètres!$B$3:$C$56,2,FALSE)*Paramètres!$N$7),IF(OR(M97="",OR($D97="",$D97="NL",$D97="HORS LIGUE")),0,VLOOKUP(IF(OR(M97="",OR($D97="",$D97="NL",$D97="HORS LIGUE")),"",COUNTIFS($D$5:$D$72,"&lt;&gt;"&amp;"",$D$5:$D$72,"&lt;&gt;"&amp;"NL",$D$5:$D$72,"&lt;&gt;"&amp;"HORS LIGUE",M$5:M$72,"&lt;"&amp;M97)+1),Paramètres!$B$3:$C$56,2,FALSE)*Paramètres!$N$7))</f>
        <v>0</v>
      </c>
      <c r="O97" s="46"/>
      <c r="P97" s="2">
        <f>IF(O$2="Bike &amp; Run",IF(ISNA(VLOOKUP(O97,Paramètres!$B$3:$C$56,2,FALSE)),0,VLOOKUP(O97,Paramètres!$B$3:$C$56,2,FALSE)*Paramètres!$N$8),IF(OR(O97="",OR($D97="",$D97="NL",$D97="HORS LIGUE")),0,VLOOKUP(IF(OR(O97="",OR($D97="",$D97="NL",$D97="HORS LIGUE")),"",COUNTIFS($D$5:$D$72,"&lt;&gt;"&amp;"",$D$5:$D$72,"&lt;&gt;"&amp;"NL",$D$5:$D$72,"&lt;&gt;"&amp;"HORS LIGUE",O$5:O$72,"&lt;"&amp;O97)+1),Paramètres!$B$3:$C$56,2,FALSE)*Paramètres!$N$8))</f>
        <v>0</v>
      </c>
      <c r="Q97" s="46"/>
      <c r="R97" s="2">
        <f>IF(Q$2="Bike &amp; Run",IF(ISNA(VLOOKUP(Q97,Paramètres!$B$3:$C$56,2,FALSE)),0,VLOOKUP(Q97,Paramètres!$B$3:$C$56,2,FALSE)*Paramètres!$N$9),IF(OR(Q97="",OR($D97="",$D97="NL",$D97="HORS LIGUE")),0,VLOOKUP(IF(OR(Q97="",OR($D97="",$D97="NL",$D97="HORS LIGUE")),"",COUNTIFS($D$5:$D$72,"&lt;&gt;"&amp;"",$D$5:$D$72,"&lt;&gt;"&amp;"NL",$D$5:$D$72,"&lt;&gt;"&amp;"HORS LIGUE",Q$5:Q$72,"&lt;"&amp;Q97)+1),Paramètres!$B$3:$C$56,2,FALSE)*Paramètres!$N$9))</f>
        <v>0</v>
      </c>
      <c r="S97" s="46"/>
      <c r="T97" s="2">
        <f>IF(S$2="Bike &amp; Run",IF(ISNA(VLOOKUP(S97,Paramètres!$B$3:$C$56,2,FALSE)),0,VLOOKUP(S97,Paramètres!$B$3:$C$56,2,FALSE)*Paramètres!$N$10),IF(OR(S97="",OR($D97="",$D97="NL",$D97="HORS LIGUE")),0,VLOOKUP(IF(OR(S97="",OR($D97="",$D97="NL",$D97="HORS LIGUE")),"",COUNTIFS($D$5:$D$72,"&lt;&gt;"&amp;"",$D$5:$D$72,"&lt;&gt;"&amp;"NL",$D$5:$D$72,"&lt;&gt;"&amp;"HORS LIGUE",S$5:S$72,"&lt;"&amp;S97)+1),Paramètres!$B$3:$C$56,2,FALSE)*Paramètres!$N$10))</f>
        <v>0</v>
      </c>
      <c r="U97" s="46"/>
      <c r="V97" s="2">
        <f>IF(U$2="Bike &amp; Run",IF(ISNA(VLOOKUP(U97,Paramètres!$B$3:$C$56,2,FALSE)),0,VLOOKUP(U97,Paramètres!$B$3:$C$56,2,FALSE)*Paramètres!$N$11),IF(OR(U97="",OR($D97="",$D97="NL",$D97="HORS LIGUE")),0,VLOOKUP(IF(OR(U97="",OR($D97="",$D97="NL",$D97="HORS LIGUE")),"",COUNTIFS($D$5:$D$72,"&lt;&gt;"&amp;"",$D$5:$D$72,"&lt;&gt;"&amp;"NL",$D$5:$D$72,"&lt;&gt;"&amp;"HORS LIGUE",U$5:U$72,"&lt;"&amp;U97)+1),Paramètres!$B$3:$C$56,2,FALSE)*Paramètres!$N$11))</f>
        <v>0</v>
      </c>
      <c r="W97" s="46"/>
      <c r="X97" s="2">
        <f>IF(W$2="Bike &amp; Run",IF(ISNA(VLOOKUP(W97,Paramètres!$B$3:$C$56,2,FALSE)),0,VLOOKUP(W97,Paramètres!$B$3:$C$56,2,FALSE)*Paramètres!$N$12),IF(OR(W97="",OR($D97="",$D97="NL",$D97="HORS LIGUE")),0,VLOOKUP(IF(OR(W97="",OR($D97="",$D97="NL",$D97="HORS LIGUE")),"",COUNTIFS($D$5:$D$72,"&lt;&gt;"&amp;"",$D$5:$D$72,"&lt;&gt;"&amp;"NL",$D$5:$D$72,"&lt;&gt;"&amp;"HORS LIGUE",W$5:W$72,"&lt;"&amp;W97)+1),Paramètres!$B$3:$C$56,2,FALSE)*Paramètres!$N$12))</f>
        <v>0</v>
      </c>
      <c r="Y97" s="46"/>
      <c r="Z97" s="2">
        <f>IF(Y$2="Bike &amp; Run",IF(ISNA(VLOOKUP(Y97,Paramètres!$B$3:$C$56,2,FALSE)),0,VLOOKUP(Y97,Paramètres!$B$3:$C$56,2,FALSE)*Paramètres!$N$13),IF(OR(Y97="",OR($D97="",$D97="NL",$D97="HORS LIGUE")),0,VLOOKUP(IF(OR(Y97="",OR($D97="",$D97="NL",$D97="HORS LIGUE")),"",COUNTIFS($D$5:$D$72,"&lt;&gt;"&amp;"",$D$5:$D$72,"&lt;&gt;"&amp;"NL",$D$5:$D$72,"&lt;&gt;"&amp;"HORS LIGUE",Y$5:Y$72,"&lt;"&amp;Y97)+1),Paramètres!$B$3:$C$56,2,FALSE)*Paramètres!$N$13))</f>
        <v>0</v>
      </c>
      <c r="AA97" s="46"/>
      <c r="AB97" s="2">
        <f>IF(AA$2="Bike &amp; Run",IF(ISNA(VLOOKUP(AA97,Paramètres!$B$3:$C$56,2,FALSE)),0,VLOOKUP(AA97,Paramètres!$B$3:$C$56,2,FALSE)*Paramètres!$N$14),IF(OR(AA97="",OR($D97="",$D97="NL",$D97="HORS LIGUE")),0,VLOOKUP(IF(OR(AA97="",OR($D97="",$D97="NL",$D97="HORS LIGUE")),"",COUNTIFS($D$5:$D$72,"&lt;&gt;"&amp;"",$D$5:$D$72,"&lt;&gt;"&amp;"NL",$D$5:$D$72,"&lt;&gt;"&amp;"HORS LIGUE",AA$5:AA$72,"&lt;"&amp;AA97)+1),Paramètres!$B$3:$C$56,2,FALSE)*Paramètres!$N$14))</f>
        <v>0</v>
      </c>
      <c r="AC97" s="46"/>
      <c r="AD97" s="2">
        <f>IF(AC$2="Bike &amp; Run",IF(ISNA(VLOOKUP(AC97,Paramètres!$B$3:$C$56,2,FALSE)),0,VLOOKUP(AC97,Paramètres!$B$3:$C$56,2,FALSE)*Paramètres!$N$15),IF(OR(AC97="",OR($D97="",$D97="NL",$D97="HORS LIGUE")),0,VLOOKUP(IF(OR(AC97="",OR($D97="",$D97="NL",$D97="HORS LIGUE")),"",COUNTIFS($D$5:$D$72,"&lt;&gt;"&amp;"",$D$5:$D$72,"&lt;&gt;"&amp;"NL",$D$5:$D$72,"&lt;&gt;"&amp;"HORS LIGUE",AC$5:AC$72,"&lt;"&amp;AC97)+1),Paramètres!$B$3:$C$56,2,FALSE)*Paramètres!$N$15))</f>
        <v>0</v>
      </c>
      <c r="AE97" s="46"/>
      <c r="AF97" s="2">
        <f>IF(AE$2="Bike &amp; Run",IF(ISNA(VLOOKUP(AE97,Paramètres!$B$3:$C$56,2,FALSE)),0,VLOOKUP(AE97,Paramètres!$B$3:$C$56,2,FALSE)*Paramètres!$N$16),IF(OR(AE97="",OR($D97="",$D97="NL",$D97="HORS LIGUE")),0,VLOOKUP(IF(OR(AE97="",OR($D97="",$D97="NL",$D97="HORS LIGUE")),"",COUNTIFS($D$5:$D$72,"&lt;&gt;"&amp;"",$D$5:$D$72,"&lt;&gt;"&amp;"NL",$D$5:$D$72,"&lt;&gt;"&amp;"HORS LIGUE",AE$5:AE$72,"&lt;"&amp;AE97)+1),Paramètres!$B$3:$C$56,2,FALSE)*Paramètres!$N$16))</f>
        <v>0</v>
      </c>
      <c r="AG97" s="46"/>
      <c r="AH97" s="2">
        <f>IF(AG$2="Bike &amp; Run",IF(ISNA(VLOOKUP(AG97,Paramètres!$B$3:$C$56,2,FALSE)),0,VLOOKUP(AG97,Paramètres!$B$3:$C$56,2,FALSE)*Paramètres!$N$17),IF(OR(AG97="",OR($D97="",$D97="NL",$D97="HORS LIGUE")),0,VLOOKUP(IF(OR(AG97="",OR($D97="",$D97="NL",$D97="HORS LIGUE")),"",COUNTIFS($D$5:$D$72,"&lt;&gt;"&amp;"",$D$5:$D$72,"&lt;&gt;"&amp;"NL",$D$5:$D$72,"&lt;&gt;"&amp;"HORS LIGUE",AG$5:AG$72,"&lt;"&amp;AG97)+1),Paramètres!$B$3:$C$56,2,FALSE)*Paramètres!$N$17))</f>
        <v>0</v>
      </c>
      <c r="AI97" s="40">
        <f t="shared" si="109"/>
        <v>0</v>
      </c>
      <c r="AJ97" s="3" t="str">
        <f t="shared" si="110"/>
        <v/>
      </c>
      <c r="AK97" s="5">
        <f t="shared" si="111"/>
        <v>0</v>
      </c>
      <c r="AL97" s="41" t="e">
        <f t="shared" si="117"/>
        <v>#REF!</v>
      </c>
      <c r="AM97" s="33" t="e">
        <f t="shared" si="112"/>
        <v>#REF!</v>
      </c>
    </row>
    <row r="98" spans="1:39" ht="16.5" x14ac:dyDescent="0.35">
      <c r="A98" s="14"/>
      <c r="B98" s="64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Run",IF(ISNA(VLOOKUP(E98,Paramètres!$B$3:$C$56,2,FALSE)),0,VLOOKUP(E98,Paramètres!$B$3:$C$56,2,FALSE)*Paramètres!$N$3),IF(OR(E98="",OR($D98="",$D98="NL",$D98="HORS LIGUE")),0,VLOOKUP(IF(OR(E98="",OR($D98="",$D98="NL",$D98="HORS LIGUE")),"",COUNTIFS($D$5:$D$72,"&lt;&gt;"&amp;"",$D$5:$D$72,"&lt;&gt;"&amp;"NL",$D$5:$D$72,"&lt;&gt;"&amp;"HORS LIGUE",E$5:E$72,"&lt;"&amp;E98)+1),Paramètres!$B$3:$C$56,2,FALSE)*Paramètres!$N$3))</f>
        <v>0</v>
      </c>
      <c r="G98" s="4"/>
      <c r="H98" s="2">
        <f>IF(G$2="Bike &amp; Run",IF(ISNA(VLOOKUP(G98,Paramètres!$B$3:$C$56,2,FALSE)),0,VLOOKUP(G98,Paramètres!$B$3:$C$56,2,FALSE)*Paramètres!$N$4),IF(OR(G98="",OR($D98="",$D98="NL",$D98="HORS LIGUE")),0,VLOOKUP(IF(OR(G98="",OR($D98="",$D98="NL",$D98="HORS LIGUE")),"",COUNTIFS($D$5:$D$72,"&lt;&gt;"&amp;"",$D$5:$D$72,"&lt;&gt;"&amp;"NL",$D$5:$D$72,"&lt;&gt;"&amp;"HORS LIGUE",G$5:G$72,"&lt;"&amp;G98)+1),Paramètres!$B$3:$C$56,2,FALSE)*Paramètres!$N$4))</f>
        <v>0</v>
      </c>
      <c r="I98" s="36"/>
      <c r="J98" s="2">
        <f>IF(I$2="Bike &amp; Run",IF(ISNA(VLOOKUP(I98,Paramètres!$B$3:$C$56,2,FALSE)),0,VLOOKUP(I98,Paramètres!$B$3:$C$56,2,FALSE)*Paramètres!$N$5),IF(OR(I98="",OR($D98="",$D98="NL",$D98="HORS LIGUE")),0,VLOOKUP(IF(OR(I98="",OR($D98="",$D98="NL",$D98="HORS LIGUE")),"",COUNTIFS($D$5:$D$72,"&lt;&gt;"&amp;"",$D$5:$D$72,"&lt;&gt;"&amp;"NL",$D$5:$D$72,"&lt;&gt;"&amp;"HORS LIGUE",I$5:I$72,"&lt;"&amp;I98)+1),Paramètres!$B$3:$C$56,2,FALSE)*Paramètres!$N$5))</f>
        <v>0</v>
      </c>
      <c r="K98" s="4"/>
      <c r="L98" s="2">
        <f>IF(K$2="Bike &amp; Run",IF(ISNA(VLOOKUP(K98,Paramètres!$B$3:$C$56,2,FALSE)),0,VLOOKUP(K98,Paramètres!$B$3:$C$56,2,FALSE)*Paramètres!$N$6),IF(OR(K98="",OR($D98="",$D98="NL",$D98="HORS LIGUE")),0,VLOOKUP(IF(OR(K98="",OR($D98="",$D98="NL",$D98="HORS LIGUE")),"",COUNTIFS($D$5:$D$72,"&lt;&gt;"&amp;"",$D$5:$D$72,"&lt;&gt;"&amp;"NL",$D$5:$D$72,"&lt;&gt;"&amp;"HORS LIGUE",K$5:K$72,"&lt;"&amp;K98)+1),Paramètres!$B$3:$C$56,2,FALSE)*Paramètres!$N$6))</f>
        <v>0</v>
      </c>
      <c r="M98" s="4"/>
      <c r="N98" s="2">
        <f>IF(M$2="Bike &amp; Run",IF(ISNA(VLOOKUP(M98,Paramètres!$B$3:$C$56,2,FALSE)),0,VLOOKUP(M98,Paramètres!$B$3:$C$56,2,FALSE)*Paramètres!$N$7),IF(OR(M98="",OR($D98="",$D98="NL",$D98="HORS LIGUE")),0,VLOOKUP(IF(OR(M98="",OR($D98="",$D98="NL",$D98="HORS LIGUE")),"",COUNTIFS($D$5:$D$72,"&lt;&gt;"&amp;"",$D$5:$D$72,"&lt;&gt;"&amp;"NL",$D$5:$D$72,"&lt;&gt;"&amp;"HORS LIGUE",M$5:M$72,"&lt;"&amp;M98)+1),Paramètres!$B$3:$C$56,2,FALSE)*Paramètres!$N$7))</f>
        <v>0</v>
      </c>
      <c r="O98" s="46"/>
      <c r="P98" s="2">
        <f>IF(O$2="Bike &amp; Run",IF(ISNA(VLOOKUP(O98,Paramètres!$B$3:$C$56,2,FALSE)),0,VLOOKUP(O98,Paramètres!$B$3:$C$56,2,FALSE)*Paramètres!$N$8),IF(OR(O98="",OR($D98="",$D98="NL",$D98="HORS LIGUE")),0,VLOOKUP(IF(OR(O98="",OR($D98="",$D98="NL",$D98="HORS LIGUE")),"",COUNTIFS($D$5:$D$72,"&lt;&gt;"&amp;"",$D$5:$D$72,"&lt;&gt;"&amp;"NL",$D$5:$D$72,"&lt;&gt;"&amp;"HORS LIGUE",O$5:O$72,"&lt;"&amp;O98)+1),Paramètres!$B$3:$C$56,2,FALSE)*Paramètres!$N$8))</f>
        <v>0</v>
      </c>
      <c r="Q98" s="46"/>
      <c r="R98" s="2">
        <f>IF(Q$2="Bike &amp; Run",IF(ISNA(VLOOKUP(Q98,Paramètres!$B$3:$C$56,2,FALSE)),0,VLOOKUP(Q98,Paramètres!$B$3:$C$56,2,FALSE)*Paramètres!$N$9),IF(OR(Q98="",OR($D98="",$D98="NL",$D98="HORS LIGUE")),0,VLOOKUP(IF(OR(Q98="",OR($D98="",$D98="NL",$D98="HORS LIGUE")),"",COUNTIFS($D$5:$D$72,"&lt;&gt;"&amp;"",$D$5:$D$72,"&lt;&gt;"&amp;"NL",$D$5:$D$72,"&lt;&gt;"&amp;"HORS LIGUE",Q$5:Q$72,"&lt;"&amp;Q98)+1),Paramètres!$B$3:$C$56,2,FALSE)*Paramètres!$N$9))</f>
        <v>0</v>
      </c>
      <c r="S98" s="46"/>
      <c r="T98" s="2">
        <f>IF(S$2="Bike &amp; Run",IF(ISNA(VLOOKUP(S98,Paramètres!$B$3:$C$56,2,FALSE)),0,VLOOKUP(S98,Paramètres!$B$3:$C$56,2,FALSE)*Paramètres!$N$10),IF(OR(S98="",OR($D98="",$D98="NL",$D98="HORS LIGUE")),0,VLOOKUP(IF(OR(S98="",OR($D98="",$D98="NL",$D98="HORS LIGUE")),"",COUNTIFS($D$5:$D$72,"&lt;&gt;"&amp;"",$D$5:$D$72,"&lt;&gt;"&amp;"NL",$D$5:$D$72,"&lt;&gt;"&amp;"HORS LIGUE",S$5:S$72,"&lt;"&amp;S98)+1),Paramètres!$B$3:$C$56,2,FALSE)*Paramètres!$N$10))</f>
        <v>0</v>
      </c>
      <c r="U98" s="46"/>
      <c r="V98" s="2">
        <f>IF(U$2="Bike &amp; Run",IF(ISNA(VLOOKUP(U98,Paramètres!$B$3:$C$56,2,FALSE)),0,VLOOKUP(U98,Paramètres!$B$3:$C$56,2,FALSE)*Paramètres!$N$11),IF(OR(U98="",OR($D98="",$D98="NL",$D98="HORS LIGUE")),0,VLOOKUP(IF(OR(U98="",OR($D98="",$D98="NL",$D98="HORS LIGUE")),"",COUNTIFS($D$5:$D$72,"&lt;&gt;"&amp;"",$D$5:$D$72,"&lt;&gt;"&amp;"NL",$D$5:$D$72,"&lt;&gt;"&amp;"HORS LIGUE",U$5:U$72,"&lt;"&amp;U98)+1),Paramètres!$B$3:$C$56,2,FALSE)*Paramètres!$N$11))</f>
        <v>0</v>
      </c>
      <c r="W98" s="46"/>
      <c r="X98" s="2">
        <f>IF(W$2="Bike &amp; Run",IF(ISNA(VLOOKUP(W98,Paramètres!$B$3:$C$56,2,FALSE)),0,VLOOKUP(W98,Paramètres!$B$3:$C$56,2,FALSE)*Paramètres!$N$12),IF(OR(W98="",OR($D98="",$D98="NL",$D98="HORS LIGUE")),0,VLOOKUP(IF(OR(W98="",OR($D98="",$D98="NL",$D98="HORS LIGUE")),"",COUNTIFS($D$5:$D$72,"&lt;&gt;"&amp;"",$D$5:$D$72,"&lt;&gt;"&amp;"NL",$D$5:$D$72,"&lt;&gt;"&amp;"HORS LIGUE",W$5:W$72,"&lt;"&amp;W98)+1),Paramètres!$B$3:$C$56,2,FALSE)*Paramètres!$N$12))</f>
        <v>0</v>
      </c>
      <c r="Y98" s="46"/>
      <c r="Z98" s="2">
        <f>IF(Y$2="Bike &amp; Run",IF(ISNA(VLOOKUP(Y98,Paramètres!$B$3:$C$56,2,FALSE)),0,VLOOKUP(Y98,Paramètres!$B$3:$C$56,2,FALSE)*Paramètres!$N$13),IF(OR(Y98="",OR($D98="",$D98="NL",$D98="HORS LIGUE")),0,VLOOKUP(IF(OR(Y98="",OR($D98="",$D98="NL",$D98="HORS LIGUE")),"",COUNTIFS($D$5:$D$72,"&lt;&gt;"&amp;"",$D$5:$D$72,"&lt;&gt;"&amp;"NL",$D$5:$D$72,"&lt;&gt;"&amp;"HORS LIGUE",Y$5:Y$72,"&lt;"&amp;Y98)+1),Paramètres!$B$3:$C$56,2,FALSE)*Paramètres!$N$13))</f>
        <v>0</v>
      </c>
      <c r="AA98" s="46"/>
      <c r="AB98" s="2">
        <f>IF(AA$2="Bike &amp; Run",IF(ISNA(VLOOKUP(AA98,Paramètres!$B$3:$C$56,2,FALSE)),0,VLOOKUP(AA98,Paramètres!$B$3:$C$56,2,FALSE)*Paramètres!$N$14),IF(OR(AA98="",OR($D98="",$D98="NL",$D98="HORS LIGUE")),0,VLOOKUP(IF(OR(AA98="",OR($D98="",$D98="NL",$D98="HORS LIGUE")),"",COUNTIFS($D$5:$D$72,"&lt;&gt;"&amp;"",$D$5:$D$72,"&lt;&gt;"&amp;"NL",$D$5:$D$72,"&lt;&gt;"&amp;"HORS LIGUE",AA$5:AA$72,"&lt;"&amp;AA98)+1),Paramètres!$B$3:$C$56,2,FALSE)*Paramètres!$N$14))</f>
        <v>0</v>
      </c>
      <c r="AC98" s="46"/>
      <c r="AD98" s="2">
        <f>IF(AC$2="Bike &amp; Run",IF(ISNA(VLOOKUP(AC98,Paramètres!$B$3:$C$56,2,FALSE)),0,VLOOKUP(AC98,Paramètres!$B$3:$C$56,2,FALSE)*Paramètres!$N$15),IF(OR(AC98="",OR($D98="",$D98="NL",$D98="HORS LIGUE")),0,VLOOKUP(IF(OR(AC98="",OR($D98="",$D98="NL",$D98="HORS LIGUE")),"",COUNTIFS($D$5:$D$72,"&lt;&gt;"&amp;"",$D$5:$D$72,"&lt;&gt;"&amp;"NL",$D$5:$D$72,"&lt;&gt;"&amp;"HORS LIGUE",AC$5:AC$72,"&lt;"&amp;AC98)+1),Paramètres!$B$3:$C$56,2,FALSE)*Paramètres!$N$15))</f>
        <v>0</v>
      </c>
      <c r="AE98" s="46"/>
      <c r="AF98" s="2">
        <f>IF(AE$2="Bike &amp; Run",IF(ISNA(VLOOKUP(AE98,Paramètres!$B$3:$C$56,2,FALSE)),0,VLOOKUP(AE98,Paramètres!$B$3:$C$56,2,FALSE)*Paramètres!$N$16),IF(OR(AE98="",OR($D98="",$D98="NL",$D98="HORS LIGUE")),0,VLOOKUP(IF(OR(AE98="",OR($D98="",$D98="NL",$D98="HORS LIGUE")),"",COUNTIFS($D$5:$D$72,"&lt;&gt;"&amp;"",$D$5:$D$72,"&lt;&gt;"&amp;"NL",$D$5:$D$72,"&lt;&gt;"&amp;"HORS LIGUE",AE$5:AE$72,"&lt;"&amp;AE98)+1),Paramètres!$B$3:$C$56,2,FALSE)*Paramètres!$N$16))</f>
        <v>0</v>
      </c>
      <c r="AG98" s="46"/>
      <c r="AH98" s="2">
        <f>IF(AG$2="Bike &amp; Run",IF(ISNA(VLOOKUP(AG98,Paramètres!$B$3:$C$56,2,FALSE)),0,VLOOKUP(AG98,Paramètres!$B$3:$C$56,2,FALSE)*Paramètres!$N$17),IF(OR(AG98="",OR($D98="",$D98="NL",$D98="HORS LIGUE")),0,VLOOKUP(IF(OR(AG98="",OR($D98="",$D98="NL",$D98="HORS LIGUE")),"",COUNTIFS($D$5:$D$72,"&lt;&gt;"&amp;"",$D$5:$D$72,"&lt;&gt;"&amp;"NL",$D$5:$D$72,"&lt;&gt;"&amp;"HORS LIGUE",AG$5:AG$72,"&lt;"&amp;AG98)+1),Paramètres!$B$3:$C$56,2,FALSE)*Paramètres!$N$17))</f>
        <v>0</v>
      </c>
      <c r="AI98" s="40">
        <f t="shared" si="109"/>
        <v>0</v>
      </c>
      <c r="AJ98" s="3" t="str">
        <f t="shared" si="110"/>
        <v/>
      </c>
      <c r="AK98" s="5">
        <f t="shared" si="111"/>
        <v>0</v>
      </c>
      <c r="AL98" s="41" t="e">
        <f t="shared" si="117"/>
        <v>#REF!</v>
      </c>
      <c r="AM98" s="33" t="e">
        <f t="shared" si="112"/>
        <v>#REF!</v>
      </c>
    </row>
    <row r="99" spans="1:39" ht="16.5" x14ac:dyDescent="0.35">
      <c r="A99" s="14"/>
      <c r="B99" s="64" t="str">
        <f>IF(ISNA(VLOOKUP(A99,'Licenciés Jeunes 2023'!A:C,3,0)),"",VLOOKUP(A99,'Licenciés Jeunes 2023'!A:C,3,0))</f>
        <v/>
      </c>
      <c r="C99" s="32" t="str">
        <f>IF(ISNA(VLOOKUP(A99,'Licenciés Jeunes 2023'!A:C,2,0)),"",VLOOKUP(A99,'Licenciés Jeunes 2023'!A:C,2,0))</f>
        <v/>
      </c>
      <c r="D99" s="32" t="str">
        <f>IF(ISNA(VLOOKUP(A99,'Licenciés Jeunes 2023'!A:F,6,0)),"",VLOOKUP(A99,'Licenciés Jeunes 2023'!A:F,6,0))</f>
        <v/>
      </c>
      <c r="E99" s="6"/>
      <c r="F99" s="2">
        <f>IF(E$2="Bike &amp; Run",IF(ISNA(VLOOKUP(E99,Paramètres!$B$3:$C$56,2,FALSE)),0,VLOOKUP(E99,Paramètres!$B$3:$C$56,2,FALSE)*Paramètres!$N$3),IF(OR(E99="",OR($D99="",$D99="NL",$D99="HORS LIGUE")),0,VLOOKUP(IF(OR(E99="",OR($D99="",$D99="NL",$D99="HORS LIGUE")),"",COUNTIFS($D$5:$D$72,"&lt;&gt;"&amp;"",$D$5:$D$72,"&lt;&gt;"&amp;"NL",$D$5:$D$72,"&lt;&gt;"&amp;"HORS LIGUE",E$5:E$72,"&lt;"&amp;E99)+1),Paramètres!$B$3:$C$56,2,FALSE)*Paramètres!$N$3))</f>
        <v>0</v>
      </c>
      <c r="G99" s="4"/>
      <c r="H99" s="2">
        <f>IF(G$2="Bike &amp; Run",IF(ISNA(VLOOKUP(G99,Paramètres!$B$3:$C$56,2,FALSE)),0,VLOOKUP(G99,Paramètres!$B$3:$C$56,2,FALSE)*Paramètres!$N$4),IF(OR(G99="",OR($D99="",$D99="NL",$D99="HORS LIGUE")),0,VLOOKUP(IF(OR(G99="",OR($D99="",$D99="NL",$D99="HORS LIGUE")),"",COUNTIFS($D$5:$D$72,"&lt;&gt;"&amp;"",$D$5:$D$72,"&lt;&gt;"&amp;"NL",$D$5:$D$72,"&lt;&gt;"&amp;"HORS LIGUE",G$5:G$72,"&lt;"&amp;G99)+1),Paramètres!$B$3:$C$56,2,FALSE)*Paramètres!$N$4))</f>
        <v>0</v>
      </c>
      <c r="I99" s="36"/>
      <c r="J99" s="2">
        <f>IF(I$2="Bike &amp; Run",IF(ISNA(VLOOKUP(I99,Paramètres!$B$3:$C$56,2,FALSE)),0,VLOOKUP(I99,Paramètres!$B$3:$C$56,2,FALSE)*Paramètres!$N$5),IF(OR(I99="",OR($D99="",$D99="NL",$D99="HORS LIGUE")),0,VLOOKUP(IF(OR(I99="",OR($D99="",$D99="NL",$D99="HORS LIGUE")),"",COUNTIFS($D$5:$D$72,"&lt;&gt;"&amp;"",$D$5:$D$72,"&lt;&gt;"&amp;"NL",$D$5:$D$72,"&lt;&gt;"&amp;"HORS LIGUE",I$5:I$72,"&lt;"&amp;I99)+1),Paramètres!$B$3:$C$56,2,FALSE)*Paramètres!$N$5))</f>
        <v>0</v>
      </c>
      <c r="K99" s="4"/>
      <c r="L99" s="2">
        <f>IF(K$2="Bike &amp; Run",IF(ISNA(VLOOKUP(K99,Paramètres!$B$3:$C$56,2,FALSE)),0,VLOOKUP(K99,Paramètres!$B$3:$C$56,2,FALSE)*Paramètres!$N$6),IF(OR(K99="",OR($D99="",$D99="NL",$D99="HORS LIGUE")),0,VLOOKUP(IF(OR(K99="",OR($D99="",$D99="NL",$D99="HORS LIGUE")),"",COUNTIFS($D$5:$D$72,"&lt;&gt;"&amp;"",$D$5:$D$72,"&lt;&gt;"&amp;"NL",$D$5:$D$72,"&lt;&gt;"&amp;"HORS LIGUE",K$5:K$72,"&lt;"&amp;K99)+1),Paramètres!$B$3:$C$56,2,FALSE)*Paramètres!$N$6))</f>
        <v>0</v>
      </c>
      <c r="M99" s="4"/>
      <c r="N99" s="2">
        <f>IF(M$2="Bike &amp; Run",IF(ISNA(VLOOKUP(M99,Paramètres!$B$3:$C$56,2,FALSE)),0,VLOOKUP(M99,Paramètres!$B$3:$C$56,2,FALSE)*Paramètres!$N$7),IF(OR(M99="",OR($D99="",$D99="NL",$D99="HORS LIGUE")),0,VLOOKUP(IF(OR(M99="",OR($D99="",$D99="NL",$D99="HORS LIGUE")),"",COUNTIFS($D$5:$D$72,"&lt;&gt;"&amp;"",$D$5:$D$72,"&lt;&gt;"&amp;"NL",$D$5:$D$72,"&lt;&gt;"&amp;"HORS LIGUE",M$5:M$72,"&lt;"&amp;M99)+1),Paramètres!$B$3:$C$56,2,FALSE)*Paramètres!$N$7))</f>
        <v>0</v>
      </c>
      <c r="O99" s="46"/>
      <c r="P99" s="2">
        <f>IF(O$2="Bike &amp; Run",IF(ISNA(VLOOKUP(O99,Paramètres!$B$3:$C$56,2,FALSE)),0,VLOOKUP(O99,Paramètres!$B$3:$C$56,2,FALSE)*Paramètres!$N$8),IF(OR(O99="",OR($D99="",$D99="NL",$D99="HORS LIGUE")),0,VLOOKUP(IF(OR(O99="",OR($D99="",$D99="NL",$D99="HORS LIGUE")),"",COUNTIFS($D$5:$D$72,"&lt;&gt;"&amp;"",$D$5:$D$72,"&lt;&gt;"&amp;"NL",$D$5:$D$72,"&lt;&gt;"&amp;"HORS LIGUE",O$5:O$72,"&lt;"&amp;O99)+1),Paramètres!$B$3:$C$56,2,FALSE)*Paramètres!$N$8))</f>
        <v>0</v>
      </c>
      <c r="Q99" s="46"/>
      <c r="R99" s="2">
        <f>IF(Q$2="Bike &amp; Run",IF(ISNA(VLOOKUP(Q99,Paramètres!$B$3:$C$56,2,FALSE)),0,VLOOKUP(Q99,Paramètres!$B$3:$C$56,2,FALSE)*Paramètres!$N$9),IF(OR(Q99="",OR($D99="",$D99="NL",$D99="HORS LIGUE")),0,VLOOKUP(IF(OR(Q99="",OR($D99="",$D99="NL",$D99="HORS LIGUE")),"",COUNTIFS($D$5:$D$72,"&lt;&gt;"&amp;"",$D$5:$D$72,"&lt;&gt;"&amp;"NL",$D$5:$D$72,"&lt;&gt;"&amp;"HORS LIGUE",Q$5:Q$72,"&lt;"&amp;Q99)+1),Paramètres!$B$3:$C$56,2,FALSE)*Paramètres!$N$9))</f>
        <v>0</v>
      </c>
      <c r="S99" s="46"/>
      <c r="T99" s="2">
        <f>IF(S$2="Bike &amp; Run",IF(ISNA(VLOOKUP(S99,Paramètres!$B$3:$C$56,2,FALSE)),0,VLOOKUP(S99,Paramètres!$B$3:$C$56,2,FALSE)*Paramètres!$N$10),IF(OR(S99="",OR($D99="",$D99="NL",$D99="HORS LIGUE")),0,VLOOKUP(IF(OR(S99="",OR($D99="",$D99="NL",$D99="HORS LIGUE")),"",COUNTIFS($D$5:$D$72,"&lt;&gt;"&amp;"",$D$5:$D$72,"&lt;&gt;"&amp;"NL",$D$5:$D$72,"&lt;&gt;"&amp;"HORS LIGUE",S$5:S$72,"&lt;"&amp;S99)+1),Paramètres!$B$3:$C$56,2,FALSE)*Paramètres!$N$10))</f>
        <v>0</v>
      </c>
      <c r="U99" s="46"/>
      <c r="V99" s="2">
        <f>IF(U$2="Bike &amp; Run",IF(ISNA(VLOOKUP(U99,Paramètres!$B$3:$C$56,2,FALSE)),0,VLOOKUP(U99,Paramètres!$B$3:$C$56,2,FALSE)*Paramètres!$N$11),IF(OR(U99="",OR($D99="",$D99="NL",$D99="HORS LIGUE")),0,VLOOKUP(IF(OR(U99="",OR($D99="",$D99="NL",$D99="HORS LIGUE")),"",COUNTIFS($D$5:$D$72,"&lt;&gt;"&amp;"",$D$5:$D$72,"&lt;&gt;"&amp;"NL",$D$5:$D$72,"&lt;&gt;"&amp;"HORS LIGUE",U$5:U$72,"&lt;"&amp;U99)+1),Paramètres!$B$3:$C$56,2,FALSE)*Paramètres!$N$11))</f>
        <v>0</v>
      </c>
      <c r="W99" s="46"/>
      <c r="X99" s="2">
        <f>IF(W$2="Bike &amp; Run",IF(ISNA(VLOOKUP(W99,Paramètres!$B$3:$C$56,2,FALSE)),0,VLOOKUP(W99,Paramètres!$B$3:$C$56,2,FALSE)*Paramètres!$N$12),IF(OR(W99="",OR($D99="",$D99="NL",$D99="HORS LIGUE")),0,VLOOKUP(IF(OR(W99="",OR($D99="",$D99="NL",$D99="HORS LIGUE")),"",COUNTIFS($D$5:$D$72,"&lt;&gt;"&amp;"",$D$5:$D$72,"&lt;&gt;"&amp;"NL",$D$5:$D$72,"&lt;&gt;"&amp;"HORS LIGUE",W$5:W$72,"&lt;"&amp;W99)+1),Paramètres!$B$3:$C$56,2,FALSE)*Paramètres!$N$12))</f>
        <v>0</v>
      </c>
      <c r="Y99" s="46"/>
      <c r="Z99" s="2">
        <f>IF(Y$2="Bike &amp; Run",IF(ISNA(VLOOKUP(Y99,Paramètres!$B$3:$C$56,2,FALSE)),0,VLOOKUP(Y99,Paramètres!$B$3:$C$56,2,FALSE)*Paramètres!$N$13),IF(OR(Y99="",OR($D99="",$D99="NL",$D99="HORS LIGUE")),0,VLOOKUP(IF(OR(Y99="",OR($D99="",$D99="NL",$D99="HORS LIGUE")),"",COUNTIFS($D$5:$D$72,"&lt;&gt;"&amp;"",$D$5:$D$72,"&lt;&gt;"&amp;"NL",$D$5:$D$72,"&lt;&gt;"&amp;"HORS LIGUE",Y$5:Y$72,"&lt;"&amp;Y99)+1),Paramètres!$B$3:$C$56,2,FALSE)*Paramètres!$N$13))</f>
        <v>0</v>
      </c>
      <c r="AA99" s="46"/>
      <c r="AB99" s="2">
        <f>IF(AA$2="Bike &amp; Run",IF(ISNA(VLOOKUP(AA99,Paramètres!$B$3:$C$56,2,FALSE)),0,VLOOKUP(AA99,Paramètres!$B$3:$C$56,2,FALSE)*Paramètres!$N$14),IF(OR(AA99="",OR($D99="",$D99="NL",$D99="HORS LIGUE")),0,VLOOKUP(IF(OR(AA99="",OR($D99="",$D99="NL",$D99="HORS LIGUE")),"",COUNTIFS($D$5:$D$72,"&lt;&gt;"&amp;"",$D$5:$D$72,"&lt;&gt;"&amp;"NL",$D$5:$D$72,"&lt;&gt;"&amp;"HORS LIGUE",AA$5:AA$72,"&lt;"&amp;AA99)+1),Paramètres!$B$3:$C$56,2,FALSE)*Paramètres!$N$14))</f>
        <v>0</v>
      </c>
      <c r="AC99" s="46"/>
      <c r="AD99" s="2">
        <f>IF(AC$2="Bike &amp; Run",IF(ISNA(VLOOKUP(AC99,Paramètres!$B$3:$C$56,2,FALSE)),0,VLOOKUP(AC99,Paramètres!$B$3:$C$56,2,FALSE)*Paramètres!$N$15),IF(OR(AC99="",OR($D99="",$D99="NL",$D99="HORS LIGUE")),0,VLOOKUP(IF(OR(AC99="",OR($D99="",$D99="NL",$D99="HORS LIGUE")),"",COUNTIFS($D$5:$D$72,"&lt;&gt;"&amp;"",$D$5:$D$72,"&lt;&gt;"&amp;"NL",$D$5:$D$72,"&lt;&gt;"&amp;"HORS LIGUE",AC$5:AC$72,"&lt;"&amp;AC99)+1),Paramètres!$B$3:$C$56,2,FALSE)*Paramètres!$N$15))</f>
        <v>0</v>
      </c>
      <c r="AE99" s="46"/>
      <c r="AF99" s="2">
        <f>IF(AE$2="Bike &amp; Run",IF(ISNA(VLOOKUP(AE99,Paramètres!$B$3:$C$56,2,FALSE)),0,VLOOKUP(AE99,Paramètres!$B$3:$C$56,2,FALSE)*Paramètres!$N$16),IF(OR(AE99="",OR($D99="",$D99="NL",$D99="HORS LIGUE")),0,VLOOKUP(IF(OR(AE99="",OR($D99="",$D99="NL",$D99="HORS LIGUE")),"",COUNTIFS($D$5:$D$72,"&lt;&gt;"&amp;"",$D$5:$D$72,"&lt;&gt;"&amp;"NL",$D$5:$D$72,"&lt;&gt;"&amp;"HORS LIGUE",AE$5:AE$72,"&lt;"&amp;AE99)+1),Paramètres!$B$3:$C$56,2,FALSE)*Paramètres!$N$16))</f>
        <v>0</v>
      </c>
      <c r="AG99" s="46"/>
      <c r="AH99" s="2">
        <f>IF(AG$2="Bike &amp; Run",IF(ISNA(VLOOKUP(AG99,Paramètres!$B$3:$C$56,2,FALSE)),0,VLOOKUP(AG99,Paramètres!$B$3:$C$56,2,FALSE)*Paramètres!$N$17),IF(OR(AG99="",OR($D99="",$D99="NL",$D99="HORS LIGUE")),0,VLOOKUP(IF(OR(AG99="",OR($D99="",$D99="NL",$D99="HORS LIGUE")),"",COUNTIFS($D$5:$D$72,"&lt;&gt;"&amp;"",$D$5:$D$72,"&lt;&gt;"&amp;"NL",$D$5:$D$72,"&lt;&gt;"&amp;"HORS LIGUE",AG$5:AG$72,"&lt;"&amp;AG99)+1),Paramètres!$B$3:$C$56,2,FALSE)*Paramètres!$N$17))</f>
        <v>0</v>
      </c>
      <c r="AI99" s="40">
        <f t="shared" si="109"/>
        <v>0</v>
      </c>
      <c r="AJ99" s="3" t="str">
        <f t="shared" si="110"/>
        <v/>
      </c>
      <c r="AK99" s="5">
        <f t="shared" si="111"/>
        <v>0</v>
      </c>
      <c r="AL99" s="41" t="e">
        <f t="shared" si="117"/>
        <v>#REF!</v>
      </c>
      <c r="AM99" s="33" t="e">
        <f t="shared" si="112"/>
        <v>#REF!</v>
      </c>
    </row>
    <row r="100" spans="1:39" ht="16.5" x14ac:dyDescent="0.35">
      <c r="A100" s="14"/>
      <c r="B100" s="64" t="str">
        <f>IF(ISNA(VLOOKUP(A100,'Licenciés Jeunes 2023'!A:C,3,0)),"",VLOOKUP(A100,'Licenciés Jeunes 2023'!A:C,3,0))</f>
        <v/>
      </c>
      <c r="C100" s="32" t="str">
        <f>IF(ISNA(VLOOKUP(A100,'Licenciés Jeunes 2023'!A:C,2,0)),"",VLOOKUP(A100,'Licenciés Jeunes 2023'!A:C,2,0))</f>
        <v/>
      </c>
      <c r="D100" s="32" t="str">
        <f>IF(ISNA(VLOOKUP(A100,'Licenciés Jeunes 2023'!A:F,6,0)),"",VLOOKUP(A100,'Licenciés Jeunes 2023'!A:F,6,0))</f>
        <v/>
      </c>
      <c r="E100" s="6"/>
      <c r="F100" s="2">
        <f>IF(E$2="Bike &amp; Run",IF(ISNA(VLOOKUP(E100,Paramètres!$B$3:$C$56,2,FALSE)),0,VLOOKUP(E100,Paramètres!$B$3:$C$56,2,FALSE)*Paramètres!$N$3),IF(OR(E100="",OR($D100="",$D100="NL",$D100="HORS LIGUE")),0,VLOOKUP(IF(OR(E100="",OR($D100="",$D100="NL",$D100="HORS LIGUE")),"",COUNTIFS($D$5:$D$72,"&lt;&gt;"&amp;"",$D$5:$D$72,"&lt;&gt;"&amp;"NL",$D$5:$D$72,"&lt;&gt;"&amp;"HORS LIGUE",E$5:E$72,"&lt;"&amp;E100)+1),Paramètres!$B$3:$C$56,2,FALSE)*Paramètres!$N$3))</f>
        <v>0</v>
      </c>
      <c r="G100" s="4"/>
      <c r="H100" s="2">
        <f>IF(G$2="Bike &amp; Run",IF(ISNA(VLOOKUP(G100,Paramètres!$B$3:$C$56,2,FALSE)),0,VLOOKUP(G100,Paramètres!$B$3:$C$56,2,FALSE)*Paramètres!$N$4),IF(OR(G100="",OR($D100="",$D100="NL",$D100="HORS LIGUE")),0,VLOOKUP(IF(OR(G100="",OR($D100="",$D100="NL",$D100="HORS LIGUE")),"",COUNTIFS($D$5:$D$72,"&lt;&gt;"&amp;"",$D$5:$D$72,"&lt;&gt;"&amp;"NL",$D$5:$D$72,"&lt;&gt;"&amp;"HORS LIGUE",G$5:G$72,"&lt;"&amp;G100)+1),Paramètres!$B$3:$C$56,2,FALSE)*Paramètres!$N$4))</f>
        <v>0</v>
      </c>
      <c r="I100" s="36"/>
      <c r="J100" s="2">
        <f>IF(I$2="Bike &amp; Run",IF(ISNA(VLOOKUP(I100,Paramètres!$B$3:$C$56,2,FALSE)),0,VLOOKUP(I100,Paramètres!$B$3:$C$56,2,FALSE)*Paramètres!$N$5),IF(OR(I100="",OR($D100="",$D100="NL",$D100="HORS LIGUE")),0,VLOOKUP(IF(OR(I100="",OR($D100="",$D100="NL",$D100="HORS LIGUE")),"",COUNTIFS($D$5:$D$72,"&lt;&gt;"&amp;"",$D$5:$D$72,"&lt;&gt;"&amp;"NL",$D$5:$D$72,"&lt;&gt;"&amp;"HORS LIGUE",I$5:I$72,"&lt;"&amp;I100)+1),Paramètres!$B$3:$C$56,2,FALSE)*Paramètres!$N$5))</f>
        <v>0</v>
      </c>
      <c r="K100" s="4"/>
      <c r="L100" s="2">
        <f>IF(K$2="Bike &amp; Run",IF(ISNA(VLOOKUP(K100,Paramètres!$B$3:$C$56,2,FALSE)),0,VLOOKUP(K100,Paramètres!$B$3:$C$56,2,FALSE)*Paramètres!$N$6),IF(OR(K100="",OR($D100="",$D100="NL",$D100="HORS LIGUE")),0,VLOOKUP(IF(OR(K100="",OR($D100="",$D100="NL",$D100="HORS LIGUE")),"",COUNTIFS($D$5:$D$72,"&lt;&gt;"&amp;"",$D$5:$D$72,"&lt;&gt;"&amp;"NL",$D$5:$D$72,"&lt;&gt;"&amp;"HORS LIGUE",K$5:K$72,"&lt;"&amp;K100)+1),Paramètres!$B$3:$C$56,2,FALSE)*Paramètres!$N$6))</f>
        <v>0</v>
      </c>
      <c r="M100" s="4"/>
      <c r="N100" s="2">
        <f>IF(M$2="Bike &amp; Run",IF(ISNA(VLOOKUP(M100,Paramètres!$B$3:$C$56,2,FALSE)),0,VLOOKUP(M100,Paramètres!$B$3:$C$56,2,FALSE)*Paramètres!$N$7),IF(OR(M100="",OR($D100="",$D100="NL",$D100="HORS LIGUE")),0,VLOOKUP(IF(OR(M100="",OR($D100="",$D100="NL",$D100="HORS LIGUE")),"",COUNTIFS($D$5:$D$72,"&lt;&gt;"&amp;"",$D$5:$D$72,"&lt;&gt;"&amp;"NL",$D$5:$D$72,"&lt;&gt;"&amp;"HORS LIGUE",M$5:M$72,"&lt;"&amp;M100)+1),Paramètres!$B$3:$C$56,2,FALSE)*Paramètres!$N$7))</f>
        <v>0</v>
      </c>
      <c r="O100" s="46"/>
      <c r="P100" s="2">
        <f>IF(O$2="Bike &amp; Run",IF(ISNA(VLOOKUP(O100,Paramètres!$B$3:$C$56,2,FALSE)),0,VLOOKUP(O100,Paramètres!$B$3:$C$56,2,FALSE)*Paramètres!$N$8),IF(OR(O100="",OR($D100="",$D100="NL",$D100="HORS LIGUE")),0,VLOOKUP(IF(OR(O100="",OR($D100="",$D100="NL",$D100="HORS LIGUE")),"",COUNTIFS($D$5:$D$72,"&lt;&gt;"&amp;"",$D$5:$D$72,"&lt;&gt;"&amp;"NL",$D$5:$D$72,"&lt;&gt;"&amp;"HORS LIGUE",O$5:O$72,"&lt;"&amp;O100)+1),Paramètres!$B$3:$C$56,2,FALSE)*Paramètres!$N$8))</f>
        <v>0</v>
      </c>
      <c r="Q100" s="46"/>
      <c r="R100" s="2">
        <f>IF(Q$2="Bike &amp; Run",IF(ISNA(VLOOKUP(Q100,Paramètres!$B$3:$C$56,2,FALSE)),0,VLOOKUP(Q100,Paramètres!$B$3:$C$56,2,FALSE)*Paramètres!$N$9),IF(OR(Q100="",OR($D100="",$D100="NL",$D100="HORS LIGUE")),0,VLOOKUP(IF(OR(Q100="",OR($D100="",$D100="NL",$D100="HORS LIGUE")),"",COUNTIFS($D$5:$D$72,"&lt;&gt;"&amp;"",$D$5:$D$72,"&lt;&gt;"&amp;"NL",$D$5:$D$72,"&lt;&gt;"&amp;"HORS LIGUE",Q$5:Q$72,"&lt;"&amp;Q100)+1),Paramètres!$B$3:$C$56,2,FALSE)*Paramètres!$N$9))</f>
        <v>0</v>
      </c>
      <c r="S100" s="46"/>
      <c r="T100" s="2">
        <f>IF(S$2="Bike &amp; Run",IF(ISNA(VLOOKUP(S100,Paramètres!$B$3:$C$56,2,FALSE)),0,VLOOKUP(S100,Paramètres!$B$3:$C$56,2,FALSE)*Paramètres!$N$10),IF(OR(S100="",OR($D100="",$D100="NL",$D100="HORS LIGUE")),0,VLOOKUP(IF(OR(S100="",OR($D100="",$D100="NL",$D100="HORS LIGUE")),"",COUNTIFS($D$5:$D$72,"&lt;&gt;"&amp;"",$D$5:$D$72,"&lt;&gt;"&amp;"NL",$D$5:$D$72,"&lt;&gt;"&amp;"HORS LIGUE",S$5:S$72,"&lt;"&amp;S100)+1),Paramètres!$B$3:$C$56,2,FALSE)*Paramètres!$N$10))</f>
        <v>0</v>
      </c>
      <c r="U100" s="46"/>
      <c r="V100" s="2">
        <f>IF(U$2="Bike &amp; Run",IF(ISNA(VLOOKUP(U100,Paramètres!$B$3:$C$56,2,FALSE)),0,VLOOKUP(U100,Paramètres!$B$3:$C$56,2,FALSE)*Paramètres!$N$11),IF(OR(U100="",OR($D100="",$D100="NL",$D100="HORS LIGUE")),0,VLOOKUP(IF(OR(U100="",OR($D100="",$D100="NL",$D100="HORS LIGUE")),"",COUNTIFS($D$5:$D$72,"&lt;&gt;"&amp;"",$D$5:$D$72,"&lt;&gt;"&amp;"NL",$D$5:$D$72,"&lt;&gt;"&amp;"HORS LIGUE",U$5:U$72,"&lt;"&amp;U100)+1),Paramètres!$B$3:$C$56,2,FALSE)*Paramètres!$N$11))</f>
        <v>0</v>
      </c>
      <c r="W100" s="46"/>
      <c r="X100" s="2">
        <f>IF(W$2="Bike &amp; Run",IF(ISNA(VLOOKUP(W100,Paramètres!$B$3:$C$56,2,FALSE)),0,VLOOKUP(W100,Paramètres!$B$3:$C$56,2,FALSE)*Paramètres!$N$12),IF(OR(W100="",OR($D100="",$D100="NL",$D100="HORS LIGUE")),0,VLOOKUP(IF(OR(W100="",OR($D100="",$D100="NL",$D100="HORS LIGUE")),"",COUNTIFS($D$5:$D$72,"&lt;&gt;"&amp;"",$D$5:$D$72,"&lt;&gt;"&amp;"NL",$D$5:$D$72,"&lt;&gt;"&amp;"HORS LIGUE",W$5:W$72,"&lt;"&amp;W100)+1),Paramètres!$B$3:$C$56,2,FALSE)*Paramètres!$N$12))</f>
        <v>0</v>
      </c>
      <c r="Y100" s="46"/>
      <c r="Z100" s="2">
        <f>IF(Y$2="Bike &amp; Run",IF(ISNA(VLOOKUP(Y100,Paramètres!$B$3:$C$56,2,FALSE)),0,VLOOKUP(Y100,Paramètres!$B$3:$C$56,2,FALSE)*Paramètres!$N$13),IF(OR(Y100="",OR($D100="",$D100="NL",$D100="HORS LIGUE")),0,VLOOKUP(IF(OR(Y100="",OR($D100="",$D100="NL",$D100="HORS LIGUE")),"",COUNTIFS($D$5:$D$72,"&lt;&gt;"&amp;"",$D$5:$D$72,"&lt;&gt;"&amp;"NL",$D$5:$D$72,"&lt;&gt;"&amp;"HORS LIGUE",Y$5:Y$72,"&lt;"&amp;Y100)+1),Paramètres!$B$3:$C$56,2,FALSE)*Paramètres!$N$13))</f>
        <v>0</v>
      </c>
      <c r="AA100" s="46"/>
      <c r="AB100" s="2">
        <f>IF(AA$2="Bike &amp; Run",IF(ISNA(VLOOKUP(AA100,Paramètres!$B$3:$C$56,2,FALSE)),0,VLOOKUP(AA100,Paramètres!$B$3:$C$56,2,FALSE)*Paramètres!$N$14),IF(OR(AA100="",OR($D100="",$D100="NL",$D100="HORS LIGUE")),0,VLOOKUP(IF(OR(AA100="",OR($D100="",$D100="NL",$D100="HORS LIGUE")),"",COUNTIFS($D$5:$D$72,"&lt;&gt;"&amp;"",$D$5:$D$72,"&lt;&gt;"&amp;"NL",$D$5:$D$72,"&lt;&gt;"&amp;"HORS LIGUE",AA$5:AA$72,"&lt;"&amp;AA100)+1),Paramètres!$B$3:$C$56,2,FALSE)*Paramètres!$N$14))</f>
        <v>0</v>
      </c>
      <c r="AC100" s="46"/>
      <c r="AD100" s="2">
        <f>IF(AC$2="Bike &amp; Run",IF(ISNA(VLOOKUP(AC100,Paramètres!$B$3:$C$56,2,FALSE)),0,VLOOKUP(AC100,Paramètres!$B$3:$C$56,2,FALSE)*Paramètres!$N$15),IF(OR(AC100="",OR($D100="",$D100="NL",$D100="HORS LIGUE")),0,VLOOKUP(IF(OR(AC100="",OR($D100="",$D100="NL",$D100="HORS LIGUE")),"",COUNTIFS($D$5:$D$72,"&lt;&gt;"&amp;"",$D$5:$D$72,"&lt;&gt;"&amp;"NL",$D$5:$D$72,"&lt;&gt;"&amp;"HORS LIGUE",AC$5:AC$72,"&lt;"&amp;AC100)+1),Paramètres!$B$3:$C$56,2,FALSE)*Paramètres!$N$15))</f>
        <v>0</v>
      </c>
      <c r="AE100" s="46"/>
      <c r="AF100" s="2">
        <f>IF(AE$2="Bike &amp; Run",IF(ISNA(VLOOKUP(AE100,Paramètres!$B$3:$C$56,2,FALSE)),0,VLOOKUP(AE100,Paramètres!$B$3:$C$56,2,FALSE)*Paramètres!$N$16),IF(OR(AE100="",OR($D100="",$D100="NL",$D100="HORS LIGUE")),0,VLOOKUP(IF(OR(AE100="",OR($D100="",$D100="NL",$D100="HORS LIGUE")),"",COUNTIFS($D$5:$D$72,"&lt;&gt;"&amp;"",$D$5:$D$72,"&lt;&gt;"&amp;"NL",$D$5:$D$72,"&lt;&gt;"&amp;"HORS LIGUE",AE$5:AE$72,"&lt;"&amp;AE100)+1),Paramètres!$B$3:$C$56,2,FALSE)*Paramètres!$N$16))</f>
        <v>0</v>
      </c>
      <c r="AG100" s="46"/>
      <c r="AH100" s="2">
        <f>IF(AG$2="Bike &amp; Run",IF(ISNA(VLOOKUP(AG100,Paramètres!$B$3:$C$56,2,FALSE)),0,VLOOKUP(AG100,Paramètres!$B$3:$C$56,2,FALSE)*Paramètres!$N$17),IF(OR(AG100="",OR($D100="",$D100="NL",$D100="HORS LIGUE")),0,VLOOKUP(IF(OR(AG100="",OR($D100="",$D100="NL",$D100="HORS LIGUE")),"",COUNTIFS($D$5:$D$72,"&lt;&gt;"&amp;"",$D$5:$D$72,"&lt;&gt;"&amp;"NL",$D$5:$D$72,"&lt;&gt;"&amp;"HORS LIGUE",AG$5:AG$72,"&lt;"&amp;AG100)+1),Paramètres!$B$3:$C$56,2,FALSE)*Paramètres!$N$17))</f>
        <v>0</v>
      </c>
      <c r="AI100" s="40">
        <f t="shared" si="109"/>
        <v>0</v>
      </c>
      <c r="AJ100" s="3" t="str">
        <f t="shared" si="110"/>
        <v/>
      </c>
      <c r="AK100" s="5">
        <f t="shared" si="111"/>
        <v>0</v>
      </c>
      <c r="AL100" s="41" t="e">
        <f t="shared" si="117"/>
        <v>#REF!</v>
      </c>
      <c r="AM100" s="33" t="e">
        <f t="shared" si="112"/>
        <v>#REF!</v>
      </c>
    </row>
    <row r="101" spans="1:39" ht="16.5" x14ac:dyDescent="0.35">
      <c r="A101" s="14"/>
      <c r="B101" s="64" t="str">
        <f>IF(ISNA(VLOOKUP(A101,'Licenciés Jeunes 2023'!A:C,3,0)),"",VLOOKUP(A101,'Licenciés Jeunes 2023'!A:C,3,0))</f>
        <v/>
      </c>
      <c r="C101" s="32" t="str">
        <f>IF(ISNA(VLOOKUP(A101,'Licenciés Jeunes 2023'!A:C,2,0)),"",VLOOKUP(A101,'Licenciés Jeunes 2023'!A:C,2,0))</f>
        <v/>
      </c>
      <c r="D101" s="32" t="str">
        <f>IF(ISNA(VLOOKUP(A101,'Licenciés Jeunes 2023'!A:F,6,0)),"",VLOOKUP(A101,'Licenciés Jeunes 2023'!A:F,6,0))</f>
        <v/>
      </c>
      <c r="E101" s="6"/>
      <c r="F101" s="2">
        <f>IF(E$2="Bike &amp; Run",IF(ISNA(VLOOKUP(E101,Paramètres!$B$3:$C$56,2,FALSE)),0,VLOOKUP(E101,Paramètres!$B$3:$C$56,2,FALSE)*Paramètres!$N$3),IF(OR(E101="",OR($D101="",$D101="NL",$D101="HORS LIGUE")),0,VLOOKUP(IF(OR(E101="",OR($D101="",$D101="NL",$D101="HORS LIGUE")),"",COUNTIFS($D$5:$D$72,"&lt;&gt;"&amp;"",$D$5:$D$72,"&lt;&gt;"&amp;"NL",$D$5:$D$72,"&lt;&gt;"&amp;"HORS LIGUE",E$5:E$72,"&lt;"&amp;E101)+1),Paramètres!$B$3:$C$56,2,FALSE)*Paramètres!$N$3))</f>
        <v>0</v>
      </c>
      <c r="G101" s="4"/>
      <c r="H101" s="2">
        <f>IF(G$2="Bike &amp; Run",IF(ISNA(VLOOKUP(G101,Paramètres!$B$3:$C$56,2,FALSE)),0,VLOOKUP(G101,Paramètres!$B$3:$C$56,2,FALSE)*Paramètres!$N$4),IF(OR(G101="",OR($D101="",$D101="NL",$D101="HORS LIGUE")),0,VLOOKUP(IF(OR(G101="",OR($D101="",$D101="NL",$D101="HORS LIGUE")),"",COUNTIFS($D$5:$D$72,"&lt;&gt;"&amp;"",$D$5:$D$72,"&lt;&gt;"&amp;"NL",$D$5:$D$72,"&lt;&gt;"&amp;"HORS LIGUE",G$5:G$72,"&lt;"&amp;G101)+1),Paramètres!$B$3:$C$56,2,FALSE)*Paramètres!$N$4))</f>
        <v>0</v>
      </c>
      <c r="I101" s="36"/>
      <c r="J101" s="2">
        <f>IF(I$2="Bike &amp; Run",IF(ISNA(VLOOKUP(I101,Paramètres!$B$3:$C$56,2,FALSE)),0,VLOOKUP(I101,Paramètres!$B$3:$C$56,2,FALSE)*Paramètres!$N$5),IF(OR(I101="",OR($D101="",$D101="NL",$D101="HORS LIGUE")),0,VLOOKUP(IF(OR(I101="",OR($D101="",$D101="NL",$D101="HORS LIGUE")),"",COUNTIFS($D$5:$D$72,"&lt;&gt;"&amp;"",$D$5:$D$72,"&lt;&gt;"&amp;"NL",$D$5:$D$72,"&lt;&gt;"&amp;"HORS LIGUE",I$5:I$72,"&lt;"&amp;I101)+1),Paramètres!$B$3:$C$56,2,FALSE)*Paramètres!$N$5))</f>
        <v>0</v>
      </c>
      <c r="K101" s="4"/>
      <c r="L101" s="2">
        <f>IF(K$2="Bike &amp; Run",IF(ISNA(VLOOKUP(K101,Paramètres!$B$3:$C$56,2,FALSE)),0,VLOOKUP(K101,Paramètres!$B$3:$C$56,2,FALSE)*Paramètres!$N$6),IF(OR(K101="",OR($D101="",$D101="NL",$D101="HORS LIGUE")),0,VLOOKUP(IF(OR(K101="",OR($D101="",$D101="NL",$D101="HORS LIGUE")),"",COUNTIFS($D$5:$D$72,"&lt;&gt;"&amp;"",$D$5:$D$72,"&lt;&gt;"&amp;"NL",$D$5:$D$72,"&lt;&gt;"&amp;"HORS LIGUE",K$5:K$72,"&lt;"&amp;K101)+1),Paramètres!$B$3:$C$56,2,FALSE)*Paramètres!$N$6))</f>
        <v>0</v>
      </c>
      <c r="M101" s="4"/>
      <c r="N101" s="2">
        <f>IF(M$2="Bike &amp; Run",IF(ISNA(VLOOKUP(M101,Paramètres!$B$3:$C$56,2,FALSE)),0,VLOOKUP(M101,Paramètres!$B$3:$C$56,2,FALSE)*Paramètres!$N$7),IF(OR(M101="",OR($D101="",$D101="NL",$D101="HORS LIGUE")),0,VLOOKUP(IF(OR(M101="",OR($D101="",$D101="NL",$D101="HORS LIGUE")),"",COUNTIFS($D$5:$D$72,"&lt;&gt;"&amp;"",$D$5:$D$72,"&lt;&gt;"&amp;"NL",$D$5:$D$72,"&lt;&gt;"&amp;"HORS LIGUE",M$5:M$72,"&lt;"&amp;M101)+1),Paramètres!$B$3:$C$56,2,FALSE)*Paramètres!$N$7))</f>
        <v>0</v>
      </c>
      <c r="O101" s="46"/>
      <c r="P101" s="2">
        <f>IF(O$2="Bike &amp; Run",IF(ISNA(VLOOKUP(O101,Paramètres!$B$3:$C$56,2,FALSE)),0,VLOOKUP(O101,Paramètres!$B$3:$C$56,2,FALSE)*Paramètres!$N$8),IF(OR(O101="",OR($D101="",$D101="NL",$D101="HORS LIGUE")),0,VLOOKUP(IF(OR(O101="",OR($D101="",$D101="NL",$D101="HORS LIGUE")),"",COUNTIFS($D$5:$D$72,"&lt;&gt;"&amp;"",$D$5:$D$72,"&lt;&gt;"&amp;"NL",$D$5:$D$72,"&lt;&gt;"&amp;"HORS LIGUE",O$5:O$72,"&lt;"&amp;O101)+1),Paramètres!$B$3:$C$56,2,FALSE)*Paramètres!$N$8))</f>
        <v>0</v>
      </c>
      <c r="Q101" s="46"/>
      <c r="R101" s="2">
        <f>IF(Q$2="Bike &amp; Run",IF(ISNA(VLOOKUP(Q101,Paramètres!$B$3:$C$56,2,FALSE)),0,VLOOKUP(Q101,Paramètres!$B$3:$C$56,2,FALSE)*Paramètres!$N$9),IF(OR(Q101="",OR($D101="",$D101="NL",$D101="HORS LIGUE")),0,VLOOKUP(IF(OR(Q101="",OR($D101="",$D101="NL",$D101="HORS LIGUE")),"",COUNTIFS($D$5:$D$72,"&lt;&gt;"&amp;"",$D$5:$D$72,"&lt;&gt;"&amp;"NL",$D$5:$D$72,"&lt;&gt;"&amp;"HORS LIGUE",Q$5:Q$72,"&lt;"&amp;Q101)+1),Paramètres!$B$3:$C$56,2,FALSE)*Paramètres!$N$9))</f>
        <v>0</v>
      </c>
      <c r="S101" s="46"/>
      <c r="T101" s="2">
        <f>IF(S$2="Bike &amp; Run",IF(ISNA(VLOOKUP(S101,Paramètres!$B$3:$C$56,2,FALSE)),0,VLOOKUP(S101,Paramètres!$B$3:$C$56,2,FALSE)*Paramètres!$N$10),IF(OR(S101="",OR($D101="",$D101="NL",$D101="HORS LIGUE")),0,VLOOKUP(IF(OR(S101="",OR($D101="",$D101="NL",$D101="HORS LIGUE")),"",COUNTIFS($D$5:$D$72,"&lt;&gt;"&amp;"",$D$5:$D$72,"&lt;&gt;"&amp;"NL",$D$5:$D$72,"&lt;&gt;"&amp;"HORS LIGUE",S$5:S$72,"&lt;"&amp;S101)+1),Paramètres!$B$3:$C$56,2,FALSE)*Paramètres!$N$10))</f>
        <v>0</v>
      </c>
      <c r="U101" s="46"/>
      <c r="V101" s="2">
        <f>IF(U$2="Bike &amp; Run",IF(ISNA(VLOOKUP(U101,Paramètres!$B$3:$C$56,2,FALSE)),0,VLOOKUP(U101,Paramètres!$B$3:$C$56,2,FALSE)*Paramètres!$N$11),IF(OR(U101="",OR($D101="",$D101="NL",$D101="HORS LIGUE")),0,VLOOKUP(IF(OR(U101="",OR($D101="",$D101="NL",$D101="HORS LIGUE")),"",COUNTIFS($D$5:$D$72,"&lt;&gt;"&amp;"",$D$5:$D$72,"&lt;&gt;"&amp;"NL",$D$5:$D$72,"&lt;&gt;"&amp;"HORS LIGUE",U$5:U$72,"&lt;"&amp;U101)+1),Paramètres!$B$3:$C$56,2,FALSE)*Paramètres!$N$11))</f>
        <v>0</v>
      </c>
      <c r="W101" s="46"/>
      <c r="X101" s="2">
        <f>IF(W$2="Bike &amp; Run",IF(ISNA(VLOOKUP(W101,Paramètres!$B$3:$C$56,2,FALSE)),0,VLOOKUP(W101,Paramètres!$B$3:$C$56,2,FALSE)*Paramètres!$N$12),IF(OR(W101="",OR($D101="",$D101="NL",$D101="HORS LIGUE")),0,VLOOKUP(IF(OR(W101="",OR($D101="",$D101="NL",$D101="HORS LIGUE")),"",COUNTIFS($D$5:$D$72,"&lt;&gt;"&amp;"",$D$5:$D$72,"&lt;&gt;"&amp;"NL",$D$5:$D$72,"&lt;&gt;"&amp;"HORS LIGUE",W$5:W$72,"&lt;"&amp;W101)+1),Paramètres!$B$3:$C$56,2,FALSE)*Paramètres!$N$12))</f>
        <v>0</v>
      </c>
      <c r="Y101" s="46"/>
      <c r="Z101" s="2">
        <f>IF(Y$2="Bike &amp; Run",IF(ISNA(VLOOKUP(Y101,Paramètres!$B$3:$C$56,2,FALSE)),0,VLOOKUP(Y101,Paramètres!$B$3:$C$56,2,FALSE)*Paramètres!$N$13),IF(OR(Y101="",OR($D101="",$D101="NL",$D101="HORS LIGUE")),0,VLOOKUP(IF(OR(Y101="",OR($D101="",$D101="NL",$D101="HORS LIGUE")),"",COUNTIFS($D$5:$D$72,"&lt;&gt;"&amp;"",$D$5:$D$72,"&lt;&gt;"&amp;"NL",$D$5:$D$72,"&lt;&gt;"&amp;"HORS LIGUE",Y$5:Y$72,"&lt;"&amp;Y101)+1),Paramètres!$B$3:$C$56,2,FALSE)*Paramètres!$N$13))</f>
        <v>0</v>
      </c>
      <c r="AA101" s="46"/>
      <c r="AB101" s="2">
        <f>IF(AA$2="Bike &amp; Run",IF(ISNA(VLOOKUP(AA101,Paramètres!$B$3:$C$56,2,FALSE)),0,VLOOKUP(AA101,Paramètres!$B$3:$C$56,2,FALSE)*Paramètres!$N$14),IF(OR(AA101="",OR($D101="",$D101="NL",$D101="HORS LIGUE")),0,VLOOKUP(IF(OR(AA101="",OR($D101="",$D101="NL",$D101="HORS LIGUE")),"",COUNTIFS($D$5:$D$72,"&lt;&gt;"&amp;"",$D$5:$D$72,"&lt;&gt;"&amp;"NL",$D$5:$D$72,"&lt;&gt;"&amp;"HORS LIGUE",AA$5:AA$72,"&lt;"&amp;AA101)+1),Paramètres!$B$3:$C$56,2,FALSE)*Paramètres!$N$14))</f>
        <v>0</v>
      </c>
      <c r="AC101" s="46"/>
      <c r="AD101" s="2">
        <f>IF(AC$2="Bike &amp; Run",IF(ISNA(VLOOKUP(AC101,Paramètres!$B$3:$C$56,2,FALSE)),0,VLOOKUP(AC101,Paramètres!$B$3:$C$56,2,FALSE)*Paramètres!$N$15),IF(OR(AC101="",OR($D101="",$D101="NL",$D101="HORS LIGUE")),0,VLOOKUP(IF(OR(AC101="",OR($D101="",$D101="NL",$D101="HORS LIGUE")),"",COUNTIFS($D$5:$D$72,"&lt;&gt;"&amp;"",$D$5:$D$72,"&lt;&gt;"&amp;"NL",$D$5:$D$72,"&lt;&gt;"&amp;"HORS LIGUE",AC$5:AC$72,"&lt;"&amp;AC101)+1),Paramètres!$B$3:$C$56,2,FALSE)*Paramètres!$N$15))</f>
        <v>0</v>
      </c>
      <c r="AE101" s="46"/>
      <c r="AF101" s="2">
        <f>IF(AE$2="Bike &amp; Run",IF(ISNA(VLOOKUP(AE101,Paramètres!$B$3:$C$56,2,FALSE)),0,VLOOKUP(AE101,Paramètres!$B$3:$C$56,2,FALSE)*Paramètres!$N$16),IF(OR(AE101="",OR($D101="",$D101="NL",$D101="HORS LIGUE")),0,VLOOKUP(IF(OR(AE101="",OR($D101="",$D101="NL",$D101="HORS LIGUE")),"",COUNTIFS($D$5:$D$72,"&lt;&gt;"&amp;"",$D$5:$D$72,"&lt;&gt;"&amp;"NL",$D$5:$D$72,"&lt;&gt;"&amp;"HORS LIGUE",AE$5:AE$72,"&lt;"&amp;AE101)+1),Paramètres!$B$3:$C$56,2,FALSE)*Paramètres!$N$16))</f>
        <v>0</v>
      </c>
      <c r="AG101" s="46"/>
      <c r="AH101" s="2">
        <f>IF(AG$2="Bike &amp; Run",IF(ISNA(VLOOKUP(AG101,Paramètres!$B$3:$C$56,2,FALSE)),0,VLOOKUP(AG101,Paramètres!$B$3:$C$56,2,FALSE)*Paramètres!$N$17),IF(OR(AG101="",OR($D101="",$D101="NL",$D101="HORS LIGUE")),0,VLOOKUP(IF(OR(AG101="",OR($D101="",$D101="NL",$D101="HORS LIGUE")),"",COUNTIFS($D$5:$D$72,"&lt;&gt;"&amp;"",$D$5:$D$72,"&lt;&gt;"&amp;"NL",$D$5:$D$72,"&lt;&gt;"&amp;"HORS LIGUE",AG$5:AG$72,"&lt;"&amp;AG101)+1),Paramètres!$B$3:$C$56,2,FALSE)*Paramètres!$N$17))</f>
        <v>0</v>
      </c>
      <c r="AI101" s="40">
        <f t="shared" ref="AI101:AI132" si="118">F101+H101+J101+L101+N101+P101+R101+T101+V101+X101+Z101+AB101+AD101+AF101+AH101</f>
        <v>0</v>
      </c>
      <c r="AJ101" s="3" t="str">
        <f t="shared" ref="AJ101:AJ132" si="119">IF(AI101&lt;&gt;0,RANK(AI101,$AI$5:$AI$72),"")</f>
        <v/>
      </c>
      <c r="AK101" s="5">
        <f t="shared" ref="AK101:AK132" si="120">COUNTA(E101,G101,I101,K101,M101,O101,Q101,S101,U101,W101,Y101,AA101,AC101,AE101,AG101)</f>
        <v>0</v>
      </c>
      <c r="AL101" s="41" t="e">
        <f t="shared" si="117"/>
        <v>#REF!</v>
      </c>
      <c r="AM101" s="33" t="e">
        <f t="shared" ref="AM101:AM132" si="121">IF(AL101&lt;&gt;0,RANK(AL101,$AL$5:$AL$72),"")</f>
        <v>#REF!</v>
      </c>
    </row>
    <row r="102" spans="1:39" ht="16.5" x14ac:dyDescent="0.35">
      <c r="A102" s="14"/>
      <c r="B102" s="64" t="str">
        <f>IF(ISNA(VLOOKUP(A102,'Licenciés Jeunes 2023'!A:C,3,0)),"",VLOOKUP(A102,'Licenciés Jeunes 2023'!A:C,3,0))</f>
        <v/>
      </c>
      <c r="C102" s="32" t="str">
        <f>IF(ISNA(VLOOKUP(A102,'Licenciés Jeunes 2023'!A:C,2,0)),"",VLOOKUP(A102,'Licenciés Jeunes 2023'!A:C,2,0))</f>
        <v/>
      </c>
      <c r="D102" s="32" t="str">
        <f>IF(ISNA(VLOOKUP(A102,'Licenciés Jeunes 2023'!A:F,6,0)),"",VLOOKUP(A102,'Licenciés Jeunes 2023'!A:F,6,0))</f>
        <v/>
      </c>
      <c r="E102" s="6"/>
      <c r="F102" s="2">
        <f>IF(E$2="Bike &amp; Run",IF(ISNA(VLOOKUP(E102,Paramètres!$B$3:$C$56,2,FALSE)),0,VLOOKUP(E102,Paramètres!$B$3:$C$56,2,FALSE)*Paramètres!$N$3),IF(OR(E102="",OR($D102="",$D102="NL",$D102="HORS LIGUE")),0,VLOOKUP(IF(OR(E102="",OR($D102="",$D102="NL",$D102="HORS LIGUE")),"",COUNTIFS($D$5:$D$72,"&lt;&gt;"&amp;"",$D$5:$D$72,"&lt;&gt;"&amp;"NL",$D$5:$D$72,"&lt;&gt;"&amp;"HORS LIGUE",E$5:E$72,"&lt;"&amp;E102)+1),Paramètres!$B$3:$C$56,2,FALSE)*Paramètres!$N$3))</f>
        <v>0</v>
      </c>
      <c r="G102" s="4"/>
      <c r="H102" s="2">
        <f>IF(G$2="Bike &amp; Run",IF(ISNA(VLOOKUP(G102,Paramètres!$B$3:$C$56,2,FALSE)),0,VLOOKUP(G102,Paramètres!$B$3:$C$56,2,FALSE)*Paramètres!$N$4),IF(OR(G102="",OR($D102="",$D102="NL",$D102="HORS LIGUE")),0,VLOOKUP(IF(OR(G102="",OR($D102="",$D102="NL",$D102="HORS LIGUE")),"",COUNTIFS($D$5:$D$72,"&lt;&gt;"&amp;"",$D$5:$D$72,"&lt;&gt;"&amp;"NL",$D$5:$D$72,"&lt;&gt;"&amp;"HORS LIGUE",G$5:G$72,"&lt;"&amp;G102)+1),Paramètres!$B$3:$C$56,2,FALSE)*Paramètres!$N$4))</f>
        <v>0</v>
      </c>
      <c r="I102" s="36"/>
      <c r="J102" s="2">
        <f>IF(I$2="Bike &amp; Run",IF(ISNA(VLOOKUP(I102,Paramètres!$B$3:$C$56,2,FALSE)),0,VLOOKUP(I102,Paramètres!$B$3:$C$56,2,FALSE)*Paramètres!$N$5),IF(OR(I102="",OR($D102="",$D102="NL",$D102="HORS LIGUE")),0,VLOOKUP(IF(OR(I102="",OR($D102="",$D102="NL",$D102="HORS LIGUE")),"",COUNTIFS($D$5:$D$72,"&lt;&gt;"&amp;"",$D$5:$D$72,"&lt;&gt;"&amp;"NL",$D$5:$D$72,"&lt;&gt;"&amp;"HORS LIGUE",I$5:I$72,"&lt;"&amp;I102)+1),Paramètres!$B$3:$C$56,2,FALSE)*Paramètres!$N$5))</f>
        <v>0</v>
      </c>
      <c r="K102" s="4"/>
      <c r="L102" s="2">
        <f>IF(K$2="Bike &amp; Run",IF(ISNA(VLOOKUP(K102,Paramètres!$B$3:$C$56,2,FALSE)),0,VLOOKUP(K102,Paramètres!$B$3:$C$56,2,FALSE)*Paramètres!$N$6),IF(OR(K102="",OR($D102="",$D102="NL",$D102="HORS LIGUE")),0,VLOOKUP(IF(OR(K102="",OR($D102="",$D102="NL",$D102="HORS LIGUE")),"",COUNTIFS($D$5:$D$72,"&lt;&gt;"&amp;"",$D$5:$D$72,"&lt;&gt;"&amp;"NL",$D$5:$D$72,"&lt;&gt;"&amp;"HORS LIGUE",K$5:K$72,"&lt;"&amp;K102)+1),Paramètres!$B$3:$C$56,2,FALSE)*Paramètres!$N$6))</f>
        <v>0</v>
      </c>
      <c r="M102" s="4"/>
      <c r="N102" s="2">
        <f>IF(M$2="Bike &amp; Run",IF(ISNA(VLOOKUP(M102,Paramètres!$B$3:$C$56,2,FALSE)),0,VLOOKUP(M102,Paramètres!$B$3:$C$56,2,FALSE)*Paramètres!$N$7),IF(OR(M102="",OR($D102="",$D102="NL",$D102="HORS LIGUE")),0,VLOOKUP(IF(OR(M102="",OR($D102="",$D102="NL",$D102="HORS LIGUE")),"",COUNTIFS($D$5:$D$72,"&lt;&gt;"&amp;"",$D$5:$D$72,"&lt;&gt;"&amp;"NL",$D$5:$D$72,"&lt;&gt;"&amp;"HORS LIGUE",M$5:M$72,"&lt;"&amp;M102)+1),Paramètres!$B$3:$C$56,2,FALSE)*Paramètres!$N$7))</f>
        <v>0</v>
      </c>
      <c r="O102" s="46"/>
      <c r="P102" s="2">
        <f>IF(O$2="Bike &amp; Run",IF(ISNA(VLOOKUP(O102,Paramètres!$B$3:$C$56,2,FALSE)),0,VLOOKUP(O102,Paramètres!$B$3:$C$56,2,FALSE)*Paramètres!$N$8),IF(OR(O102="",OR($D102="",$D102="NL",$D102="HORS LIGUE")),0,VLOOKUP(IF(OR(O102="",OR($D102="",$D102="NL",$D102="HORS LIGUE")),"",COUNTIFS($D$5:$D$72,"&lt;&gt;"&amp;"",$D$5:$D$72,"&lt;&gt;"&amp;"NL",$D$5:$D$72,"&lt;&gt;"&amp;"HORS LIGUE",O$5:O$72,"&lt;"&amp;O102)+1),Paramètres!$B$3:$C$56,2,FALSE)*Paramètres!$N$8))</f>
        <v>0</v>
      </c>
      <c r="Q102" s="46"/>
      <c r="R102" s="2">
        <f>IF(Q$2="Bike &amp; Run",IF(ISNA(VLOOKUP(Q102,Paramètres!$B$3:$C$56,2,FALSE)),0,VLOOKUP(Q102,Paramètres!$B$3:$C$56,2,FALSE)*Paramètres!$N$9),IF(OR(Q102="",OR($D102="",$D102="NL",$D102="HORS LIGUE")),0,VLOOKUP(IF(OR(Q102="",OR($D102="",$D102="NL",$D102="HORS LIGUE")),"",COUNTIFS($D$5:$D$72,"&lt;&gt;"&amp;"",$D$5:$D$72,"&lt;&gt;"&amp;"NL",$D$5:$D$72,"&lt;&gt;"&amp;"HORS LIGUE",Q$5:Q$72,"&lt;"&amp;Q102)+1),Paramètres!$B$3:$C$56,2,FALSE)*Paramètres!$N$9))</f>
        <v>0</v>
      </c>
      <c r="S102" s="46"/>
      <c r="T102" s="2">
        <f>IF(S$2="Bike &amp; Run",IF(ISNA(VLOOKUP(S102,Paramètres!$B$3:$C$56,2,FALSE)),0,VLOOKUP(S102,Paramètres!$B$3:$C$56,2,FALSE)*Paramètres!$N$10),IF(OR(S102="",OR($D102="",$D102="NL",$D102="HORS LIGUE")),0,VLOOKUP(IF(OR(S102="",OR($D102="",$D102="NL",$D102="HORS LIGUE")),"",COUNTIFS($D$5:$D$72,"&lt;&gt;"&amp;"",$D$5:$D$72,"&lt;&gt;"&amp;"NL",$D$5:$D$72,"&lt;&gt;"&amp;"HORS LIGUE",S$5:S$72,"&lt;"&amp;S102)+1),Paramètres!$B$3:$C$56,2,FALSE)*Paramètres!$N$10))</f>
        <v>0</v>
      </c>
      <c r="U102" s="46"/>
      <c r="V102" s="2">
        <f>IF(U$2="Bike &amp; Run",IF(ISNA(VLOOKUP(U102,Paramètres!$B$3:$C$56,2,FALSE)),0,VLOOKUP(U102,Paramètres!$B$3:$C$56,2,FALSE)*Paramètres!$N$11),IF(OR(U102="",OR($D102="",$D102="NL",$D102="HORS LIGUE")),0,VLOOKUP(IF(OR(U102="",OR($D102="",$D102="NL",$D102="HORS LIGUE")),"",COUNTIFS($D$5:$D$72,"&lt;&gt;"&amp;"",$D$5:$D$72,"&lt;&gt;"&amp;"NL",$D$5:$D$72,"&lt;&gt;"&amp;"HORS LIGUE",U$5:U$72,"&lt;"&amp;U102)+1),Paramètres!$B$3:$C$56,2,FALSE)*Paramètres!$N$11))</f>
        <v>0</v>
      </c>
      <c r="W102" s="46"/>
      <c r="X102" s="2">
        <f>IF(W$2="Bike &amp; Run",IF(ISNA(VLOOKUP(W102,Paramètres!$B$3:$C$56,2,FALSE)),0,VLOOKUP(W102,Paramètres!$B$3:$C$56,2,FALSE)*Paramètres!$N$12),IF(OR(W102="",OR($D102="",$D102="NL",$D102="HORS LIGUE")),0,VLOOKUP(IF(OR(W102="",OR($D102="",$D102="NL",$D102="HORS LIGUE")),"",COUNTIFS($D$5:$D$72,"&lt;&gt;"&amp;"",$D$5:$D$72,"&lt;&gt;"&amp;"NL",$D$5:$D$72,"&lt;&gt;"&amp;"HORS LIGUE",W$5:W$72,"&lt;"&amp;W102)+1),Paramètres!$B$3:$C$56,2,FALSE)*Paramètres!$N$12))</f>
        <v>0</v>
      </c>
      <c r="Y102" s="46"/>
      <c r="Z102" s="2">
        <f>IF(Y$2="Bike &amp; Run",IF(ISNA(VLOOKUP(Y102,Paramètres!$B$3:$C$56,2,FALSE)),0,VLOOKUP(Y102,Paramètres!$B$3:$C$56,2,FALSE)*Paramètres!$N$13),IF(OR(Y102="",OR($D102="",$D102="NL",$D102="HORS LIGUE")),0,VLOOKUP(IF(OR(Y102="",OR($D102="",$D102="NL",$D102="HORS LIGUE")),"",COUNTIFS($D$5:$D$72,"&lt;&gt;"&amp;"",$D$5:$D$72,"&lt;&gt;"&amp;"NL",$D$5:$D$72,"&lt;&gt;"&amp;"HORS LIGUE",Y$5:Y$72,"&lt;"&amp;Y102)+1),Paramètres!$B$3:$C$56,2,FALSE)*Paramètres!$N$13))</f>
        <v>0</v>
      </c>
      <c r="AA102" s="46"/>
      <c r="AB102" s="2">
        <f>IF(AA$2="Bike &amp; Run",IF(ISNA(VLOOKUP(AA102,Paramètres!$B$3:$C$56,2,FALSE)),0,VLOOKUP(AA102,Paramètres!$B$3:$C$56,2,FALSE)*Paramètres!$N$14),IF(OR(AA102="",OR($D102="",$D102="NL",$D102="HORS LIGUE")),0,VLOOKUP(IF(OR(AA102="",OR($D102="",$D102="NL",$D102="HORS LIGUE")),"",COUNTIFS($D$5:$D$72,"&lt;&gt;"&amp;"",$D$5:$D$72,"&lt;&gt;"&amp;"NL",$D$5:$D$72,"&lt;&gt;"&amp;"HORS LIGUE",AA$5:AA$72,"&lt;"&amp;AA102)+1),Paramètres!$B$3:$C$56,2,FALSE)*Paramètres!$N$14))</f>
        <v>0</v>
      </c>
      <c r="AC102" s="46"/>
      <c r="AD102" s="2">
        <f>IF(AC$2="Bike &amp; Run",IF(ISNA(VLOOKUP(AC102,Paramètres!$B$3:$C$56,2,FALSE)),0,VLOOKUP(AC102,Paramètres!$B$3:$C$56,2,FALSE)*Paramètres!$N$15),IF(OR(AC102="",OR($D102="",$D102="NL",$D102="HORS LIGUE")),0,VLOOKUP(IF(OR(AC102="",OR($D102="",$D102="NL",$D102="HORS LIGUE")),"",COUNTIFS($D$5:$D$72,"&lt;&gt;"&amp;"",$D$5:$D$72,"&lt;&gt;"&amp;"NL",$D$5:$D$72,"&lt;&gt;"&amp;"HORS LIGUE",AC$5:AC$72,"&lt;"&amp;AC102)+1),Paramètres!$B$3:$C$56,2,FALSE)*Paramètres!$N$15))</f>
        <v>0</v>
      </c>
      <c r="AE102" s="46"/>
      <c r="AF102" s="2">
        <f>IF(AE$2="Bike &amp; Run",IF(ISNA(VLOOKUP(AE102,Paramètres!$B$3:$C$56,2,FALSE)),0,VLOOKUP(AE102,Paramètres!$B$3:$C$56,2,FALSE)*Paramètres!$N$16),IF(OR(AE102="",OR($D102="",$D102="NL",$D102="HORS LIGUE")),0,VLOOKUP(IF(OR(AE102="",OR($D102="",$D102="NL",$D102="HORS LIGUE")),"",COUNTIFS($D$5:$D$72,"&lt;&gt;"&amp;"",$D$5:$D$72,"&lt;&gt;"&amp;"NL",$D$5:$D$72,"&lt;&gt;"&amp;"HORS LIGUE",AE$5:AE$72,"&lt;"&amp;AE102)+1),Paramètres!$B$3:$C$56,2,FALSE)*Paramètres!$N$16))</f>
        <v>0</v>
      </c>
      <c r="AG102" s="46"/>
      <c r="AH102" s="2">
        <f>IF(AG$2="Bike &amp; Run",IF(ISNA(VLOOKUP(AG102,Paramètres!$B$3:$C$56,2,FALSE)),0,VLOOKUP(AG102,Paramètres!$B$3:$C$56,2,FALSE)*Paramètres!$N$17),IF(OR(AG102="",OR($D102="",$D102="NL",$D102="HORS LIGUE")),0,VLOOKUP(IF(OR(AG102="",OR($D102="",$D102="NL",$D102="HORS LIGUE")),"",COUNTIFS($D$5:$D$72,"&lt;&gt;"&amp;"",$D$5:$D$72,"&lt;&gt;"&amp;"NL",$D$5:$D$72,"&lt;&gt;"&amp;"HORS LIGUE",AG$5:AG$72,"&lt;"&amp;AG102)+1),Paramètres!$B$3:$C$56,2,FALSE)*Paramètres!$N$17))</f>
        <v>0</v>
      </c>
      <c r="AI102" s="40">
        <f t="shared" si="118"/>
        <v>0</v>
      </c>
      <c r="AJ102" s="3" t="str">
        <f t="shared" si="119"/>
        <v/>
      </c>
      <c r="AK102" s="5">
        <f t="shared" si="120"/>
        <v>0</v>
      </c>
      <c r="AL102" s="41" t="e">
        <f t="shared" si="117"/>
        <v>#REF!</v>
      </c>
      <c r="AM102" s="33" t="e">
        <f t="shared" si="121"/>
        <v>#REF!</v>
      </c>
    </row>
    <row r="103" spans="1:39" ht="16.5" x14ac:dyDescent="0.35">
      <c r="A103" s="14"/>
      <c r="B103" s="64" t="str">
        <f>IF(ISNA(VLOOKUP(A103,'Licenciés Jeunes 2023'!A:C,3,0)),"",VLOOKUP(A103,'Licenciés Jeunes 2023'!A:C,3,0))</f>
        <v/>
      </c>
      <c r="C103" s="32" t="str">
        <f>IF(ISNA(VLOOKUP(A103,'Licenciés Jeunes 2023'!A:C,2,0)),"",VLOOKUP(A103,'Licenciés Jeunes 2023'!A:C,2,0))</f>
        <v/>
      </c>
      <c r="D103" s="32" t="str">
        <f>IF(ISNA(VLOOKUP(A103,'Licenciés Jeunes 2023'!A:F,6,0)),"",VLOOKUP(A103,'Licenciés Jeunes 2023'!A:F,6,0))</f>
        <v/>
      </c>
      <c r="E103" s="6"/>
      <c r="F103" s="2">
        <f>IF(E$2="Bike &amp; Run",IF(ISNA(VLOOKUP(E103,Paramètres!$B$3:$C$56,2,FALSE)),0,VLOOKUP(E103,Paramètres!$B$3:$C$56,2,FALSE)*Paramètres!$N$3),IF(OR(E103="",OR($D103="",$D103="NL",$D103="HORS LIGUE")),0,VLOOKUP(IF(OR(E103="",OR($D103="",$D103="NL",$D103="HORS LIGUE")),"",COUNTIFS($D$5:$D$72,"&lt;&gt;"&amp;"",$D$5:$D$72,"&lt;&gt;"&amp;"NL",$D$5:$D$72,"&lt;&gt;"&amp;"HORS LIGUE",E$5:E$72,"&lt;"&amp;E103)+1),Paramètres!$B$3:$C$56,2,FALSE)*Paramètres!$N$3))</f>
        <v>0</v>
      </c>
      <c r="G103" s="4"/>
      <c r="H103" s="2">
        <f>IF(G$2="Bike &amp; Run",IF(ISNA(VLOOKUP(G103,Paramètres!$B$3:$C$56,2,FALSE)),0,VLOOKUP(G103,Paramètres!$B$3:$C$56,2,FALSE)*Paramètres!$N$4),IF(OR(G103="",OR($D103="",$D103="NL",$D103="HORS LIGUE")),0,VLOOKUP(IF(OR(G103="",OR($D103="",$D103="NL",$D103="HORS LIGUE")),"",COUNTIFS($D$5:$D$72,"&lt;&gt;"&amp;"",$D$5:$D$72,"&lt;&gt;"&amp;"NL",$D$5:$D$72,"&lt;&gt;"&amp;"HORS LIGUE",G$5:G$72,"&lt;"&amp;G103)+1),Paramètres!$B$3:$C$56,2,FALSE)*Paramètres!$N$4))</f>
        <v>0</v>
      </c>
      <c r="I103" s="36"/>
      <c r="J103" s="2">
        <f>IF(I$2="Bike &amp; Run",IF(ISNA(VLOOKUP(I103,Paramètres!$B$3:$C$56,2,FALSE)),0,VLOOKUP(I103,Paramètres!$B$3:$C$56,2,FALSE)*Paramètres!$N$5),IF(OR(I103="",OR($D103="",$D103="NL",$D103="HORS LIGUE")),0,VLOOKUP(IF(OR(I103="",OR($D103="",$D103="NL",$D103="HORS LIGUE")),"",COUNTIFS($D$5:$D$72,"&lt;&gt;"&amp;"",$D$5:$D$72,"&lt;&gt;"&amp;"NL",$D$5:$D$72,"&lt;&gt;"&amp;"HORS LIGUE",I$5:I$72,"&lt;"&amp;I103)+1),Paramètres!$B$3:$C$56,2,FALSE)*Paramètres!$N$5))</f>
        <v>0</v>
      </c>
      <c r="K103" s="4"/>
      <c r="L103" s="2">
        <f>IF(K$2="Bike &amp; Run",IF(ISNA(VLOOKUP(K103,Paramètres!$B$3:$C$56,2,FALSE)),0,VLOOKUP(K103,Paramètres!$B$3:$C$56,2,FALSE)*Paramètres!$N$6),IF(OR(K103="",OR($D103="",$D103="NL",$D103="HORS LIGUE")),0,VLOOKUP(IF(OR(K103="",OR($D103="",$D103="NL",$D103="HORS LIGUE")),"",COUNTIFS($D$5:$D$72,"&lt;&gt;"&amp;"",$D$5:$D$72,"&lt;&gt;"&amp;"NL",$D$5:$D$72,"&lt;&gt;"&amp;"HORS LIGUE",K$5:K$72,"&lt;"&amp;K103)+1),Paramètres!$B$3:$C$56,2,FALSE)*Paramètres!$N$6))</f>
        <v>0</v>
      </c>
      <c r="M103" s="4"/>
      <c r="N103" s="2">
        <f>IF(M$2="Bike &amp; Run",IF(ISNA(VLOOKUP(M103,Paramètres!$B$3:$C$56,2,FALSE)),0,VLOOKUP(M103,Paramètres!$B$3:$C$56,2,FALSE)*Paramètres!$N$7),IF(OR(M103="",OR($D103="",$D103="NL",$D103="HORS LIGUE")),0,VLOOKUP(IF(OR(M103="",OR($D103="",$D103="NL",$D103="HORS LIGUE")),"",COUNTIFS($D$5:$D$72,"&lt;&gt;"&amp;"",$D$5:$D$72,"&lt;&gt;"&amp;"NL",$D$5:$D$72,"&lt;&gt;"&amp;"HORS LIGUE",M$5:M$72,"&lt;"&amp;M103)+1),Paramètres!$B$3:$C$56,2,FALSE)*Paramètres!$N$7))</f>
        <v>0</v>
      </c>
      <c r="O103" s="46"/>
      <c r="P103" s="2">
        <f>IF(O$2="Bike &amp; Run",IF(ISNA(VLOOKUP(O103,Paramètres!$B$3:$C$56,2,FALSE)),0,VLOOKUP(O103,Paramètres!$B$3:$C$56,2,FALSE)*Paramètres!$N$8),IF(OR(O103="",OR($D103="",$D103="NL",$D103="HORS LIGUE")),0,VLOOKUP(IF(OR(O103="",OR($D103="",$D103="NL",$D103="HORS LIGUE")),"",COUNTIFS($D$5:$D$72,"&lt;&gt;"&amp;"",$D$5:$D$72,"&lt;&gt;"&amp;"NL",$D$5:$D$72,"&lt;&gt;"&amp;"HORS LIGUE",O$5:O$72,"&lt;"&amp;O103)+1),Paramètres!$B$3:$C$56,2,FALSE)*Paramètres!$N$8))</f>
        <v>0</v>
      </c>
      <c r="Q103" s="46"/>
      <c r="R103" s="2">
        <f>IF(Q$2="Bike &amp; Run",IF(ISNA(VLOOKUP(Q103,Paramètres!$B$3:$C$56,2,FALSE)),0,VLOOKUP(Q103,Paramètres!$B$3:$C$56,2,FALSE)*Paramètres!$N$9),IF(OR(Q103="",OR($D103="",$D103="NL",$D103="HORS LIGUE")),0,VLOOKUP(IF(OR(Q103="",OR($D103="",$D103="NL",$D103="HORS LIGUE")),"",COUNTIFS($D$5:$D$72,"&lt;&gt;"&amp;"",$D$5:$D$72,"&lt;&gt;"&amp;"NL",$D$5:$D$72,"&lt;&gt;"&amp;"HORS LIGUE",Q$5:Q$72,"&lt;"&amp;Q103)+1),Paramètres!$B$3:$C$56,2,FALSE)*Paramètres!$N$9))</f>
        <v>0</v>
      </c>
      <c r="S103" s="46"/>
      <c r="T103" s="2">
        <f>IF(S$2="Bike &amp; Run",IF(ISNA(VLOOKUP(S103,Paramètres!$B$3:$C$56,2,FALSE)),0,VLOOKUP(S103,Paramètres!$B$3:$C$56,2,FALSE)*Paramètres!$N$10),IF(OR(S103="",OR($D103="",$D103="NL",$D103="HORS LIGUE")),0,VLOOKUP(IF(OR(S103="",OR($D103="",$D103="NL",$D103="HORS LIGUE")),"",COUNTIFS($D$5:$D$72,"&lt;&gt;"&amp;"",$D$5:$D$72,"&lt;&gt;"&amp;"NL",$D$5:$D$72,"&lt;&gt;"&amp;"HORS LIGUE",S$5:S$72,"&lt;"&amp;S103)+1),Paramètres!$B$3:$C$56,2,FALSE)*Paramètres!$N$10))</f>
        <v>0</v>
      </c>
      <c r="U103" s="46"/>
      <c r="V103" s="2">
        <f>IF(U$2="Bike &amp; Run",IF(ISNA(VLOOKUP(U103,Paramètres!$B$3:$C$56,2,FALSE)),0,VLOOKUP(U103,Paramètres!$B$3:$C$56,2,FALSE)*Paramètres!$N$11),IF(OR(U103="",OR($D103="",$D103="NL",$D103="HORS LIGUE")),0,VLOOKUP(IF(OR(U103="",OR($D103="",$D103="NL",$D103="HORS LIGUE")),"",COUNTIFS($D$5:$D$72,"&lt;&gt;"&amp;"",$D$5:$D$72,"&lt;&gt;"&amp;"NL",$D$5:$D$72,"&lt;&gt;"&amp;"HORS LIGUE",U$5:U$72,"&lt;"&amp;U103)+1),Paramètres!$B$3:$C$56,2,FALSE)*Paramètres!$N$11))</f>
        <v>0</v>
      </c>
      <c r="W103" s="46"/>
      <c r="X103" s="2">
        <f>IF(W$2="Bike &amp; Run",IF(ISNA(VLOOKUP(W103,Paramètres!$B$3:$C$56,2,FALSE)),0,VLOOKUP(W103,Paramètres!$B$3:$C$56,2,FALSE)*Paramètres!$N$12),IF(OR(W103="",OR($D103="",$D103="NL",$D103="HORS LIGUE")),0,VLOOKUP(IF(OR(W103="",OR($D103="",$D103="NL",$D103="HORS LIGUE")),"",COUNTIFS($D$5:$D$72,"&lt;&gt;"&amp;"",$D$5:$D$72,"&lt;&gt;"&amp;"NL",$D$5:$D$72,"&lt;&gt;"&amp;"HORS LIGUE",W$5:W$72,"&lt;"&amp;W103)+1),Paramètres!$B$3:$C$56,2,FALSE)*Paramètres!$N$12))</f>
        <v>0</v>
      </c>
      <c r="Y103" s="46"/>
      <c r="Z103" s="2">
        <f>IF(Y$2="Bike &amp; Run",IF(ISNA(VLOOKUP(Y103,Paramètres!$B$3:$C$56,2,FALSE)),0,VLOOKUP(Y103,Paramètres!$B$3:$C$56,2,FALSE)*Paramètres!$N$13),IF(OR(Y103="",OR($D103="",$D103="NL",$D103="HORS LIGUE")),0,VLOOKUP(IF(OR(Y103="",OR($D103="",$D103="NL",$D103="HORS LIGUE")),"",COUNTIFS($D$5:$D$72,"&lt;&gt;"&amp;"",$D$5:$D$72,"&lt;&gt;"&amp;"NL",$D$5:$D$72,"&lt;&gt;"&amp;"HORS LIGUE",Y$5:Y$72,"&lt;"&amp;Y103)+1),Paramètres!$B$3:$C$56,2,FALSE)*Paramètres!$N$13))</f>
        <v>0</v>
      </c>
      <c r="AA103" s="46"/>
      <c r="AB103" s="2">
        <f>IF(AA$2="Bike &amp; Run",IF(ISNA(VLOOKUP(AA103,Paramètres!$B$3:$C$56,2,FALSE)),0,VLOOKUP(AA103,Paramètres!$B$3:$C$56,2,FALSE)*Paramètres!$N$14),IF(OR(AA103="",OR($D103="",$D103="NL",$D103="HORS LIGUE")),0,VLOOKUP(IF(OR(AA103="",OR($D103="",$D103="NL",$D103="HORS LIGUE")),"",COUNTIFS($D$5:$D$72,"&lt;&gt;"&amp;"",$D$5:$D$72,"&lt;&gt;"&amp;"NL",$D$5:$D$72,"&lt;&gt;"&amp;"HORS LIGUE",AA$5:AA$72,"&lt;"&amp;AA103)+1),Paramètres!$B$3:$C$56,2,FALSE)*Paramètres!$N$14))</f>
        <v>0</v>
      </c>
      <c r="AC103" s="46"/>
      <c r="AD103" s="2">
        <f>IF(AC$2="Bike &amp; Run",IF(ISNA(VLOOKUP(AC103,Paramètres!$B$3:$C$56,2,FALSE)),0,VLOOKUP(AC103,Paramètres!$B$3:$C$56,2,FALSE)*Paramètres!$N$15),IF(OR(AC103="",OR($D103="",$D103="NL",$D103="HORS LIGUE")),0,VLOOKUP(IF(OR(AC103="",OR($D103="",$D103="NL",$D103="HORS LIGUE")),"",COUNTIFS($D$5:$D$72,"&lt;&gt;"&amp;"",$D$5:$D$72,"&lt;&gt;"&amp;"NL",$D$5:$D$72,"&lt;&gt;"&amp;"HORS LIGUE",AC$5:AC$72,"&lt;"&amp;AC103)+1),Paramètres!$B$3:$C$56,2,FALSE)*Paramètres!$N$15))</f>
        <v>0</v>
      </c>
      <c r="AE103" s="46"/>
      <c r="AF103" s="2">
        <f>IF(AE$2="Bike &amp; Run",IF(ISNA(VLOOKUP(AE103,Paramètres!$B$3:$C$56,2,FALSE)),0,VLOOKUP(AE103,Paramètres!$B$3:$C$56,2,FALSE)*Paramètres!$N$16),IF(OR(AE103="",OR($D103="",$D103="NL",$D103="HORS LIGUE")),0,VLOOKUP(IF(OR(AE103="",OR($D103="",$D103="NL",$D103="HORS LIGUE")),"",COUNTIFS($D$5:$D$72,"&lt;&gt;"&amp;"",$D$5:$D$72,"&lt;&gt;"&amp;"NL",$D$5:$D$72,"&lt;&gt;"&amp;"HORS LIGUE",AE$5:AE$72,"&lt;"&amp;AE103)+1),Paramètres!$B$3:$C$56,2,FALSE)*Paramètres!$N$16))</f>
        <v>0</v>
      </c>
      <c r="AG103" s="46"/>
      <c r="AH103" s="2">
        <f>IF(AG$2="Bike &amp; Run",IF(ISNA(VLOOKUP(AG103,Paramètres!$B$3:$C$56,2,FALSE)),0,VLOOKUP(AG103,Paramètres!$B$3:$C$56,2,FALSE)*Paramètres!$N$17),IF(OR(AG103="",OR($D103="",$D103="NL",$D103="HORS LIGUE")),0,VLOOKUP(IF(OR(AG103="",OR($D103="",$D103="NL",$D103="HORS LIGUE")),"",COUNTIFS($D$5:$D$72,"&lt;&gt;"&amp;"",$D$5:$D$72,"&lt;&gt;"&amp;"NL",$D$5:$D$72,"&lt;&gt;"&amp;"HORS LIGUE",AG$5:AG$72,"&lt;"&amp;AG103)+1),Paramètres!$B$3:$C$56,2,FALSE)*Paramètres!$N$17))</f>
        <v>0</v>
      </c>
      <c r="AI103" s="40">
        <f t="shared" si="118"/>
        <v>0</v>
      </c>
      <c r="AJ103" s="3" t="str">
        <f t="shared" si="119"/>
        <v/>
      </c>
      <c r="AK103" s="5">
        <f t="shared" si="120"/>
        <v>0</v>
      </c>
      <c r="AL103" s="41" t="e">
        <f t="shared" si="117"/>
        <v>#REF!</v>
      </c>
      <c r="AM103" s="33" t="e">
        <f t="shared" si="121"/>
        <v>#REF!</v>
      </c>
    </row>
    <row r="104" spans="1:39" ht="16.5" x14ac:dyDescent="0.35">
      <c r="A104" s="14"/>
      <c r="B104" s="64" t="str">
        <f>IF(ISNA(VLOOKUP(A104,'Licenciés Jeunes 2023'!A:C,3,0)),"",VLOOKUP(A104,'Licenciés Jeunes 2023'!A:C,3,0))</f>
        <v/>
      </c>
      <c r="C104" s="32" t="str">
        <f>IF(ISNA(VLOOKUP(A104,'Licenciés Jeunes 2023'!A:C,2,0)),"",VLOOKUP(A104,'Licenciés Jeunes 2023'!A:C,2,0))</f>
        <v/>
      </c>
      <c r="D104" s="32" t="str">
        <f>IF(ISNA(VLOOKUP(A104,'Licenciés Jeunes 2023'!A:F,6,0)),"",VLOOKUP(A104,'Licenciés Jeunes 2023'!A:F,6,0))</f>
        <v/>
      </c>
      <c r="E104" s="6"/>
      <c r="F104" s="2">
        <f>IF(E$2="Bike &amp; Run",IF(ISNA(VLOOKUP(E104,Paramètres!$B$3:$C$56,2,FALSE)),0,VLOOKUP(E104,Paramètres!$B$3:$C$56,2,FALSE)*Paramètres!$N$3),IF(OR(E104="",OR($D104="",$D104="NL",$D104="HORS LIGUE")),0,VLOOKUP(IF(OR(E104="",OR($D104="",$D104="NL",$D104="HORS LIGUE")),"",COUNTIFS($D$5:$D$72,"&lt;&gt;"&amp;"",$D$5:$D$72,"&lt;&gt;"&amp;"NL",$D$5:$D$72,"&lt;&gt;"&amp;"HORS LIGUE",E$5:E$72,"&lt;"&amp;E104)+1),Paramètres!$B$3:$C$56,2,FALSE)*Paramètres!$N$3))</f>
        <v>0</v>
      </c>
      <c r="G104" s="4"/>
      <c r="H104" s="2">
        <f>IF(G$2="Bike &amp; Run",IF(ISNA(VLOOKUP(G104,Paramètres!$B$3:$C$56,2,FALSE)),0,VLOOKUP(G104,Paramètres!$B$3:$C$56,2,FALSE)*Paramètres!$N$4),IF(OR(G104="",OR($D104="",$D104="NL",$D104="HORS LIGUE")),0,VLOOKUP(IF(OR(G104="",OR($D104="",$D104="NL",$D104="HORS LIGUE")),"",COUNTIFS($D$5:$D$72,"&lt;&gt;"&amp;"",$D$5:$D$72,"&lt;&gt;"&amp;"NL",$D$5:$D$72,"&lt;&gt;"&amp;"HORS LIGUE",G$5:G$72,"&lt;"&amp;G104)+1),Paramètres!$B$3:$C$56,2,FALSE)*Paramètres!$N$4))</f>
        <v>0</v>
      </c>
      <c r="I104" s="36"/>
      <c r="J104" s="2">
        <f>IF(I$2="Bike &amp; Run",IF(ISNA(VLOOKUP(I104,Paramètres!$B$3:$C$56,2,FALSE)),0,VLOOKUP(I104,Paramètres!$B$3:$C$56,2,FALSE)*Paramètres!$N$5),IF(OR(I104="",OR($D104="",$D104="NL",$D104="HORS LIGUE")),0,VLOOKUP(IF(OR(I104="",OR($D104="",$D104="NL",$D104="HORS LIGUE")),"",COUNTIFS($D$5:$D$72,"&lt;&gt;"&amp;"",$D$5:$D$72,"&lt;&gt;"&amp;"NL",$D$5:$D$72,"&lt;&gt;"&amp;"HORS LIGUE",I$5:I$72,"&lt;"&amp;I104)+1),Paramètres!$B$3:$C$56,2,FALSE)*Paramètres!$N$5))</f>
        <v>0</v>
      </c>
      <c r="K104" s="4"/>
      <c r="L104" s="2">
        <f>IF(K$2="Bike &amp; Run",IF(ISNA(VLOOKUP(K104,Paramètres!$B$3:$C$56,2,FALSE)),0,VLOOKUP(K104,Paramètres!$B$3:$C$56,2,FALSE)*Paramètres!$N$6),IF(OR(K104="",OR($D104="",$D104="NL",$D104="HORS LIGUE")),0,VLOOKUP(IF(OR(K104="",OR($D104="",$D104="NL",$D104="HORS LIGUE")),"",COUNTIFS($D$5:$D$72,"&lt;&gt;"&amp;"",$D$5:$D$72,"&lt;&gt;"&amp;"NL",$D$5:$D$72,"&lt;&gt;"&amp;"HORS LIGUE",K$5:K$72,"&lt;"&amp;K104)+1),Paramètres!$B$3:$C$56,2,FALSE)*Paramètres!$N$6))</f>
        <v>0</v>
      </c>
      <c r="M104" s="4"/>
      <c r="N104" s="2">
        <f>IF(M$2="Bike &amp; Run",IF(ISNA(VLOOKUP(M104,Paramètres!$B$3:$C$56,2,FALSE)),0,VLOOKUP(M104,Paramètres!$B$3:$C$56,2,FALSE)*Paramètres!$N$7),IF(OR(M104="",OR($D104="",$D104="NL",$D104="HORS LIGUE")),0,VLOOKUP(IF(OR(M104="",OR($D104="",$D104="NL",$D104="HORS LIGUE")),"",COUNTIFS($D$5:$D$72,"&lt;&gt;"&amp;"",$D$5:$D$72,"&lt;&gt;"&amp;"NL",$D$5:$D$72,"&lt;&gt;"&amp;"HORS LIGUE",M$5:M$72,"&lt;"&amp;M104)+1),Paramètres!$B$3:$C$56,2,FALSE)*Paramètres!$N$7))</f>
        <v>0</v>
      </c>
      <c r="O104" s="46"/>
      <c r="P104" s="2">
        <f>IF(O$2="Bike &amp; Run",IF(ISNA(VLOOKUP(O104,Paramètres!$B$3:$C$56,2,FALSE)),0,VLOOKUP(O104,Paramètres!$B$3:$C$56,2,FALSE)*Paramètres!$N$8),IF(OR(O104="",OR($D104="",$D104="NL",$D104="HORS LIGUE")),0,VLOOKUP(IF(OR(O104="",OR($D104="",$D104="NL",$D104="HORS LIGUE")),"",COUNTIFS($D$5:$D$72,"&lt;&gt;"&amp;"",$D$5:$D$72,"&lt;&gt;"&amp;"NL",$D$5:$D$72,"&lt;&gt;"&amp;"HORS LIGUE",O$5:O$72,"&lt;"&amp;O104)+1),Paramètres!$B$3:$C$56,2,FALSE)*Paramètres!$N$8))</f>
        <v>0</v>
      </c>
      <c r="Q104" s="46"/>
      <c r="R104" s="2">
        <f>IF(Q$2="Bike &amp; Run",IF(ISNA(VLOOKUP(Q104,Paramètres!$B$3:$C$56,2,FALSE)),0,VLOOKUP(Q104,Paramètres!$B$3:$C$56,2,FALSE)*Paramètres!$N$9),IF(OR(Q104="",OR($D104="",$D104="NL",$D104="HORS LIGUE")),0,VLOOKUP(IF(OR(Q104="",OR($D104="",$D104="NL",$D104="HORS LIGUE")),"",COUNTIFS($D$5:$D$72,"&lt;&gt;"&amp;"",$D$5:$D$72,"&lt;&gt;"&amp;"NL",$D$5:$D$72,"&lt;&gt;"&amp;"HORS LIGUE",Q$5:Q$72,"&lt;"&amp;Q104)+1),Paramètres!$B$3:$C$56,2,FALSE)*Paramètres!$N$9))</f>
        <v>0</v>
      </c>
      <c r="S104" s="46"/>
      <c r="T104" s="2">
        <f>IF(S$2="Bike &amp; Run",IF(ISNA(VLOOKUP(S104,Paramètres!$B$3:$C$56,2,FALSE)),0,VLOOKUP(S104,Paramètres!$B$3:$C$56,2,FALSE)*Paramètres!$N$10),IF(OR(S104="",OR($D104="",$D104="NL",$D104="HORS LIGUE")),0,VLOOKUP(IF(OR(S104="",OR($D104="",$D104="NL",$D104="HORS LIGUE")),"",COUNTIFS($D$5:$D$72,"&lt;&gt;"&amp;"",$D$5:$D$72,"&lt;&gt;"&amp;"NL",$D$5:$D$72,"&lt;&gt;"&amp;"HORS LIGUE",S$5:S$72,"&lt;"&amp;S104)+1),Paramètres!$B$3:$C$56,2,FALSE)*Paramètres!$N$10))</f>
        <v>0</v>
      </c>
      <c r="U104" s="46"/>
      <c r="V104" s="2">
        <f>IF(U$2="Bike &amp; Run",IF(ISNA(VLOOKUP(U104,Paramètres!$B$3:$C$56,2,FALSE)),0,VLOOKUP(U104,Paramètres!$B$3:$C$56,2,FALSE)*Paramètres!$N$11),IF(OR(U104="",OR($D104="",$D104="NL",$D104="HORS LIGUE")),0,VLOOKUP(IF(OR(U104="",OR($D104="",$D104="NL",$D104="HORS LIGUE")),"",COUNTIFS($D$5:$D$72,"&lt;&gt;"&amp;"",$D$5:$D$72,"&lt;&gt;"&amp;"NL",$D$5:$D$72,"&lt;&gt;"&amp;"HORS LIGUE",U$5:U$72,"&lt;"&amp;U104)+1),Paramètres!$B$3:$C$56,2,FALSE)*Paramètres!$N$11))</f>
        <v>0</v>
      </c>
      <c r="W104" s="46"/>
      <c r="X104" s="2">
        <f>IF(W$2="Bike &amp; Run",IF(ISNA(VLOOKUP(W104,Paramètres!$B$3:$C$56,2,FALSE)),0,VLOOKUP(W104,Paramètres!$B$3:$C$56,2,FALSE)*Paramètres!$N$12),IF(OR(W104="",OR($D104="",$D104="NL",$D104="HORS LIGUE")),0,VLOOKUP(IF(OR(W104="",OR($D104="",$D104="NL",$D104="HORS LIGUE")),"",COUNTIFS($D$5:$D$72,"&lt;&gt;"&amp;"",$D$5:$D$72,"&lt;&gt;"&amp;"NL",$D$5:$D$72,"&lt;&gt;"&amp;"HORS LIGUE",W$5:W$72,"&lt;"&amp;W104)+1),Paramètres!$B$3:$C$56,2,FALSE)*Paramètres!$N$12))</f>
        <v>0</v>
      </c>
      <c r="Y104" s="46"/>
      <c r="Z104" s="2">
        <f>IF(Y$2="Bike &amp; Run",IF(ISNA(VLOOKUP(Y104,Paramètres!$B$3:$C$56,2,FALSE)),0,VLOOKUP(Y104,Paramètres!$B$3:$C$56,2,FALSE)*Paramètres!$N$13),IF(OR(Y104="",OR($D104="",$D104="NL",$D104="HORS LIGUE")),0,VLOOKUP(IF(OR(Y104="",OR($D104="",$D104="NL",$D104="HORS LIGUE")),"",COUNTIFS($D$5:$D$72,"&lt;&gt;"&amp;"",$D$5:$D$72,"&lt;&gt;"&amp;"NL",$D$5:$D$72,"&lt;&gt;"&amp;"HORS LIGUE",Y$5:Y$72,"&lt;"&amp;Y104)+1),Paramètres!$B$3:$C$56,2,FALSE)*Paramètres!$N$13))</f>
        <v>0</v>
      </c>
      <c r="AA104" s="46"/>
      <c r="AB104" s="2">
        <f>IF(AA$2="Bike &amp; Run",IF(ISNA(VLOOKUP(AA104,Paramètres!$B$3:$C$56,2,FALSE)),0,VLOOKUP(AA104,Paramètres!$B$3:$C$56,2,FALSE)*Paramètres!$N$14),IF(OR(AA104="",OR($D104="",$D104="NL",$D104="HORS LIGUE")),0,VLOOKUP(IF(OR(AA104="",OR($D104="",$D104="NL",$D104="HORS LIGUE")),"",COUNTIFS($D$5:$D$72,"&lt;&gt;"&amp;"",$D$5:$D$72,"&lt;&gt;"&amp;"NL",$D$5:$D$72,"&lt;&gt;"&amp;"HORS LIGUE",AA$5:AA$72,"&lt;"&amp;AA104)+1),Paramètres!$B$3:$C$56,2,FALSE)*Paramètres!$N$14))</f>
        <v>0</v>
      </c>
      <c r="AC104" s="46"/>
      <c r="AD104" s="2">
        <f>IF(AC$2="Bike &amp; Run",IF(ISNA(VLOOKUP(AC104,Paramètres!$B$3:$C$56,2,FALSE)),0,VLOOKUP(AC104,Paramètres!$B$3:$C$56,2,FALSE)*Paramètres!$N$15),IF(OR(AC104="",OR($D104="",$D104="NL",$D104="HORS LIGUE")),0,VLOOKUP(IF(OR(AC104="",OR($D104="",$D104="NL",$D104="HORS LIGUE")),"",COUNTIFS($D$5:$D$72,"&lt;&gt;"&amp;"",$D$5:$D$72,"&lt;&gt;"&amp;"NL",$D$5:$D$72,"&lt;&gt;"&amp;"HORS LIGUE",AC$5:AC$72,"&lt;"&amp;AC104)+1),Paramètres!$B$3:$C$56,2,FALSE)*Paramètres!$N$15))</f>
        <v>0</v>
      </c>
      <c r="AE104" s="46"/>
      <c r="AF104" s="2">
        <f>IF(AE$2="Bike &amp; Run",IF(ISNA(VLOOKUP(AE104,Paramètres!$B$3:$C$56,2,FALSE)),0,VLOOKUP(AE104,Paramètres!$B$3:$C$56,2,FALSE)*Paramètres!$N$16),IF(OR(AE104="",OR($D104="",$D104="NL",$D104="HORS LIGUE")),0,VLOOKUP(IF(OR(AE104="",OR($D104="",$D104="NL",$D104="HORS LIGUE")),"",COUNTIFS($D$5:$D$72,"&lt;&gt;"&amp;"",$D$5:$D$72,"&lt;&gt;"&amp;"NL",$D$5:$D$72,"&lt;&gt;"&amp;"HORS LIGUE",AE$5:AE$72,"&lt;"&amp;AE104)+1),Paramètres!$B$3:$C$56,2,FALSE)*Paramètres!$N$16))</f>
        <v>0</v>
      </c>
      <c r="AG104" s="46"/>
      <c r="AH104" s="2">
        <f>IF(AG$2="Bike &amp; Run",IF(ISNA(VLOOKUP(AG104,Paramètres!$B$3:$C$56,2,FALSE)),0,VLOOKUP(AG104,Paramètres!$B$3:$C$56,2,FALSE)*Paramètres!$N$17),IF(OR(AG104="",OR($D104="",$D104="NL",$D104="HORS LIGUE")),0,VLOOKUP(IF(OR(AG104="",OR($D104="",$D104="NL",$D104="HORS LIGUE")),"",COUNTIFS($D$5:$D$72,"&lt;&gt;"&amp;"",$D$5:$D$72,"&lt;&gt;"&amp;"NL",$D$5:$D$72,"&lt;&gt;"&amp;"HORS LIGUE",AG$5:AG$72,"&lt;"&amp;AG104)+1),Paramètres!$B$3:$C$56,2,FALSE)*Paramètres!$N$17))</f>
        <v>0</v>
      </c>
      <c r="AI104" s="40">
        <f t="shared" si="118"/>
        <v>0</v>
      </c>
      <c r="AJ104" s="3" t="str">
        <f t="shared" si="119"/>
        <v/>
      </c>
      <c r="AK104" s="5">
        <f t="shared" si="120"/>
        <v>0</v>
      </c>
      <c r="AL104" s="41" t="e">
        <f t="shared" si="117"/>
        <v>#REF!</v>
      </c>
      <c r="AM104" s="33" t="e">
        <f t="shared" si="121"/>
        <v>#REF!</v>
      </c>
    </row>
    <row r="105" spans="1:39" ht="16.5" x14ac:dyDescent="0.35">
      <c r="A105" s="14"/>
      <c r="B105" s="64" t="str">
        <f>IF(ISNA(VLOOKUP(A105,'Licenciés Jeunes 2023'!A:C,3,0)),"",VLOOKUP(A105,'Licenciés Jeunes 2023'!A:C,3,0))</f>
        <v/>
      </c>
      <c r="C105" s="32" t="str">
        <f>IF(ISNA(VLOOKUP(A105,'Licenciés Jeunes 2023'!A:C,2,0)),"",VLOOKUP(A105,'Licenciés Jeunes 2023'!A:C,2,0))</f>
        <v/>
      </c>
      <c r="D105" s="32" t="str">
        <f>IF(ISNA(VLOOKUP(A105,'Licenciés Jeunes 2023'!A:F,6,0)),"",VLOOKUP(A105,'Licenciés Jeunes 2023'!A:F,6,0))</f>
        <v/>
      </c>
      <c r="E105" s="6"/>
      <c r="F105" s="2">
        <f>IF(E$2="Bike &amp; Run",IF(ISNA(VLOOKUP(E105,Paramètres!$B$3:$C$56,2,FALSE)),0,VLOOKUP(E105,Paramètres!$B$3:$C$56,2,FALSE)*Paramètres!$N$3),IF(OR(E105="",OR($D105="",$D105="NL",$D105="HORS LIGUE")),0,VLOOKUP(IF(OR(E105="",OR($D105="",$D105="NL",$D105="HORS LIGUE")),"",COUNTIFS($D$5:$D$72,"&lt;&gt;"&amp;"",$D$5:$D$72,"&lt;&gt;"&amp;"NL",$D$5:$D$72,"&lt;&gt;"&amp;"HORS LIGUE",E$5:E$72,"&lt;"&amp;E105)+1),Paramètres!$B$3:$C$56,2,FALSE)*Paramètres!$N$3))</f>
        <v>0</v>
      </c>
      <c r="G105" s="4"/>
      <c r="H105" s="2">
        <f>IF(G$2="Bike &amp; Run",IF(ISNA(VLOOKUP(G105,Paramètres!$B$3:$C$56,2,FALSE)),0,VLOOKUP(G105,Paramètres!$B$3:$C$56,2,FALSE)*Paramètres!$N$4),IF(OR(G105="",OR($D105="",$D105="NL",$D105="HORS LIGUE")),0,VLOOKUP(IF(OR(G105="",OR($D105="",$D105="NL",$D105="HORS LIGUE")),"",COUNTIFS($D$5:$D$72,"&lt;&gt;"&amp;"",$D$5:$D$72,"&lt;&gt;"&amp;"NL",$D$5:$D$72,"&lt;&gt;"&amp;"HORS LIGUE",G$5:G$72,"&lt;"&amp;G105)+1),Paramètres!$B$3:$C$56,2,FALSE)*Paramètres!$N$4))</f>
        <v>0</v>
      </c>
      <c r="I105" s="36"/>
      <c r="J105" s="2">
        <f>IF(I$2="Bike &amp; Run",IF(ISNA(VLOOKUP(I105,Paramètres!$B$3:$C$56,2,FALSE)),0,VLOOKUP(I105,Paramètres!$B$3:$C$56,2,FALSE)*Paramètres!$N$5),IF(OR(I105="",OR($D105="",$D105="NL",$D105="HORS LIGUE")),0,VLOOKUP(IF(OR(I105="",OR($D105="",$D105="NL",$D105="HORS LIGUE")),"",COUNTIFS($D$5:$D$72,"&lt;&gt;"&amp;"",$D$5:$D$72,"&lt;&gt;"&amp;"NL",$D$5:$D$72,"&lt;&gt;"&amp;"HORS LIGUE",I$5:I$72,"&lt;"&amp;I105)+1),Paramètres!$B$3:$C$56,2,FALSE)*Paramètres!$N$5))</f>
        <v>0</v>
      </c>
      <c r="K105" s="4"/>
      <c r="L105" s="2">
        <f>IF(K$2="Bike &amp; Run",IF(ISNA(VLOOKUP(K105,Paramètres!$B$3:$C$56,2,FALSE)),0,VLOOKUP(K105,Paramètres!$B$3:$C$56,2,FALSE)*Paramètres!$N$6),IF(OR(K105="",OR($D105="",$D105="NL",$D105="HORS LIGUE")),0,VLOOKUP(IF(OR(K105="",OR($D105="",$D105="NL",$D105="HORS LIGUE")),"",COUNTIFS($D$5:$D$72,"&lt;&gt;"&amp;"",$D$5:$D$72,"&lt;&gt;"&amp;"NL",$D$5:$D$72,"&lt;&gt;"&amp;"HORS LIGUE",K$5:K$72,"&lt;"&amp;K105)+1),Paramètres!$B$3:$C$56,2,FALSE)*Paramètres!$N$6))</f>
        <v>0</v>
      </c>
      <c r="M105" s="4"/>
      <c r="N105" s="2">
        <f>IF(M$2="Bike &amp; Run",IF(ISNA(VLOOKUP(M105,Paramètres!$B$3:$C$56,2,FALSE)),0,VLOOKUP(M105,Paramètres!$B$3:$C$56,2,FALSE)*Paramètres!$N$7),IF(OR(M105="",OR($D105="",$D105="NL",$D105="HORS LIGUE")),0,VLOOKUP(IF(OR(M105="",OR($D105="",$D105="NL",$D105="HORS LIGUE")),"",COUNTIFS($D$5:$D$72,"&lt;&gt;"&amp;"",$D$5:$D$72,"&lt;&gt;"&amp;"NL",$D$5:$D$72,"&lt;&gt;"&amp;"HORS LIGUE",M$5:M$72,"&lt;"&amp;M105)+1),Paramètres!$B$3:$C$56,2,FALSE)*Paramètres!$N$7))</f>
        <v>0</v>
      </c>
      <c r="O105" s="46"/>
      <c r="P105" s="2">
        <f>IF(O$2="Bike &amp; Run",IF(ISNA(VLOOKUP(O105,Paramètres!$B$3:$C$56,2,FALSE)),0,VLOOKUP(O105,Paramètres!$B$3:$C$56,2,FALSE)*Paramètres!$N$8),IF(OR(O105="",OR($D105="",$D105="NL",$D105="HORS LIGUE")),0,VLOOKUP(IF(OR(O105="",OR($D105="",$D105="NL",$D105="HORS LIGUE")),"",COUNTIFS($D$5:$D$72,"&lt;&gt;"&amp;"",$D$5:$D$72,"&lt;&gt;"&amp;"NL",$D$5:$D$72,"&lt;&gt;"&amp;"HORS LIGUE",O$5:O$72,"&lt;"&amp;O105)+1),Paramètres!$B$3:$C$56,2,FALSE)*Paramètres!$N$8))</f>
        <v>0</v>
      </c>
      <c r="Q105" s="46"/>
      <c r="R105" s="2">
        <f>IF(Q$2="Bike &amp; Run",IF(ISNA(VLOOKUP(Q105,Paramètres!$B$3:$C$56,2,FALSE)),0,VLOOKUP(Q105,Paramètres!$B$3:$C$56,2,FALSE)*Paramètres!$N$9),IF(OR(Q105="",OR($D105="",$D105="NL",$D105="HORS LIGUE")),0,VLOOKUP(IF(OR(Q105="",OR($D105="",$D105="NL",$D105="HORS LIGUE")),"",COUNTIFS($D$5:$D$72,"&lt;&gt;"&amp;"",$D$5:$D$72,"&lt;&gt;"&amp;"NL",$D$5:$D$72,"&lt;&gt;"&amp;"HORS LIGUE",Q$5:Q$72,"&lt;"&amp;Q105)+1),Paramètres!$B$3:$C$56,2,FALSE)*Paramètres!$N$9))</f>
        <v>0</v>
      </c>
      <c r="S105" s="46"/>
      <c r="T105" s="2">
        <f>IF(S$2="Bike &amp; Run",IF(ISNA(VLOOKUP(S105,Paramètres!$B$3:$C$56,2,FALSE)),0,VLOOKUP(S105,Paramètres!$B$3:$C$56,2,FALSE)*Paramètres!$N$10),IF(OR(S105="",OR($D105="",$D105="NL",$D105="HORS LIGUE")),0,VLOOKUP(IF(OR(S105="",OR($D105="",$D105="NL",$D105="HORS LIGUE")),"",COUNTIFS($D$5:$D$72,"&lt;&gt;"&amp;"",$D$5:$D$72,"&lt;&gt;"&amp;"NL",$D$5:$D$72,"&lt;&gt;"&amp;"HORS LIGUE",S$5:S$72,"&lt;"&amp;S105)+1),Paramètres!$B$3:$C$56,2,FALSE)*Paramètres!$N$10))</f>
        <v>0</v>
      </c>
      <c r="U105" s="46"/>
      <c r="V105" s="2">
        <f>IF(U$2="Bike &amp; Run",IF(ISNA(VLOOKUP(U105,Paramètres!$B$3:$C$56,2,FALSE)),0,VLOOKUP(U105,Paramètres!$B$3:$C$56,2,FALSE)*Paramètres!$N$11),IF(OR(U105="",OR($D105="",$D105="NL",$D105="HORS LIGUE")),0,VLOOKUP(IF(OR(U105="",OR($D105="",$D105="NL",$D105="HORS LIGUE")),"",COUNTIFS($D$5:$D$72,"&lt;&gt;"&amp;"",$D$5:$D$72,"&lt;&gt;"&amp;"NL",$D$5:$D$72,"&lt;&gt;"&amp;"HORS LIGUE",U$5:U$72,"&lt;"&amp;U105)+1),Paramètres!$B$3:$C$56,2,FALSE)*Paramètres!$N$11))</f>
        <v>0</v>
      </c>
      <c r="W105" s="46"/>
      <c r="X105" s="2">
        <f>IF(W$2="Bike &amp; Run",IF(ISNA(VLOOKUP(W105,Paramètres!$B$3:$C$56,2,FALSE)),0,VLOOKUP(W105,Paramètres!$B$3:$C$56,2,FALSE)*Paramètres!$N$12),IF(OR(W105="",OR($D105="",$D105="NL",$D105="HORS LIGUE")),0,VLOOKUP(IF(OR(W105="",OR($D105="",$D105="NL",$D105="HORS LIGUE")),"",COUNTIFS($D$5:$D$72,"&lt;&gt;"&amp;"",$D$5:$D$72,"&lt;&gt;"&amp;"NL",$D$5:$D$72,"&lt;&gt;"&amp;"HORS LIGUE",W$5:W$72,"&lt;"&amp;W105)+1),Paramètres!$B$3:$C$56,2,FALSE)*Paramètres!$N$12))</f>
        <v>0</v>
      </c>
      <c r="Y105" s="46"/>
      <c r="Z105" s="2">
        <f>IF(Y$2="Bike &amp; Run",IF(ISNA(VLOOKUP(Y105,Paramètres!$B$3:$C$56,2,FALSE)),0,VLOOKUP(Y105,Paramètres!$B$3:$C$56,2,FALSE)*Paramètres!$N$13),IF(OR(Y105="",OR($D105="",$D105="NL",$D105="HORS LIGUE")),0,VLOOKUP(IF(OR(Y105="",OR($D105="",$D105="NL",$D105="HORS LIGUE")),"",COUNTIFS($D$5:$D$72,"&lt;&gt;"&amp;"",$D$5:$D$72,"&lt;&gt;"&amp;"NL",$D$5:$D$72,"&lt;&gt;"&amp;"HORS LIGUE",Y$5:Y$72,"&lt;"&amp;Y105)+1),Paramètres!$B$3:$C$56,2,FALSE)*Paramètres!$N$13))</f>
        <v>0</v>
      </c>
      <c r="AA105" s="46"/>
      <c r="AB105" s="2">
        <f>IF(AA$2="Bike &amp; Run",IF(ISNA(VLOOKUP(AA105,Paramètres!$B$3:$C$56,2,FALSE)),0,VLOOKUP(AA105,Paramètres!$B$3:$C$56,2,FALSE)*Paramètres!$N$14),IF(OR(AA105="",OR($D105="",$D105="NL",$D105="HORS LIGUE")),0,VLOOKUP(IF(OR(AA105="",OR($D105="",$D105="NL",$D105="HORS LIGUE")),"",COUNTIFS($D$5:$D$72,"&lt;&gt;"&amp;"",$D$5:$D$72,"&lt;&gt;"&amp;"NL",$D$5:$D$72,"&lt;&gt;"&amp;"HORS LIGUE",AA$5:AA$72,"&lt;"&amp;AA105)+1),Paramètres!$B$3:$C$56,2,FALSE)*Paramètres!$N$14))</f>
        <v>0</v>
      </c>
      <c r="AC105" s="46"/>
      <c r="AD105" s="2">
        <f>IF(AC$2="Bike &amp; Run",IF(ISNA(VLOOKUP(AC105,Paramètres!$B$3:$C$56,2,FALSE)),0,VLOOKUP(AC105,Paramètres!$B$3:$C$56,2,FALSE)*Paramètres!$N$15),IF(OR(AC105="",OR($D105="",$D105="NL",$D105="HORS LIGUE")),0,VLOOKUP(IF(OR(AC105="",OR($D105="",$D105="NL",$D105="HORS LIGUE")),"",COUNTIFS($D$5:$D$72,"&lt;&gt;"&amp;"",$D$5:$D$72,"&lt;&gt;"&amp;"NL",$D$5:$D$72,"&lt;&gt;"&amp;"HORS LIGUE",AC$5:AC$72,"&lt;"&amp;AC105)+1),Paramètres!$B$3:$C$56,2,FALSE)*Paramètres!$N$15))</f>
        <v>0</v>
      </c>
      <c r="AE105" s="46"/>
      <c r="AF105" s="2">
        <f>IF(AE$2="Bike &amp; Run",IF(ISNA(VLOOKUP(AE105,Paramètres!$B$3:$C$56,2,FALSE)),0,VLOOKUP(AE105,Paramètres!$B$3:$C$56,2,FALSE)*Paramètres!$N$16),IF(OR(AE105="",OR($D105="",$D105="NL",$D105="HORS LIGUE")),0,VLOOKUP(IF(OR(AE105="",OR($D105="",$D105="NL",$D105="HORS LIGUE")),"",COUNTIFS($D$5:$D$72,"&lt;&gt;"&amp;"",$D$5:$D$72,"&lt;&gt;"&amp;"NL",$D$5:$D$72,"&lt;&gt;"&amp;"HORS LIGUE",AE$5:AE$72,"&lt;"&amp;AE105)+1),Paramètres!$B$3:$C$56,2,FALSE)*Paramètres!$N$16))</f>
        <v>0</v>
      </c>
      <c r="AG105" s="46"/>
      <c r="AH105" s="2">
        <f>IF(AG$2="Bike &amp; Run",IF(ISNA(VLOOKUP(AG105,Paramètres!$B$3:$C$56,2,FALSE)),0,VLOOKUP(AG105,Paramètres!$B$3:$C$56,2,FALSE)*Paramètres!$N$17),IF(OR(AG105="",OR($D105="",$D105="NL",$D105="HORS LIGUE")),0,VLOOKUP(IF(OR(AG105="",OR($D105="",$D105="NL",$D105="HORS LIGUE")),"",COUNTIFS($D$5:$D$72,"&lt;&gt;"&amp;"",$D$5:$D$72,"&lt;&gt;"&amp;"NL",$D$5:$D$72,"&lt;&gt;"&amp;"HORS LIGUE",AG$5:AG$72,"&lt;"&amp;AG105)+1),Paramètres!$B$3:$C$56,2,FALSE)*Paramètres!$N$17))</f>
        <v>0</v>
      </c>
      <c r="AI105" s="40">
        <f t="shared" si="118"/>
        <v>0</v>
      </c>
      <c r="AJ105" s="3" t="str">
        <f t="shared" si="119"/>
        <v/>
      </c>
      <c r="AK105" s="5">
        <f t="shared" si="120"/>
        <v>0</v>
      </c>
      <c r="AL105" s="41" t="e">
        <f t="shared" si="117"/>
        <v>#REF!</v>
      </c>
      <c r="AM105" s="33" t="e">
        <f t="shared" si="121"/>
        <v>#REF!</v>
      </c>
    </row>
    <row r="106" spans="1:39" ht="16.5" x14ac:dyDescent="0.35">
      <c r="A106" s="14"/>
      <c r="B106" s="64" t="str">
        <f>IF(ISNA(VLOOKUP(A106,'Licenciés Jeunes 2023'!A:C,3,0)),"",VLOOKUP(A106,'Licenciés Jeunes 2023'!A:C,3,0))</f>
        <v/>
      </c>
      <c r="C106" s="32" t="str">
        <f>IF(ISNA(VLOOKUP(A106,'Licenciés Jeunes 2023'!A:C,2,0)),"",VLOOKUP(A106,'Licenciés Jeunes 2023'!A:C,2,0))</f>
        <v/>
      </c>
      <c r="D106" s="32" t="str">
        <f>IF(ISNA(VLOOKUP(A106,'Licenciés Jeunes 2023'!A:F,6,0)),"",VLOOKUP(A106,'Licenciés Jeunes 2023'!A:F,6,0))</f>
        <v/>
      </c>
      <c r="E106" s="6"/>
      <c r="F106" s="2">
        <f>IF(E$2="Bike &amp; Run",IF(ISNA(VLOOKUP(E106,Paramètres!$B$3:$C$56,2,FALSE)),0,VLOOKUP(E106,Paramètres!$B$3:$C$56,2,FALSE)*Paramètres!$N$3),IF(OR(E106="",OR($D106="",$D106="NL",$D106="HORS LIGUE")),0,VLOOKUP(IF(OR(E106="",OR($D106="",$D106="NL",$D106="HORS LIGUE")),"",COUNTIFS($D$5:$D$72,"&lt;&gt;"&amp;"",$D$5:$D$72,"&lt;&gt;"&amp;"NL",$D$5:$D$72,"&lt;&gt;"&amp;"HORS LIGUE",E$5:E$72,"&lt;"&amp;E106)+1),Paramètres!$B$3:$C$56,2,FALSE)*Paramètres!$N$3))</f>
        <v>0</v>
      </c>
      <c r="G106" s="4"/>
      <c r="H106" s="2">
        <f>IF(G$2="Bike &amp; Run",IF(ISNA(VLOOKUP(G106,Paramètres!$B$3:$C$56,2,FALSE)),0,VLOOKUP(G106,Paramètres!$B$3:$C$56,2,FALSE)*Paramètres!$N$4),IF(OR(G106="",OR($D106="",$D106="NL",$D106="HORS LIGUE")),0,VLOOKUP(IF(OR(G106="",OR($D106="",$D106="NL",$D106="HORS LIGUE")),"",COUNTIFS($D$5:$D$72,"&lt;&gt;"&amp;"",$D$5:$D$72,"&lt;&gt;"&amp;"NL",$D$5:$D$72,"&lt;&gt;"&amp;"HORS LIGUE",G$5:G$72,"&lt;"&amp;G106)+1),Paramètres!$B$3:$C$56,2,FALSE)*Paramètres!$N$4))</f>
        <v>0</v>
      </c>
      <c r="I106" s="36"/>
      <c r="J106" s="2">
        <f>IF(I$2="Bike &amp; Run",IF(ISNA(VLOOKUP(I106,Paramètres!$B$3:$C$56,2,FALSE)),0,VLOOKUP(I106,Paramètres!$B$3:$C$56,2,FALSE)*Paramètres!$N$5),IF(OR(I106="",OR($D106="",$D106="NL",$D106="HORS LIGUE")),0,VLOOKUP(IF(OR(I106="",OR($D106="",$D106="NL",$D106="HORS LIGUE")),"",COUNTIFS($D$5:$D$72,"&lt;&gt;"&amp;"",$D$5:$D$72,"&lt;&gt;"&amp;"NL",$D$5:$D$72,"&lt;&gt;"&amp;"HORS LIGUE",I$5:I$72,"&lt;"&amp;I106)+1),Paramètres!$B$3:$C$56,2,FALSE)*Paramètres!$N$5))</f>
        <v>0</v>
      </c>
      <c r="K106" s="4"/>
      <c r="L106" s="2">
        <f>IF(K$2="Bike &amp; Run",IF(ISNA(VLOOKUP(K106,Paramètres!$B$3:$C$56,2,FALSE)),0,VLOOKUP(K106,Paramètres!$B$3:$C$56,2,FALSE)*Paramètres!$N$6),IF(OR(K106="",OR($D106="",$D106="NL",$D106="HORS LIGUE")),0,VLOOKUP(IF(OR(K106="",OR($D106="",$D106="NL",$D106="HORS LIGUE")),"",COUNTIFS($D$5:$D$72,"&lt;&gt;"&amp;"",$D$5:$D$72,"&lt;&gt;"&amp;"NL",$D$5:$D$72,"&lt;&gt;"&amp;"HORS LIGUE",K$5:K$72,"&lt;"&amp;K106)+1),Paramètres!$B$3:$C$56,2,FALSE)*Paramètres!$N$6))</f>
        <v>0</v>
      </c>
      <c r="M106" s="4"/>
      <c r="N106" s="2">
        <f>IF(M$2="Bike &amp; Run",IF(ISNA(VLOOKUP(M106,Paramètres!$B$3:$C$56,2,FALSE)),0,VLOOKUP(M106,Paramètres!$B$3:$C$56,2,FALSE)*Paramètres!$N$7),IF(OR(M106="",OR($D106="",$D106="NL",$D106="HORS LIGUE")),0,VLOOKUP(IF(OR(M106="",OR($D106="",$D106="NL",$D106="HORS LIGUE")),"",COUNTIFS($D$5:$D$72,"&lt;&gt;"&amp;"",$D$5:$D$72,"&lt;&gt;"&amp;"NL",$D$5:$D$72,"&lt;&gt;"&amp;"HORS LIGUE",M$5:M$72,"&lt;"&amp;M106)+1),Paramètres!$B$3:$C$56,2,FALSE)*Paramètres!$N$7))</f>
        <v>0</v>
      </c>
      <c r="O106" s="46"/>
      <c r="P106" s="2">
        <f>IF(O$2="Bike &amp; Run",IF(ISNA(VLOOKUP(O106,Paramètres!$B$3:$C$56,2,FALSE)),0,VLOOKUP(O106,Paramètres!$B$3:$C$56,2,FALSE)*Paramètres!$N$8),IF(OR(O106="",OR($D106="",$D106="NL",$D106="HORS LIGUE")),0,VLOOKUP(IF(OR(O106="",OR($D106="",$D106="NL",$D106="HORS LIGUE")),"",COUNTIFS($D$5:$D$72,"&lt;&gt;"&amp;"",$D$5:$D$72,"&lt;&gt;"&amp;"NL",$D$5:$D$72,"&lt;&gt;"&amp;"HORS LIGUE",O$5:O$72,"&lt;"&amp;O106)+1),Paramètres!$B$3:$C$56,2,FALSE)*Paramètres!$N$8))</f>
        <v>0</v>
      </c>
      <c r="Q106" s="46"/>
      <c r="R106" s="2">
        <f>IF(Q$2="Bike &amp; Run",IF(ISNA(VLOOKUP(Q106,Paramètres!$B$3:$C$56,2,FALSE)),0,VLOOKUP(Q106,Paramètres!$B$3:$C$56,2,FALSE)*Paramètres!$N$9),IF(OR(Q106="",OR($D106="",$D106="NL",$D106="HORS LIGUE")),0,VLOOKUP(IF(OR(Q106="",OR($D106="",$D106="NL",$D106="HORS LIGUE")),"",COUNTIFS($D$5:$D$72,"&lt;&gt;"&amp;"",$D$5:$D$72,"&lt;&gt;"&amp;"NL",$D$5:$D$72,"&lt;&gt;"&amp;"HORS LIGUE",Q$5:Q$72,"&lt;"&amp;Q106)+1),Paramètres!$B$3:$C$56,2,FALSE)*Paramètres!$N$9))</f>
        <v>0</v>
      </c>
      <c r="S106" s="46"/>
      <c r="T106" s="2">
        <f>IF(S$2="Bike &amp; Run",IF(ISNA(VLOOKUP(S106,Paramètres!$B$3:$C$56,2,FALSE)),0,VLOOKUP(S106,Paramètres!$B$3:$C$56,2,FALSE)*Paramètres!$N$10),IF(OR(S106="",OR($D106="",$D106="NL",$D106="HORS LIGUE")),0,VLOOKUP(IF(OR(S106="",OR($D106="",$D106="NL",$D106="HORS LIGUE")),"",COUNTIFS($D$5:$D$72,"&lt;&gt;"&amp;"",$D$5:$D$72,"&lt;&gt;"&amp;"NL",$D$5:$D$72,"&lt;&gt;"&amp;"HORS LIGUE",S$5:S$72,"&lt;"&amp;S106)+1),Paramètres!$B$3:$C$56,2,FALSE)*Paramètres!$N$10))</f>
        <v>0</v>
      </c>
      <c r="U106" s="46"/>
      <c r="V106" s="2">
        <f>IF(U$2="Bike &amp; Run",IF(ISNA(VLOOKUP(U106,Paramètres!$B$3:$C$56,2,FALSE)),0,VLOOKUP(U106,Paramètres!$B$3:$C$56,2,FALSE)*Paramètres!$N$11),IF(OR(U106="",OR($D106="",$D106="NL",$D106="HORS LIGUE")),0,VLOOKUP(IF(OR(U106="",OR($D106="",$D106="NL",$D106="HORS LIGUE")),"",COUNTIFS($D$5:$D$72,"&lt;&gt;"&amp;"",$D$5:$D$72,"&lt;&gt;"&amp;"NL",$D$5:$D$72,"&lt;&gt;"&amp;"HORS LIGUE",U$5:U$72,"&lt;"&amp;U106)+1),Paramètres!$B$3:$C$56,2,FALSE)*Paramètres!$N$11))</f>
        <v>0</v>
      </c>
      <c r="W106" s="46"/>
      <c r="X106" s="2">
        <f>IF(W$2="Bike &amp; Run",IF(ISNA(VLOOKUP(W106,Paramètres!$B$3:$C$56,2,FALSE)),0,VLOOKUP(W106,Paramètres!$B$3:$C$56,2,FALSE)*Paramètres!$N$12),IF(OR(W106="",OR($D106="",$D106="NL",$D106="HORS LIGUE")),0,VLOOKUP(IF(OR(W106="",OR($D106="",$D106="NL",$D106="HORS LIGUE")),"",COUNTIFS($D$5:$D$72,"&lt;&gt;"&amp;"",$D$5:$D$72,"&lt;&gt;"&amp;"NL",$D$5:$D$72,"&lt;&gt;"&amp;"HORS LIGUE",W$5:W$72,"&lt;"&amp;W106)+1),Paramètres!$B$3:$C$56,2,FALSE)*Paramètres!$N$12))</f>
        <v>0</v>
      </c>
      <c r="Y106" s="46"/>
      <c r="Z106" s="2">
        <f>IF(Y$2="Bike &amp; Run",IF(ISNA(VLOOKUP(Y106,Paramètres!$B$3:$C$56,2,FALSE)),0,VLOOKUP(Y106,Paramètres!$B$3:$C$56,2,FALSE)*Paramètres!$N$13),IF(OR(Y106="",OR($D106="",$D106="NL",$D106="HORS LIGUE")),0,VLOOKUP(IF(OR(Y106="",OR($D106="",$D106="NL",$D106="HORS LIGUE")),"",COUNTIFS($D$5:$D$72,"&lt;&gt;"&amp;"",$D$5:$D$72,"&lt;&gt;"&amp;"NL",$D$5:$D$72,"&lt;&gt;"&amp;"HORS LIGUE",Y$5:Y$72,"&lt;"&amp;Y106)+1),Paramètres!$B$3:$C$56,2,FALSE)*Paramètres!$N$13))</f>
        <v>0</v>
      </c>
      <c r="AA106" s="46"/>
      <c r="AB106" s="2">
        <f>IF(AA$2="Bike &amp; Run",IF(ISNA(VLOOKUP(AA106,Paramètres!$B$3:$C$56,2,FALSE)),0,VLOOKUP(AA106,Paramètres!$B$3:$C$56,2,FALSE)*Paramètres!$N$14),IF(OR(AA106="",OR($D106="",$D106="NL",$D106="HORS LIGUE")),0,VLOOKUP(IF(OR(AA106="",OR($D106="",$D106="NL",$D106="HORS LIGUE")),"",COUNTIFS($D$5:$D$72,"&lt;&gt;"&amp;"",$D$5:$D$72,"&lt;&gt;"&amp;"NL",$D$5:$D$72,"&lt;&gt;"&amp;"HORS LIGUE",AA$5:AA$72,"&lt;"&amp;AA106)+1),Paramètres!$B$3:$C$56,2,FALSE)*Paramètres!$N$14))</f>
        <v>0</v>
      </c>
      <c r="AC106" s="46"/>
      <c r="AD106" s="2">
        <f>IF(AC$2="Bike &amp; Run",IF(ISNA(VLOOKUP(AC106,Paramètres!$B$3:$C$56,2,FALSE)),0,VLOOKUP(AC106,Paramètres!$B$3:$C$56,2,FALSE)*Paramètres!$N$15),IF(OR(AC106="",OR($D106="",$D106="NL",$D106="HORS LIGUE")),0,VLOOKUP(IF(OR(AC106="",OR($D106="",$D106="NL",$D106="HORS LIGUE")),"",COUNTIFS($D$5:$D$72,"&lt;&gt;"&amp;"",$D$5:$D$72,"&lt;&gt;"&amp;"NL",$D$5:$D$72,"&lt;&gt;"&amp;"HORS LIGUE",AC$5:AC$72,"&lt;"&amp;AC106)+1),Paramètres!$B$3:$C$56,2,FALSE)*Paramètres!$N$15))</f>
        <v>0</v>
      </c>
      <c r="AE106" s="46"/>
      <c r="AF106" s="2">
        <f>IF(AE$2="Bike &amp; Run",IF(ISNA(VLOOKUP(AE106,Paramètres!$B$3:$C$56,2,FALSE)),0,VLOOKUP(AE106,Paramètres!$B$3:$C$56,2,FALSE)*Paramètres!$N$16),IF(OR(AE106="",OR($D106="",$D106="NL",$D106="HORS LIGUE")),0,VLOOKUP(IF(OR(AE106="",OR($D106="",$D106="NL",$D106="HORS LIGUE")),"",COUNTIFS($D$5:$D$72,"&lt;&gt;"&amp;"",$D$5:$D$72,"&lt;&gt;"&amp;"NL",$D$5:$D$72,"&lt;&gt;"&amp;"HORS LIGUE",AE$5:AE$72,"&lt;"&amp;AE106)+1),Paramètres!$B$3:$C$56,2,FALSE)*Paramètres!$N$16))</f>
        <v>0</v>
      </c>
      <c r="AG106" s="46"/>
      <c r="AH106" s="2">
        <f>IF(AG$2="Bike &amp; Run",IF(ISNA(VLOOKUP(AG106,Paramètres!$B$3:$C$56,2,FALSE)),0,VLOOKUP(AG106,Paramètres!$B$3:$C$56,2,FALSE)*Paramètres!$N$17),IF(OR(AG106="",OR($D106="",$D106="NL",$D106="HORS LIGUE")),0,VLOOKUP(IF(OR(AG106="",OR($D106="",$D106="NL",$D106="HORS LIGUE")),"",COUNTIFS($D$5:$D$72,"&lt;&gt;"&amp;"",$D$5:$D$72,"&lt;&gt;"&amp;"NL",$D$5:$D$72,"&lt;&gt;"&amp;"HORS LIGUE",AG$5:AG$72,"&lt;"&amp;AG106)+1),Paramètres!$B$3:$C$56,2,FALSE)*Paramètres!$N$17))</f>
        <v>0</v>
      </c>
      <c r="AI106" s="40">
        <f t="shared" si="118"/>
        <v>0</v>
      </c>
      <c r="AJ106" s="3" t="str">
        <f t="shared" si="119"/>
        <v/>
      </c>
      <c r="AK106" s="5">
        <f t="shared" si="120"/>
        <v>0</v>
      </c>
      <c r="AL106" s="41" t="e">
        <f t="shared" si="117"/>
        <v>#REF!</v>
      </c>
      <c r="AM106" s="33" t="e">
        <f t="shared" si="121"/>
        <v>#REF!</v>
      </c>
    </row>
    <row r="107" spans="1:39" ht="16.5" x14ac:dyDescent="0.35">
      <c r="A107" s="14"/>
      <c r="B107" s="64" t="str">
        <f>IF(ISNA(VLOOKUP(A107,'Licenciés Jeunes 2023'!A:C,3,0)),"",VLOOKUP(A107,'Licenciés Jeunes 2023'!A:C,3,0))</f>
        <v/>
      </c>
      <c r="C107" s="32" t="str">
        <f>IF(ISNA(VLOOKUP(A107,'Licenciés Jeunes 2023'!A:C,2,0)),"",VLOOKUP(A107,'Licenciés Jeunes 2023'!A:C,2,0))</f>
        <v/>
      </c>
      <c r="D107" s="32" t="str">
        <f>IF(ISNA(VLOOKUP(A107,'Licenciés Jeunes 2023'!A:F,6,0)),"",VLOOKUP(A107,'Licenciés Jeunes 2023'!A:F,6,0))</f>
        <v/>
      </c>
      <c r="E107" s="6"/>
      <c r="F107" s="2">
        <f>IF(E$2="Bike &amp; Run",IF(ISNA(VLOOKUP(E107,Paramètres!$B$3:$C$56,2,FALSE)),0,VLOOKUP(E107,Paramètres!$B$3:$C$56,2,FALSE)*Paramètres!$N$3),IF(OR(E107="",OR($D107="",$D107="NL",$D107="HORS LIGUE")),0,VLOOKUP(IF(OR(E107="",OR($D107="",$D107="NL",$D107="HORS LIGUE")),"",COUNTIFS($D$5:$D$72,"&lt;&gt;"&amp;"",$D$5:$D$72,"&lt;&gt;"&amp;"NL",$D$5:$D$72,"&lt;&gt;"&amp;"HORS LIGUE",E$5:E$72,"&lt;"&amp;E107)+1),Paramètres!$B$3:$C$56,2,FALSE)*Paramètres!$N$3))</f>
        <v>0</v>
      </c>
      <c r="G107" s="4"/>
      <c r="H107" s="2">
        <f>IF(G$2="Bike &amp; Run",IF(ISNA(VLOOKUP(G107,Paramètres!$B$3:$C$56,2,FALSE)),0,VLOOKUP(G107,Paramètres!$B$3:$C$56,2,FALSE)*Paramètres!$N$4),IF(OR(G107="",OR($D107="",$D107="NL",$D107="HORS LIGUE")),0,VLOOKUP(IF(OR(G107="",OR($D107="",$D107="NL",$D107="HORS LIGUE")),"",COUNTIFS($D$5:$D$72,"&lt;&gt;"&amp;"",$D$5:$D$72,"&lt;&gt;"&amp;"NL",$D$5:$D$72,"&lt;&gt;"&amp;"HORS LIGUE",G$5:G$72,"&lt;"&amp;G107)+1),Paramètres!$B$3:$C$56,2,FALSE)*Paramètres!$N$4))</f>
        <v>0</v>
      </c>
      <c r="I107" s="36"/>
      <c r="J107" s="2">
        <f>IF(I$2="Bike &amp; Run",IF(ISNA(VLOOKUP(I107,Paramètres!$B$3:$C$56,2,FALSE)),0,VLOOKUP(I107,Paramètres!$B$3:$C$56,2,FALSE)*Paramètres!$N$5),IF(OR(I107="",OR($D107="",$D107="NL",$D107="HORS LIGUE")),0,VLOOKUP(IF(OR(I107="",OR($D107="",$D107="NL",$D107="HORS LIGUE")),"",COUNTIFS($D$5:$D$72,"&lt;&gt;"&amp;"",$D$5:$D$72,"&lt;&gt;"&amp;"NL",$D$5:$D$72,"&lt;&gt;"&amp;"HORS LIGUE",I$5:I$72,"&lt;"&amp;I107)+1),Paramètres!$B$3:$C$56,2,FALSE)*Paramètres!$N$5))</f>
        <v>0</v>
      </c>
      <c r="K107" s="4"/>
      <c r="L107" s="2">
        <f>IF(K$2="Bike &amp; Run",IF(ISNA(VLOOKUP(K107,Paramètres!$B$3:$C$56,2,FALSE)),0,VLOOKUP(K107,Paramètres!$B$3:$C$56,2,FALSE)*Paramètres!$N$6),IF(OR(K107="",OR($D107="",$D107="NL",$D107="HORS LIGUE")),0,VLOOKUP(IF(OR(K107="",OR($D107="",$D107="NL",$D107="HORS LIGUE")),"",COUNTIFS($D$5:$D$72,"&lt;&gt;"&amp;"",$D$5:$D$72,"&lt;&gt;"&amp;"NL",$D$5:$D$72,"&lt;&gt;"&amp;"HORS LIGUE",K$5:K$72,"&lt;"&amp;K107)+1),Paramètres!$B$3:$C$56,2,FALSE)*Paramètres!$N$6))</f>
        <v>0</v>
      </c>
      <c r="M107" s="4"/>
      <c r="N107" s="2">
        <f>IF(M$2="Bike &amp; Run",IF(ISNA(VLOOKUP(M107,Paramètres!$B$3:$C$56,2,FALSE)),0,VLOOKUP(M107,Paramètres!$B$3:$C$56,2,FALSE)*Paramètres!$N$7),IF(OR(M107="",OR($D107="",$D107="NL",$D107="HORS LIGUE")),0,VLOOKUP(IF(OR(M107="",OR($D107="",$D107="NL",$D107="HORS LIGUE")),"",COUNTIFS($D$5:$D$72,"&lt;&gt;"&amp;"",$D$5:$D$72,"&lt;&gt;"&amp;"NL",$D$5:$D$72,"&lt;&gt;"&amp;"HORS LIGUE",M$5:M$72,"&lt;"&amp;M107)+1),Paramètres!$B$3:$C$56,2,FALSE)*Paramètres!$N$7))</f>
        <v>0</v>
      </c>
      <c r="O107" s="46"/>
      <c r="P107" s="2">
        <f>IF(O$2="Bike &amp; Run",IF(ISNA(VLOOKUP(O107,Paramètres!$B$3:$C$56,2,FALSE)),0,VLOOKUP(O107,Paramètres!$B$3:$C$56,2,FALSE)*Paramètres!$N$8),IF(OR(O107="",OR($D107="",$D107="NL",$D107="HORS LIGUE")),0,VLOOKUP(IF(OR(O107="",OR($D107="",$D107="NL",$D107="HORS LIGUE")),"",COUNTIFS($D$5:$D$72,"&lt;&gt;"&amp;"",$D$5:$D$72,"&lt;&gt;"&amp;"NL",$D$5:$D$72,"&lt;&gt;"&amp;"HORS LIGUE",O$5:O$72,"&lt;"&amp;O107)+1),Paramètres!$B$3:$C$56,2,FALSE)*Paramètres!$N$8))</f>
        <v>0</v>
      </c>
      <c r="Q107" s="46"/>
      <c r="R107" s="2">
        <f>IF(Q$2="Bike &amp; Run",IF(ISNA(VLOOKUP(Q107,Paramètres!$B$3:$C$56,2,FALSE)),0,VLOOKUP(Q107,Paramètres!$B$3:$C$56,2,FALSE)*Paramètres!$N$9),IF(OR(Q107="",OR($D107="",$D107="NL",$D107="HORS LIGUE")),0,VLOOKUP(IF(OR(Q107="",OR($D107="",$D107="NL",$D107="HORS LIGUE")),"",COUNTIFS($D$5:$D$72,"&lt;&gt;"&amp;"",$D$5:$D$72,"&lt;&gt;"&amp;"NL",$D$5:$D$72,"&lt;&gt;"&amp;"HORS LIGUE",Q$5:Q$72,"&lt;"&amp;Q107)+1),Paramètres!$B$3:$C$56,2,FALSE)*Paramètres!$N$9))</f>
        <v>0</v>
      </c>
      <c r="S107" s="46"/>
      <c r="T107" s="2">
        <f>IF(S$2="Bike &amp; Run",IF(ISNA(VLOOKUP(S107,Paramètres!$B$3:$C$56,2,FALSE)),0,VLOOKUP(S107,Paramètres!$B$3:$C$56,2,FALSE)*Paramètres!$N$10),IF(OR(S107="",OR($D107="",$D107="NL",$D107="HORS LIGUE")),0,VLOOKUP(IF(OR(S107="",OR($D107="",$D107="NL",$D107="HORS LIGUE")),"",COUNTIFS($D$5:$D$72,"&lt;&gt;"&amp;"",$D$5:$D$72,"&lt;&gt;"&amp;"NL",$D$5:$D$72,"&lt;&gt;"&amp;"HORS LIGUE",S$5:S$72,"&lt;"&amp;S107)+1),Paramètres!$B$3:$C$56,2,FALSE)*Paramètres!$N$10))</f>
        <v>0</v>
      </c>
      <c r="U107" s="46"/>
      <c r="V107" s="2">
        <f>IF(U$2="Bike &amp; Run",IF(ISNA(VLOOKUP(U107,Paramètres!$B$3:$C$56,2,FALSE)),0,VLOOKUP(U107,Paramètres!$B$3:$C$56,2,FALSE)*Paramètres!$N$11),IF(OR(U107="",OR($D107="",$D107="NL",$D107="HORS LIGUE")),0,VLOOKUP(IF(OR(U107="",OR($D107="",$D107="NL",$D107="HORS LIGUE")),"",COUNTIFS($D$5:$D$72,"&lt;&gt;"&amp;"",$D$5:$D$72,"&lt;&gt;"&amp;"NL",$D$5:$D$72,"&lt;&gt;"&amp;"HORS LIGUE",U$5:U$72,"&lt;"&amp;U107)+1),Paramètres!$B$3:$C$56,2,FALSE)*Paramètres!$N$11))</f>
        <v>0</v>
      </c>
      <c r="W107" s="46"/>
      <c r="X107" s="2">
        <f>IF(W$2="Bike &amp; Run",IF(ISNA(VLOOKUP(W107,Paramètres!$B$3:$C$56,2,FALSE)),0,VLOOKUP(W107,Paramètres!$B$3:$C$56,2,FALSE)*Paramètres!$N$12),IF(OR(W107="",OR($D107="",$D107="NL",$D107="HORS LIGUE")),0,VLOOKUP(IF(OR(W107="",OR($D107="",$D107="NL",$D107="HORS LIGUE")),"",COUNTIFS($D$5:$D$72,"&lt;&gt;"&amp;"",$D$5:$D$72,"&lt;&gt;"&amp;"NL",$D$5:$D$72,"&lt;&gt;"&amp;"HORS LIGUE",W$5:W$72,"&lt;"&amp;W107)+1),Paramètres!$B$3:$C$56,2,FALSE)*Paramètres!$N$12))</f>
        <v>0</v>
      </c>
      <c r="Y107" s="46"/>
      <c r="Z107" s="2">
        <f>IF(Y$2="Bike &amp; Run",IF(ISNA(VLOOKUP(Y107,Paramètres!$B$3:$C$56,2,FALSE)),0,VLOOKUP(Y107,Paramètres!$B$3:$C$56,2,FALSE)*Paramètres!$N$13),IF(OR(Y107="",OR($D107="",$D107="NL",$D107="HORS LIGUE")),0,VLOOKUP(IF(OR(Y107="",OR($D107="",$D107="NL",$D107="HORS LIGUE")),"",COUNTIFS($D$5:$D$72,"&lt;&gt;"&amp;"",$D$5:$D$72,"&lt;&gt;"&amp;"NL",$D$5:$D$72,"&lt;&gt;"&amp;"HORS LIGUE",Y$5:Y$72,"&lt;"&amp;Y107)+1),Paramètres!$B$3:$C$56,2,FALSE)*Paramètres!$N$13))</f>
        <v>0</v>
      </c>
      <c r="AA107" s="46"/>
      <c r="AB107" s="2">
        <f>IF(AA$2="Bike &amp; Run",IF(ISNA(VLOOKUP(AA107,Paramètres!$B$3:$C$56,2,FALSE)),0,VLOOKUP(AA107,Paramètres!$B$3:$C$56,2,FALSE)*Paramètres!$N$14),IF(OR(AA107="",OR($D107="",$D107="NL",$D107="HORS LIGUE")),0,VLOOKUP(IF(OR(AA107="",OR($D107="",$D107="NL",$D107="HORS LIGUE")),"",COUNTIFS($D$5:$D$72,"&lt;&gt;"&amp;"",$D$5:$D$72,"&lt;&gt;"&amp;"NL",$D$5:$D$72,"&lt;&gt;"&amp;"HORS LIGUE",AA$5:AA$72,"&lt;"&amp;AA107)+1),Paramètres!$B$3:$C$56,2,FALSE)*Paramètres!$N$14))</f>
        <v>0</v>
      </c>
      <c r="AC107" s="46"/>
      <c r="AD107" s="2">
        <f>IF(AC$2="Bike &amp; Run",IF(ISNA(VLOOKUP(AC107,Paramètres!$B$3:$C$56,2,FALSE)),0,VLOOKUP(AC107,Paramètres!$B$3:$C$56,2,FALSE)*Paramètres!$N$15),IF(OR(AC107="",OR($D107="",$D107="NL",$D107="HORS LIGUE")),0,VLOOKUP(IF(OR(AC107="",OR($D107="",$D107="NL",$D107="HORS LIGUE")),"",COUNTIFS($D$5:$D$72,"&lt;&gt;"&amp;"",$D$5:$D$72,"&lt;&gt;"&amp;"NL",$D$5:$D$72,"&lt;&gt;"&amp;"HORS LIGUE",AC$5:AC$72,"&lt;"&amp;AC107)+1),Paramètres!$B$3:$C$56,2,FALSE)*Paramètres!$N$15))</f>
        <v>0</v>
      </c>
      <c r="AE107" s="46"/>
      <c r="AF107" s="2">
        <f>IF(AE$2="Bike &amp; Run",IF(ISNA(VLOOKUP(AE107,Paramètres!$B$3:$C$56,2,FALSE)),0,VLOOKUP(AE107,Paramètres!$B$3:$C$56,2,FALSE)*Paramètres!$N$16),IF(OR(AE107="",OR($D107="",$D107="NL",$D107="HORS LIGUE")),0,VLOOKUP(IF(OR(AE107="",OR($D107="",$D107="NL",$D107="HORS LIGUE")),"",COUNTIFS($D$5:$D$72,"&lt;&gt;"&amp;"",$D$5:$D$72,"&lt;&gt;"&amp;"NL",$D$5:$D$72,"&lt;&gt;"&amp;"HORS LIGUE",AE$5:AE$72,"&lt;"&amp;AE107)+1),Paramètres!$B$3:$C$56,2,FALSE)*Paramètres!$N$16))</f>
        <v>0</v>
      </c>
      <c r="AG107" s="46"/>
      <c r="AH107" s="2">
        <f>IF(AG$2="Bike &amp; Run",IF(ISNA(VLOOKUP(AG107,Paramètres!$B$3:$C$56,2,FALSE)),0,VLOOKUP(AG107,Paramètres!$B$3:$C$56,2,FALSE)*Paramètres!$N$17),IF(OR(AG107="",OR($D107="",$D107="NL",$D107="HORS LIGUE")),0,VLOOKUP(IF(OR(AG107="",OR($D107="",$D107="NL",$D107="HORS LIGUE")),"",COUNTIFS($D$5:$D$72,"&lt;&gt;"&amp;"",$D$5:$D$72,"&lt;&gt;"&amp;"NL",$D$5:$D$72,"&lt;&gt;"&amp;"HORS LIGUE",AG$5:AG$72,"&lt;"&amp;AG107)+1),Paramètres!$B$3:$C$56,2,FALSE)*Paramètres!$N$17))</f>
        <v>0</v>
      </c>
      <c r="AI107" s="40">
        <f t="shared" si="118"/>
        <v>0</v>
      </c>
      <c r="AJ107" s="3" t="str">
        <f t="shared" si="119"/>
        <v/>
      </c>
      <c r="AK107" s="5">
        <f t="shared" si="120"/>
        <v>0</v>
      </c>
      <c r="AL107" s="41" t="e">
        <f t="shared" si="117"/>
        <v>#REF!</v>
      </c>
      <c r="AM107" s="33" t="e">
        <f t="shared" si="121"/>
        <v>#REF!</v>
      </c>
    </row>
    <row r="108" spans="1:39" ht="16.5" x14ac:dyDescent="0.35">
      <c r="A108" s="14"/>
      <c r="B108" s="64" t="str">
        <f>IF(ISNA(VLOOKUP(A108,'Licenciés Jeunes 2023'!A:C,3,0)),"",VLOOKUP(A108,'Licenciés Jeunes 2023'!A:C,3,0))</f>
        <v/>
      </c>
      <c r="C108" s="32" t="str">
        <f>IF(ISNA(VLOOKUP(A108,'Licenciés Jeunes 2023'!A:C,2,0)),"",VLOOKUP(A108,'Licenciés Jeunes 2023'!A:C,2,0))</f>
        <v/>
      </c>
      <c r="D108" s="32" t="str">
        <f>IF(ISNA(VLOOKUP(A108,'Licenciés Jeunes 2023'!A:F,6,0)),"",VLOOKUP(A108,'Licenciés Jeunes 2023'!A:F,6,0))</f>
        <v/>
      </c>
      <c r="E108" s="6"/>
      <c r="F108" s="2">
        <f>IF(E$2="Bike &amp; Run",IF(ISNA(VLOOKUP(E108,Paramètres!$B$3:$C$56,2,FALSE)),0,VLOOKUP(E108,Paramètres!$B$3:$C$56,2,FALSE)*Paramètres!$N$3),IF(OR(E108="",OR($D108="",$D108="NL",$D108="HORS LIGUE")),0,VLOOKUP(IF(OR(E108="",OR($D108="",$D108="NL",$D108="HORS LIGUE")),"",COUNTIFS($D$5:$D$72,"&lt;&gt;"&amp;"",$D$5:$D$72,"&lt;&gt;"&amp;"NL",$D$5:$D$72,"&lt;&gt;"&amp;"HORS LIGUE",E$5:E$72,"&lt;"&amp;E108)+1),Paramètres!$B$3:$C$56,2,FALSE)*Paramètres!$N$3))</f>
        <v>0</v>
      </c>
      <c r="G108" s="4"/>
      <c r="H108" s="2">
        <f>IF(G$2="Bike &amp; Run",IF(ISNA(VLOOKUP(G108,Paramètres!$B$3:$C$56,2,FALSE)),0,VLOOKUP(G108,Paramètres!$B$3:$C$56,2,FALSE)*Paramètres!$N$4),IF(OR(G108="",OR($D108="",$D108="NL",$D108="HORS LIGUE")),0,VLOOKUP(IF(OR(G108="",OR($D108="",$D108="NL",$D108="HORS LIGUE")),"",COUNTIFS($D$5:$D$72,"&lt;&gt;"&amp;"",$D$5:$D$72,"&lt;&gt;"&amp;"NL",$D$5:$D$72,"&lt;&gt;"&amp;"HORS LIGUE",G$5:G$72,"&lt;"&amp;G108)+1),Paramètres!$B$3:$C$56,2,FALSE)*Paramètres!$N$4))</f>
        <v>0</v>
      </c>
      <c r="I108" s="36"/>
      <c r="J108" s="2">
        <f>IF(I$2="Bike &amp; Run",IF(ISNA(VLOOKUP(I108,Paramètres!$B$3:$C$56,2,FALSE)),0,VLOOKUP(I108,Paramètres!$B$3:$C$56,2,FALSE)*Paramètres!$N$5),IF(OR(I108="",OR($D108="",$D108="NL",$D108="HORS LIGUE")),0,VLOOKUP(IF(OR(I108="",OR($D108="",$D108="NL",$D108="HORS LIGUE")),"",COUNTIFS($D$5:$D$72,"&lt;&gt;"&amp;"",$D$5:$D$72,"&lt;&gt;"&amp;"NL",$D$5:$D$72,"&lt;&gt;"&amp;"HORS LIGUE",I$5:I$72,"&lt;"&amp;I108)+1),Paramètres!$B$3:$C$56,2,FALSE)*Paramètres!$N$5))</f>
        <v>0</v>
      </c>
      <c r="K108" s="4"/>
      <c r="L108" s="2">
        <f>IF(K$2="Bike &amp; Run",IF(ISNA(VLOOKUP(K108,Paramètres!$B$3:$C$56,2,FALSE)),0,VLOOKUP(K108,Paramètres!$B$3:$C$56,2,FALSE)*Paramètres!$N$6),IF(OR(K108="",OR($D108="",$D108="NL",$D108="HORS LIGUE")),0,VLOOKUP(IF(OR(K108="",OR($D108="",$D108="NL",$D108="HORS LIGUE")),"",COUNTIFS($D$5:$D$72,"&lt;&gt;"&amp;"",$D$5:$D$72,"&lt;&gt;"&amp;"NL",$D$5:$D$72,"&lt;&gt;"&amp;"HORS LIGUE",K$5:K$72,"&lt;"&amp;K108)+1),Paramètres!$B$3:$C$56,2,FALSE)*Paramètres!$N$6))</f>
        <v>0</v>
      </c>
      <c r="M108" s="4"/>
      <c r="N108" s="2">
        <f>IF(M$2="Bike &amp; Run",IF(ISNA(VLOOKUP(M108,Paramètres!$B$3:$C$56,2,FALSE)),0,VLOOKUP(M108,Paramètres!$B$3:$C$56,2,FALSE)*Paramètres!$N$7),IF(OR(M108="",OR($D108="",$D108="NL",$D108="HORS LIGUE")),0,VLOOKUP(IF(OR(M108="",OR($D108="",$D108="NL",$D108="HORS LIGUE")),"",COUNTIFS($D$5:$D$72,"&lt;&gt;"&amp;"",$D$5:$D$72,"&lt;&gt;"&amp;"NL",$D$5:$D$72,"&lt;&gt;"&amp;"HORS LIGUE",M$5:M$72,"&lt;"&amp;M108)+1),Paramètres!$B$3:$C$56,2,FALSE)*Paramètres!$N$7))</f>
        <v>0</v>
      </c>
      <c r="O108" s="46"/>
      <c r="P108" s="2">
        <f>IF(O$2="Bike &amp; Run",IF(ISNA(VLOOKUP(O108,Paramètres!$B$3:$C$56,2,FALSE)),0,VLOOKUP(O108,Paramètres!$B$3:$C$56,2,FALSE)*Paramètres!$N$8),IF(OR(O108="",OR($D108="",$D108="NL",$D108="HORS LIGUE")),0,VLOOKUP(IF(OR(O108="",OR($D108="",$D108="NL",$D108="HORS LIGUE")),"",COUNTIFS($D$5:$D$72,"&lt;&gt;"&amp;"",$D$5:$D$72,"&lt;&gt;"&amp;"NL",$D$5:$D$72,"&lt;&gt;"&amp;"HORS LIGUE",O$5:O$72,"&lt;"&amp;O108)+1),Paramètres!$B$3:$C$56,2,FALSE)*Paramètres!$N$8))</f>
        <v>0</v>
      </c>
      <c r="Q108" s="46"/>
      <c r="R108" s="2">
        <f>IF(Q$2="Bike &amp; Run",IF(ISNA(VLOOKUP(Q108,Paramètres!$B$3:$C$56,2,FALSE)),0,VLOOKUP(Q108,Paramètres!$B$3:$C$56,2,FALSE)*Paramètres!$N$9),IF(OR(Q108="",OR($D108="",$D108="NL",$D108="HORS LIGUE")),0,VLOOKUP(IF(OR(Q108="",OR($D108="",$D108="NL",$D108="HORS LIGUE")),"",COUNTIFS($D$5:$D$72,"&lt;&gt;"&amp;"",$D$5:$D$72,"&lt;&gt;"&amp;"NL",$D$5:$D$72,"&lt;&gt;"&amp;"HORS LIGUE",Q$5:Q$72,"&lt;"&amp;Q108)+1),Paramètres!$B$3:$C$56,2,FALSE)*Paramètres!$N$9))</f>
        <v>0</v>
      </c>
      <c r="S108" s="46"/>
      <c r="T108" s="2">
        <f>IF(S$2="Bike &amp; Run",IF(ISNA(VLOOKUP(S108,Paramètres!$B$3:$C$56,2,FALSE)),0,VLOOKUP(S108,Paramètres!$B$3:$C$56,2,FALSE)*Paramètres!$N$10),IF(OR(S108="",OR($D108="",$D108="NL",$D108="HORS LIGUE")),0,VLOOKUP(IF(OR(S108="",OR($D108="",$D108="NL",$D108="HORS LIGUE")),"",COUNTIFS($D$5:$D$72,"&lt;&gt;"&amp;"",$D$5:$D$72,"&lt;&gt;"&amp;"NL",$D$5:$D$72,"&lt;&gt;"&amp;"HORS LIGUE",S$5:S$72,"&lt;"&amp;S108)+1),Paramètres!$B$3:$C$56,2,FALSE)*Paramètres!$N$10))</f>
        <v>0</v>
      </c>
      <c r="U108" s="46"/>
      <c r="V108" s="2">
        <f>IF(U$2="Bike &amp; Run",IF(ISNA(VLOOKUP(U108,Paramètres!$B$3:$C$56,2,FALSE)),0,VLOOKUP(U108,Paramètres!$B$3:$C$56,2,FALSE)*Paramètres!$N$11),IF(OR(U108="",OR($D108="",$D108="NL",$D108="HORS LIGUE")),0,VLOOKUP(IF(OR(U108="",OR($D108="",$D108="NL",$D108="HORS LIGUE")),"",COUNTIFS($D$5:$D$72,"&lt;&gt;"&amp;"",$D$5:$D$72,"&lt;&gt;"&amp;"NL",$D$5:$D$72,"&lt;&gt;"&amp;"HORS LIGUE",U$5:U$72,"&lt;"&amp;U108)+1),Paramètres!$B$3:$C$56,2,FALSE)*Paramètres!$N$11))</f>
        <v>0</v>
      </c>
      <c r="W108" s="46"/>
      <c r="X108" s="2">
        <f>IF(W$2="Bike &amp; Run",IF(ISNA(VLOOKUP(W108,Paramètres!$B$3:$C$56,2,FALSE)),0,VLOOKUP(W108,Paramètres!$B$3:$C$56,2,FALSE)*Paramètres!$N$12),IF(OR(W108="",OR($D108="",$D108="NL",$D108="HORS LIGUE")),0,VLOOKUP(IF(OR(W108="",OR($D108="",$D108="NL",$D108="HORS LIGUE")),"",COUNTIFS($D$5:$D$72,"&lt;&gt;"&amp;"",$D$5:$D$72,"&lt;&gt;"&amp;"NL",$D$5:$D$72,"&lt;&gt;"&amp;"HORS LIGUE",W$5:W$72,"&lt;"&amp;W108)+1),Paramètres!$B$3:$C$56,2,FALSE)*Paramètres!$N$12))</f>
        <v>0</v>
      </c>
      <c r="Y108" s="46"/>
      <c r="Z108" s="2">
        <f>IF(Y$2="Bike &amp; Run",IF(ISNA(VLOOKUP(Y108,Paramètres!$B$3:$C$56,2,FALSE)),0,VLOOKUP(Y108,Paramètres!$B$3:$C$56,2,FALSE)*Paramètres!$N$13),IF(OR(Y108="",OR($D108="",$D108="NL",$D108="HORS LIGUE")),0,VLOOKUP(IF(OR(Y108="",OR($D108="",$D108="NL",$D108="HORS LIGUE")),"",COUNTIFS($D$5:$D$72,"&lt;&gt;"&amp;"",$D$5:$D$72,"&lt;&gt;"&amp;"NL",$D$5:$D$72,"&lt;&gt;"&amp;"HORS LIGUE",Y$5:Y$72,"&lt;"&amp;Y108)+1),Paramètres!$B$3:$C$56,2,FALSE)*Paramètres!$N$13))</f>
        <v>0</v>
      </c>
      <c r="AA108" s="46"/>
      <c r="AB108" s="2">
        <f>IF(AA$2="Bike &amp; Run",IF(ISNA(VLOOKUP(AA108,Paramètres!$B$3:$C$56,2,FALSE)),0,VLOOKUP(AA108,Paramètres!$B$3:$C$56,2,FALSE)*Paramètres!$N$14),IF(OR(AA108="",OR($D108="",$D108="NL",$D108="HORS LIGUE")),0,VLOOKUP(IF(OR(AA108="",OR($D108="",$D108="NL",$D108="HORS LIGUE")),"",COUNTIFS($D$5:$D$72,"&lt;&gt;"&amp;"",$D$5:$D$72,"&lt;&gt;"&amp;"NL",$D$5:$D$72,"&lt;&gt;"&amp;"HORS LIGUE",AA$5:AA$72,"&lt;"&amp;AA108)+1),Paramètres!$B$3:$C$56,2,FALSE)*Paramètres!$N$14))</f>
        <v>0</v>
      </c>
      <c r="AC108" s="46"/>
      <c r="AD108" s="2">
        <f>IF(AC$2="Bike &amp; Run",IF(ISNA(VLOOKUP(AC108,Paramètres!$B$3:$C$56,2,FALSE)),0,VLOOKUP(AC108,Paramètres!$B$3:$C$56,2,FALSE)*Paramètres!$N$15),IF(OR(AC108="",OR($D108="",$D108="NL",$D108="HORS LIGUE")),0,VLOOKUP(IF(OR(AC108="",OR($D108="",$D108="NL",$D108="HORS LIGUE")),"",COUNTIFS($D$5:$D$72,"&lt;&gt;"&amp;"",$D$5:$D$72,"&lt;&gt;"&amp;"NL",$D$5:$D$72,"&lt;&gt;"&amp;"HORS LIGUE",AC$5:AC$72,"&lt;"&amp;AC108)+1),Paramètres!$B$3:$C$56,2,FALSE)*Paramètres!$N$15))</f>
        <v>0</v>
      </c>
      <c r="AE108" s="46"/>
      <c r="AF108" s="2">
        <f>IF(AE$2="Bike &amp; Run",IF(ISNA(VLOOKUP(AE108,Paramètres!$B$3:$C$56,2,FALSE)),0,VLOOKUP(AE108,Paramètres!$B$3:$C$56,2,FALSE)*Paramètres!$N$16),IF(OR(AE108="",OR($D108="",$D108="NL",$D108="HORS LIGUE")),0,VLOOKUP(IF(OR(AE108="",OR($D108="",$D108="NL",$D108="HORS LIGUE")),"",COUNTIFS($D$5:$D$72,"&lt;&gt;"&amp;"",$D$5:$D$72,"&lt;&gt;"&amp;"NL",$D$5:$D$72,"&lt;&gt;"&amp;"HORS LIGUE",AE$5:AE$72,"&lt;"&amp;AE108)+1),Paramètres!$B$3:$C$56,2,FALSE)*Paramètres!$N$16))</f>
        <v>0</v>
      </c>
      <c r="AG108" s="46"/>
      <c r="AH108" s="2">
        <f>IF(AG$2="Bike &amp; Run",IF(ISNA(VLOOKUP(AG108,Paramètres!$B$3:$C$56,2,FALSE)),0,VLOOKUP(AG108,Paramètres!$B$3:$C$56,2,FALSE)*Paramètres!$N$17),IF(OR(AG108="",OR($D108="",$D108="NL",$D108="HORS LIGUE")),0,VLOOKUP(IF(OR(AG108="",OR($D108="",$D108="NL",$D108="HORS LIGUE")),"",COUNTIFS($D$5:$D$72,"&lt;&gt;"&amp;"",$D$5:$D$72,"&lt;&gt;"&amp;"NL",$D$5:$D$72,"&lt;&gt;"&amp;"HORS LIGUE",AG$5:AG$72,"&lt;"&amp;AG108)+1),Paramètres!$B$3:$C$56,2,FALSE)*Paramètres!$N$17))</f>
        <v>0</v>
      </c>
      <c r="AI108" s="40">
        <f t="shared" si="118"/>
        <v>0</v>
      </c>
      <c r="AJ108" s="3" t="str">
        <f t="shared" si="119"/>
        <v/>
      </c>
      <c r="AK108" s="5">
        <f t="shared" si="120"/>
        <v>0</v>
      </c>
      <c r="AL108" s="41" t="e">
        <f t="shared" si="117"/>
        <v>#REF!</v>
      </c>
      <c r="AM108" s="33" t="e">
        <f t="shared" si="121"/>
        <v>#REF!</v>
      </c>
    </row>
    <row r="109" spans="1:39" ht="16.5" x14ac:dyDescent="0.35">
      <c r="A109" s="14"/>
      <c r="B109" s="64" t="str">
        <f>IF(ISNA(VLOOKUP(A109,'Licenciés Jeunes 2023'!A:C,3,0)),"",VLOOKUP(A109,'Licenciés Jeunes 2023'!A:C,3,0))</f>
        <v/>
      </c>
      <c r="C109" s="32" t="str">
        <f>IF(ISNA(VLOOKUP(A109,'Licenciés Jeunes 2023'!A:C,2,0)),"",VLOOKUP(A109,'Licenciés Jeunes 2023'!A:C,2,0))</f>
        <v/>
      </c>
      <c r="D109" s="32" t="str">
        <f>IF(ISNA(VLOOKUP(A109,'Licenciés Jeunes 2023'!A:F,6,0)),"",VLOOKUP(A109,'Licenciés Jeunes 2023'!A:F,6,0))</f>
        <v/>
      </c>
      <c r="E109" s="6"/>
      <c r="F109" s="2">
        <f>IF(E$2="Bike &amp; Run",IF(ISNA(VLOOKUP(E109,Paramètres!$B$3:$C$56,2,FALSE)),0,VLOOKUP(E109,Paramètres!$B$3:$C$56,2,FALSE)*Paramètres!$N$3),IF(OR(E109="",OR($D109="",$D109="NL",$D109="HORS LIGUE")),0,VLOOKUP(IF(OR(E109="",OR($D109="",$D109="NL",$D109="HORS LIGUE")),"",COUNTIFS($D$5:$D$72,"&lt;&gt;"&amp;"",$D$5:$D$72,"&lt;&gt;"&amp;"NL",$D$5:$D$72,"&lt;&gt;"&amp;"HORS LIGUE",E$5:E$72,"&lt;"&amp;E109)+1),Paramètres!$B$3:$C$56,2,FALSE)*Paramètres!$N$3))</f>
        <v>0</v>
      </c>
      <c r="G109" s="4"/>
      <c r="H109" s="2">
        <f>IF(G$2="Bike &amp; Run",IF(ISNA(VLOOKUP(G109,Paramètres!$B$3:$C$56,2,FALSE)),0,VLOOKUP(G109,Paramètres!$B$3:$C$56,2,FALSE)*Paramètres!$N$4),IF(OR(G109="",OR($D109="",$D109="NL",$D109="HORS LIGUE")),0,VLOOKUP(IF(OR(G109="",OR($D109="",$D109="NL",$D109="HORS LIGUE")),"",COUNTIFS($D$5:$D$72,"&lt;&gt;"&amp;"",$D$5:$D$72,"&lt;&gt;"&amp;"NL",$D$5:$D$72,"&lt;&gt;"&amp;"HORS LIGUE",G$5:G$72,"&lt;"&amp;G109)+1),Paramètres!$B$3:$C$56,2,FALSE)*Paramètres!$N$4))</f>
        <v>0</v>
      </c>
      <c r="I109" s="36"/>
      <c r="J109" s="2">
        <f>IF(I$2="Bike &amp; Run",IF(ISNA(VLOOKUP(I109,Paramètres!$B$3:$C$56,2,FALSE)),0,VLOOKUP(I109,Paramètres!$B$3:$C$56,2,FALSE)*Paramètres!$N$5),IF(OR(I109="",OR($D109="",$D109="NL",$D109="HORS LIGUE")),0,VLOOKUP(IF(OR(I109="",OR($D109="",$D109="NL",$D109="HORS LIGUE")),"",COUNTIFS($D$5:$D$72,"&lt;&gt;"&amp;"",$D$5:$D$72,"&lt;&gt;"&amp;"NL",$D$5:$D$72,"&lt;&gt;"&amp;"HORS LIGUE",I$5:I$72,"&lt;"&amp;I109)+1),Paramètres!$B$3:$C$56,2,FALSE)*Paramètres!$N$5))</f>
        <v>0</v>
      </c>
      <c r="K109" s="4"/>
      <c r="L109" s="2">
        <f>IF(K$2="Bike &amp; Run",IF(ISNA(VLOOKUP(K109,Paramètres!$B$3:$C$56,2,FALSE)),0,VLOOKUP(K109,Paramètres!$B$3:$C$56,2,FALSE)*Paramètres!$N$6),IF(OR(K109="",OR($D109="",$D109="NL",$D109="HORS LIGUE")),0,VLOOKUP(IF(OR(K109="",OR($D109="",$D109="NL",$D109="HORS LIGUE")),"",COUNTIFS($D$5:$D$72,"&lt;&gt;"&amp;"",$D$5:$D$72,"&lt;&gt;"&amp;"NL",$D$5:$D$72,"&lt;&gt;"&amp;"HORS LIGUE",K$5:K$72,"&lt;"&amp;K109)+1),Paramètres!$B$3:$C$56,2,FALSE)*Paramètres!$N$6))</f>
        <v>0</v>
      </c>
      <c r="M109" s="4"/>
      <c r="N109" s="2">
        <f>IF(M$2="Bike &amp; Run",IF(ISNA(VLOOKUP(M109,Paramètres!$B$3:$C$56,2,FALSE)),0,VLOOKUP(M109,Paramètres!$B$3:$C$56,2,FALSE)*Paramètres!$N$7),IF(OR(M109="",OR($D109="",$D109="NL",$D109="HORS LIGUE")),0,VLOOKUP(IF(OR(M109="",OR($D109="",$D109="NL",$D109="HORS LIGUE")),"",COUNTIFS($D$5:$D$72,"&lt;&gt;"&amp;"",$D$5:$D$72,"&lt;&gt;"&amp;"NL",$D$5:$D$72,"&lt;&gt;"&amp;"HORS LIGUE",M$5:M$72,"&lt;"&amp;M109)+1),Paramètres!$B$3:$C$56,2,FALSE)*Paramètres!$N$7))</f>
        <v>0</v>
      </c>
      <c r="O109" s="46"/>
      <c r="P109" s="2">
        <f>IF(O$2="Bike &amp; Run",IF(ISNA(VLOOKUP(O109,Paramètres!$B$3:$C$56,2,FALSE)),0,VLOOKUP(O109,Paramètres!$B$3:$C$56,2,FALSE)*Paramètres!$N$8),IF(OR(O109="",OR($D109="",$D109="NL",$D109="HORS LIGUE")),0,VLOOKUP(IF(OR(O109="",OR($D109="",$D109="NL",$D109="HORS LIGUE")),"",COUNTIFS($D$5:$D$72,"&lt;&gt;"&amp;"",$D$5:$D$72,"&lt;&gt;"&amp;"NL",$D$5:$D$72,"&lt;&gt;"&amp;"HORS LIGUE",O$5:O$72,"&lt;"&amp;O109)+1),Paramètres!$B$3:$C$56,2,FALSE)*Paramètres!$N$8))</f>
        <v>0</v>
      </c>
      <c r="Q109" s="46"/>
      <c r="R109" s="2">
        <f>IF(Q$2="Bike &amp; Run",IF(ISNA(VLOOKUP(Q109,Paramètres!$B$3:$C$56,2,FALSE)),0,VLOOKUP(Q109,Paramètres!$B$3:$C$56,2,FALSE)*Paramètres!$N$9),IF(OR(Q109="",OR($D109="",$D109="NL",$D109="HORS LIGUE")),0,VLOOKUP(IF(OR(Q109="",OR($D109="",$D109="NL",$D109="HORS LIGUE")),"",COUNTIFS($D$5:$D$72,"&lt;&gt;"&amp;"",$D$5:$D$72,"&lt;&gt;"&amp;"NL",$D$5:$D$72,"&lt;&gt;"&amp;"HORS LIGUE",Q$5:Q$72,"&lt;"&amp;Q109)+1),Paramètres!$B$3:$C$56,2,FALSE)*Paramètres!$N$9))</f>
        <v>0</v>
      </c>
      <c r="S109" s="46"/>
      <c r="T109" s="2">
        <f>IF(S$2="Bike &amp; Run",IF(ISNA(VLOOKUP(S109,Paramètres!$B$3:$C$56,2,FALSE)),0,VLOOKUP(S109,Paramètres!$B$3:$C$56,2,FALSE)*Paramètres!$N$10),IF(OR(S109="",OR($D109="",$D109="NL",$D109="HORS LIGUE")),0,VLOOKUP(IF(OR(S109="",OR($D109="",$D109="NL",$D109="HORS LIGUE")),"",COUNTIFS($D$5:$D$72,"&lt;&gt;"&amp;"",$D$5:$D$72,"&lt;&gt;"&amp;"NL",$D$5:$D$72,"&lt;&gt;"&amp;"HORS LIGUE",S$5:S$72,"&lt;"&amp;S109)+1),Paramètres!$B$3:$C$56,2,FALSE)*Paramètres!$N$10))</f>
        <v>0</v>
      </c>
      <c r="U109" s="46"/>
      <c r="V109" s="2">
        <f>IF(U$2="Bike &amp; Run",IF(ISNA(VLOOKUP(U109,Paramètres!$B$3:$C$56,2,FALSE)),0,VLOOKUP(U109,Paramètres!$B$3:$C$56,2,FALSE)*Paramètres!$N$11),IF(OR(U109="",OR($D109="",$D109="NL",$D109="HORS LIGUE")),0,VLOOKUP(IF(OR(U109="",OR($D109="",$D109="NL",$D109="HORS LIGUE")),"",COUNTIFS($D$5:$D$72,"&lt;&gt;"&amp;"",$D$5:$D$72,"&lt;&gt;"&amp;"NL",$D$5:$D$72,"&lt;&gt;"&amp;"HORS LIGUE",U$5:U$72,"&lt;"&amp;U109)+1),Paramètres!$B$3:$C$56,2,FALSE)*Paramètres!$N$11))</f>
        <v>0</v>
      </c>
      <c r="W109" s="46"/>
      <c r="X109" s="2">
        <f>IF(W$2="Bike &amp; Run",IF(ISNA(VLOOKUP(W109,Paramètres!$B$3:$C$56,2,FALSE)),0,VLOOKUP(W109,Paramètres!$B$3:$C$56,2,FALSE)*Paramètres!$N$12),IF(OR(W109="",OR($D109="",$D109="NL",$D109="HORS LIGUE")),0,VLOOKUP(IF(OR(W109="",OR($D109="",$D109="NL",$D109="HORS LIGUE")),"",COUNTIFS($D$5:$D$72,"&lt;&gt;"&amp;"",$D$5:$D$72,"&lt;&gt;"&amp;"NL",$D$5:$D$72,"&lt;&gt;"&amp;"HORS LIGUE",W$5:W$72,"&lt;"&amp;W109)+1),Paramètres!$B$3:$C$56,2,FALSE)*Paramètres!$N$12))</f>
        <v>0</v>
      </c>
      <c r="Y109" s="46"/>
      <c r="Z109" s="2">
        <f>IF(Y$2="Bike &amp; Run",IF(ISNA(VLOOKUP(Y109,Paramètres!$B$3:$C$56,2,FALSE)),0,VLOOKUP(Y109,Paramètres!$B$3:$C$56,2,FALSE)*Paramètres!$N$13),IF(OR(Y109="",OR($D109="",$D109="NL",$D109="HORS LIGUE")),0,VLOOKUP(IF(OR(Y109="",OR($D109="",$D109="NL",$D109="HORS LIGUE")),"",COUNTIFS($D$5:$D$72,"&lt;&gt;"&amp;"",$D$5:$D$72,"&lt;&gt;"&amp;"NL",$D$5:$D$72,"&lt;&gt;"&amp;"HORS LIGUE",Y$5:Y$72,"&lt;"&amp;Y109)+1),Paramètres!$B$3:$C$56,2,FALSE)*Paramètres!$N$13))</f>
        <v>0</v>
      </c>
      <c r="AA109" s="46"/>
      <c r="AB109" s="2">
        <f>IF(AA$2="Bike &amp; Run",IF(ISNA(VLOOKUP(AA109,Paramètres!$B$3:$C$56,2,FALSE)),0,VLOOKUP(AA109,Paramètres!$B$3:$C$56,2,FALSE)*Paramètres!$N$14),IF(OR(AA109="",OR($D109="",$D109="NL",$D109="HORS LIGUE")),0,VLOOKUP(IF(OR(AA109="",OR($D109="",$D109="NL",$D109="HORS LIGUE")),"",COUNTIFS($D$5:$D$72,"&lt;&gt;"&amp;"",$D$5:$D$72,"&lt;&gt;"&amp;"NL",$D$5:$D$72,"&lt;&gt;"&amp;"HORS LIGUE",AA$5:AA$72,"&lt;"&amp;AA109)+1),Paramètres!$B$3:$C$56,2,FALSE)*Paramètres!$N$14))</f>
        <v>0</v>
      </c>
      <c r="AC109" s="46"/>
      <c r="AD109" s="2">
        <f>IF(AC$2="Bike &amp; Run",IF(ISNA(VLOOKUP(AC109,Paramètres!$B$3:$C$56,2,FALSE)),0,VLOOKUP(AC109,Paramètres!$B$3:$C$56,2,FALSE)*Paramètres!$N$15),IF(OR(AC109="",OR($D109="",$D109="NL",$D109="HORS LIGUE")),0,VLOOKUP(IF(OR(AC109="",OR($D109="",$D109="NL",$D109="HORS LIGUE")),"",COUNTIFS($D$5:$D$72,"&lt;&gt;"&amp;"",$D$5:$D$72,"&lt;&gt;"&amp;"NL",$D$5:$D$72,"&lt;&gt;"&amp;"HORS LIGUE",AC$5:AC$72,"&lt;"&amp;AC109)+1),Paramètres!$B$3:$C$56,2,FALSE)*Paramètres!$N$15))</f>
        <v>0</v>
      </c>
      <c r="AE109" s="46"/>
      <c r="AF109" s="2">
        <f>IF(AE$2="Bike &amp; Run",IF(ISNA(VLOOKUP(AE109,Paramètres!$B$3:$C$56,2,FALSE)),0,VLOOKUP(AE109,Paramètres!$B$3:$C$56,2,FALSE)*Paramètres!$N$16),IF(OR(AE109="",OR($D109="",$D109="NL",$D109="HORS LIGUE")),0,VLOOKUP(IF(OR(AE109="",OR($D109="",$D109="NL",$D109="HORS LIGUE")),"",COUNTIFS($D$5:$D$72,"&lt;&gt;"&amp;"",$D$5:$D$72,"&lt;&gt;"&amp;"NL",$D$5:$D$72,"&lt;&gt;"&amp;"HORS LIGUE",AE$5:AE$72,"&lt;"&amp;AE109)+1),Paramètres!$B$3:$C$56,2,FALSE)*Paramètres!$N$16))</f>
        <v>0</v>
      </c>
      <c r="AG109" s="46"/>
      <c r="AH109" s="2">
        <f>IF(AG$2="Bike &amp; Run",IF(ISNA(VLOOKUP(AG109,Paramètres!$B$3:$C$56,2,FALSE)),0,VLOOKUP(AG109,Paramètres!$B$3:$C$56,2,FALSE)*Paramètres!$N$17),IF(OR(AG109="",OR($D109="",$D109="NL",$D109="HORS LIGUE")),0,VLOOKUP(IF(OR(AG109="",OR($D109="",$D109="NL",$D109="HORS LIGUE")),"",COUNTIFS($D$5:$D$72,"&lt;&gt;"&amp;"",$D$5:$D$72,"&lt;&gt;"&amp;"NL",$D$5:$D$72,"&lt;&gt;"&amp;"HORS LIGUE",AG$5:AG$72,"&lt;"&amp;AG109)+1),Paramètres!$B$3:$C$56,2,FALSE)*Paramètres!$N$17))</f>
        <v>0</v>
      </c>
      <c r="AI109" s="40">
        <f t="shared" si="118"/>
        <v>0</v>
      </c>
      <c r="AJ109" s="3" t="str">
        <f t="shared" si="119"/>
        <v/>
      </c>
      <c r="AK109" s="5">
        <f t="shared" si="120"/>
        <v>0</v>
      </c>
      <c r="AL109" s="41" t="e">
        <f t="shared" si="117"/>
        <v>#REF!</v>
      </c>
      <c r="AM109" s="33" t="e">
        <f t="shared" si="121"/>
        <v>#REF!</v>
      </c>
    </row>
    <row r="110" spans="1:39" ht="16.5" x14ac:dyDescent="0.35">
      <c r="A110" s="14"/>
      <c r="B110" s="64" t="str">
        <f>IF(ISNA(VLOOKUP(A110,'Licenciés Jeunes 2023'!A:C,3,0)),"",VLOOKUP(A110,'Licenciés Jeunes 2023'!A:C,3,0))</f>
        <v/>
      </c>
      <c r="C110" s="32" t="str">
        <f>IF(ISNA(VLOOKUP(A110,'Licenciés Jeunes 2023'!A:C,2,0)),"",VLOOKUP(A110,'Licenciés Jeunes 2023'!A:C,2,0))</f>
        <v/>
      </c>
      <c r="D110" s="32" t="str">
        <f>IF(ISNA(VLOOKUP(A110,'Licenciés Jeunes 2023'!A:F,6,0)),"",VLOOKUP(A110,'Licenciés Jeunes 2023'!A:F,6,0))</f>
        <v/>
      </c>
      <c r="E110" s="6"/>
      <c r="F110" s="2">
        <f>IF(E$2="Bike &amp; Run",IF(ISNA(VLOOKUP(E110,Paramètres!$B$3:$C$56,2,FALSE)),0,VLOOKUP(E110,Paramètres!$B$3:$C$56,2,FALSE)*Paramètres!$N$3),IF(OR(E110="",OR($D110="",$D110="NL",$D110="HORS LIGUE")),0,VLOOKUP(IF(OR(E110="",OR($D110="",$D110="NL",$D110="HORS LIGUE")),"",COUNTIFS($D$5:$D$72,"&lt;&gt;"&amp;"",$D$5:$D$72,"&lt;&gt;"&amp;"NL",$D$5:$D$72,"&lt;&gt;"&amp;"HORS LIGUE",E$5:E$72,"&lt;"&amp;E110)+1),Paramètres!$B$3:$C$56,2,FALSE)*Paramètres!$N$3))</f>
        <v>0</v>
      </c>
      <c r="G110" s="4"/>
      <c r="H110" s="2">
        <f>IF(G$2="Bike &amp; Run",IF(ISNA(VLOOKUP(G110,Paramètres!$B$3:$C$56,2,FALSE)),0,VLOOKUP(G110,Paramètres!$B$3:$C$56,2,FALSE)*Paramètres!$N$4),IF(OR(G110="",OR($D110="",$D110="NL",$D110="HORS LIGUE")),0,VLOOKUP(IF(OR(G110="",OR($D110="",$D110="NL",$D110="HORS LIGUE")),"",COUNTIFS($D$5:$D$72,"&lt;&gt;"&amp;"",$D$5:$D$72,"&lt;&gt;"&amp;"NL",$D$5:$D$72,"&lt;&gt;"&amp;"HORS LIGUE",G$5:G$72,"&lt;"&amp;G110)+1),Paramètres!$B$3:$C$56,2,FALSE)*Paramètres!$N$4))</f>
        <v>0</v>
      </c>
      <c r="I110" s="36"/>
      <c r="J110" s="2">
        <f>IF(I$2="Bike &amp; Run",IF(ISNA(VLOOKUP(I110,Paramètres!$B$3:$C$56,2,FALSE)),0,VLOOKUP(I110,Paramètres!$B$3:$C$56,2,FALSE)*Paramètres!$N$5),IF(OR(I110="",OR($D110="",$D110="NL",$D110="HORS LIGUE")),0,VLOOKUP(IF(OR(I110="",OR($D110="",$D110="NL",$D110="HORS LIGUE")),"",COUNTIFS($D$5:$D$72,"&lt;&gt;"&amp;"",$D$5:$D$72,"&lt;&gt;"&amp;"NL",$D$5:$D$72,"&lt;&gt;"&amp;"HORS LIGUE",I$5:I$72,"&lt;"&amp;I110)+1),Paramètres!$B$3:$C$56,2,FALSE)*Paramètres!$N$5))</f>
        <v>0</v>
      </c>
      <c r="K110" s="4"/>
      <c r="L110" s="2">
        <f>IF(K$2="Bike &amp; Run",IF(ISNA(VLOOKUP(K110,Paramètres!$B$3:$C$56,2,FALSE)),0,VLOOKUP(K110,Paramètres!$B$3:$C$56,2,FALSE)*Paramètres!$N$6),IF(OR(K110="",OR($D110="",$D110="NL",$D110="HORS LIGUE")),0,VLOOKUP(IF(OR(K110="",OR($D110="",$D110="NL",$D110="HORS LIGUE")),"",COUNTIFS($D$5:$D$72,"&lt;&gt;"&amp;"",$D$5:$D$72,"&lt;&gt;"&amp;"NL",$D$5:$D$72,"&lt;&gt;"&amp;"HORS LIGUE",K$5:K$72,"&lt;"&amp;K110)+1),Paramètres!$B$3:$C$56,2,FALSE)*Paramètres!$N$6))</f>
        <v>0</v>
      </c>
      <c r="M110" s="4"/>
      <c r="N110" s="2">
        <f>IF(M$2="Bike &amp; Run",IF(ISNA(VLOOKUP(M110,Paramètres!$B$3:$C$56,2,FALSE)),0,VLOOKUP(M110,Paramètres!$B$3:$C$56,2,FALSE)*Paramètres!$N$7),IF(OR(M110="",OR($D110="",$D110="NL",$D110="HORS LIGUE")),0,VLOOKUP(IF(OR(M110="",OR($D110="",$D110="NL",$D110="HORS LIGUE")),"",COUNTIFS($D$5:$D$72,"&lt;&gt;"&amp;"",$D$5:$D$72,"&lt;&gt;"&amp;"NL",$D$5:$D$72,"&lt;&gt;"&amp;"HORS LIGUE",M$5:M$72,"&lt;"&amp;M110)+1),Paramètres!$B$3:$C$56,2,FALSE)*Paramètres!$N$7))</f>
        <v>0</v>
      </c>
      <c r="O110" s="46"/>
      <c r="P110" s="2">
        <f>IF(O$2="Bike &amp; Run",IF(ISNA(VLOOKUP(O110,Paramètres!$B$3:$C$56,2,FALSE)),0,VLOOKUP(O110,Paramètres!$B$3:$C$56,2,FALSE)*Paramètres!$N$8),IF(OR(O110="",OR($D110="",$D110="NL",$D110="HORS LIGUE")),0,VLOOKUP(IF(OR(O110="",OR($D110="",$D110="NL",$D110="HORS LIGUE")),"",COUNTIFS($D$5:$D$72,"&lt;&gt;"&amp;"",$D$5:$D$72,"&lt;&gt;"&amp;"NL",$D$5:$D$72,"&lt;&gt;"&amp;"HORS LIGUE",O$5:O$72,"&lt;"&amp;O110)+1),Paramètres!$B$3:$C$56,2,FALSE)*Paramètres!$N$8))</f>
        <v>0</v>
      </c>
      <c r="Q110" s="46"/>
      <c r="R110" s="2">
        <f>IF(Q$2="Bike &amp; Run",IF(ISNA(VLOOKUP(Q110,Paramètres!$B$3:$C$56,2,FALSE)),0,VLOOKUP(Q110,Paramètres!$B$3:$C$56,2,FALSE)*Paramètres!$N$9),IF(OR(Q110="",OR($D110="",$D110="NL",$D110="HORS LIGUE")),0,VLOOKUP(IF(OR(Q110="",OR($D110="",$D110="NL",$D110="HORS LIGUE")),"",COUNTIFS($D$5:$D$72,"&lt;&gt;"&amp;"",$D$5:$D$72,"&lt;&gt;"&amp;"NL",$D$5:$D$72,"&lt;&gt;"&amp;"HORS LIGUE",Q$5:Q$72,"&lt;"&amp;Q110)+1),Paramètres!$B$3:$C$56,2,FALSE)*Paramètres!$N$9))</f>
        <v>0</v>
      </c>
      <c r="S110" s="46"/>
      <c r="T110" s="2">
        <f>IF(S$2="Bike &amp; Run",IF(ISNA(VLOOKUP(S110,Paramètres!$B$3:$C$56,2,FALSE)),0,VLOOKUP(S110,Paramètres!$B$3:$C$56,2,FALSE)*Paramètres!$N$10),IF(OR(S110="",OR($D110="",$D110="NL",$D110="HORS LIGUE")),0,VLOOKUP(IF(OR(S110="",OR($D110="",$D110="NL",$D110="HORS LIGUE")),"",COUNTIFS($D$5:$D$72,"&lt;&gt;"&amp;"",$D$5:$D$72,"&lt;&gt;"&amp;"NL",$D$5:$D$72,"&lt;&gt;"&amp;"HORS LIGUE",S$5:S$72,"&lt;"&amp;S110)+1),Paramètres!$B$3:$C$56,2,FALSE)*Paramètres!$N$10))</f>
        <v>0</v>
      </c>
      <c r="U110" s="46"/>
      <c r="V110" s="2">
        <f>IF(U$2="Bike &amp; Run",IF(ISNA(VLOOKUP(U110,Paramètres!$B$3:$C$56,2,FALSE)),0,VLOOKUP(U110,Paramètres!$B$3:$C$56,2,FALSE)*Paramètres!$N$11),IF(OR(U110="",OR($D110="",$D110="NL",$D110="HORS LIGUE")),0,VLOOKUP(IF(OR(U110="",OR($D110="",$D110="NL",$D110="HORS LIGUE")),"",COUNTIFS($D$5:$D$72,"&lt;&gt;"&amp;"",$D$5:$D$72,"&lt;&gt;"&amp;"NL",$D$5:$D$72,"&lt;&gt;"&amp;"HORS LIGUE",U$5:U$72,"&lt;"&amp;U110)+1),Paramètres!$B$3:$C$56,2,FALSE)*Paramètres!$N$11))</f>
        <v>0</v>
      </c>
      <c r="W110" s="46"/>
      <c r="X110" s="2">
        <f>IF(W$2="Bike &amp; Run",IF(ISNA(VLOOKUP(W110,Paramètres!$B$3:$C$56,2,FALSE)),0,VLOOKUP(W110,Paramètres!$B$3:$C$56,2,FALSE)*Paramètres!$N$12),IF(OR(W110="",OR($D110="",$D110="NL",$D110="HORS LIGUE")),0,VLOOKUP(IF(OR(W110="",OR($D110="",$D110="NL",$D110="HORS LIGUE")),"",COUNTIFS($D$5:$D$72,"&lt;&gt;"&amp;"",$D$5:$D$72,"&lt;&gt;"&amp;"NL",$D$5:$D$72,"&lt;&gt;"&amp;"HORS LIGUE",W$5:W$72,"&lt;"&amp;W110)+1),Paramètres!$B$3:$C$56,2,FALSE)*Paramètres!$N$12))</f>
        <v>0</v>
      </c>
      <c r="Y110" s="46"/>
      <c r="Z110" s="2">
        <f>IF(Y$2="Bike &amp; Run",IF(ISNA(VLOOKUP(Y110,Paramètres!$B$3:$C$56,2,FALSE)),0,VLOOKUP(Y110,Paramètres!$B$3:$C$56,2,FALSE)*Paramètres!$N$13),IF(OR(Y110="",OR($D110="",$D110="NL",$D110="HORS LIGUE")),0,VLOOKUP(IF(OR(Y110="",OR($D110="",$D110="NL",$D110="HORS LIGUE")),"",COUNTIFS($D$5:$D$72,"&lt;&gt;"&amp;"",$D$5:$D$72,"&lt;&gt;"&amp;"NL",$D$5:$D$72,"&lt;&gt;"&amp;"HORS LIGUE",Y$5:Y$72,"&lt;"&amp;Y110)+1),Paramètres!$B$3:$C$56,2,FALSE)*Paramètres!$N$13))</f>
        <v>0</v>
      </c>
      <c r="AA110" s="46"/>
      <c r="AB110" s="2">
        <f>IF(AA$2="Bike &amp; Run",IF(ISNA(VLOOKUP(AA110,Paramètres!$B$3:$C$56,2,FALSE)),0,VLOOKUP(AA110,Paramètres!$B$3:$C$56,2,FALSE)*Paramètres!$N$14),IF(OR(AA110="",OR($D110="",$D110="NL",$D110="HORS LIGUE")),0,VLOOKUP(IF(OR(AA110="",OR($D110="",$D110="NL",$D110="HORS LIGUE")),"",COUNTIFS($D$5:$D$72,"&lt;&gt;"&amp;"",$D$5:$D$72,"&lt;&gt;"&amp;"NL",$D$5:$D$72,"&lt;&gt;"&amp;"HORS LIGUE",AA$5:AA$72,"&lt;"&amp;AA110)+1),Paramètres!$B$3:$C$56,2,FALSE)*Paramètres!$N$14))</f>
        <v>0</v>
      </c>
      <c r="AC110" s="46"/>
      <c r="AD110" s="2">
        <f>IF(AC$2="Bike &amp; Run",IF(ISNA(VLOOKUP(AC110,Paramètres!$B$3:$C$56,2,FALSE)),0,VLOOKUP(AC110,Paramètres!$B$3:$C$56,2,FALSE)*Paramètres!$N$15),IF(OR(AC110="",OR($D110="",$D110="NL",$D110="HORS LIGUE")),0,VLOOKUP(IF(OR(AC110="",OR($D110="",$D110="NL",$D110="HORS LIGUE")),"",COUNTIFS($D$5:$D$72,"&lt;&gt;"&amp;"",$D$5:$D$72,"&lt;&gt;"&amp;"NL",$D$5:$D$72,"&lt;&gt;"&amp;"HORS LIGUE",AC$5:AC$72,"&lt;"&amp;AC110)+1),Paramètres!$B$3:$C$56,2,FALSE)*Paramètres!$N$15))</f>
        <v>0</v>
      </c>
      <c r="AE110" s="46"/>
      <c r="AF110" s="2">
        <f>IF(AE$2="Bike &amp; Run",IF(ISNA(VLOOKUP(AE110,Paramètres!$B$3:$C$56,2,FALSE)),0,VLOOKUP(AE110,Paramètres!$B$3:$C$56,2,FALSE)*Paramètres!$N$16),IF(OR(AE110="",OR($D110="",$D110="NL",$D110="HORS LIGUE")),0,VLOOKUP(IF(OR(AE110="",OR($D110="",$D110="NL",$D110="HORS LIGUE")),"",COUNTIFS($D$5:$D$72,"&lt;&gt;"&amp;"",$D$5:$D$72,"&lt;&gt;"&amp;"NL",$D$5:$D$72,"&lt;&gt;"&amp;"HORS LIGUE",AE$5:AE$72,"&lt;"&amp;AE110)+1),Paramètres!$B$3:$C$56,2,FALSE)*Paramètres!$N$16))</f>
        <v>0</v>
      </c>
      <c r="AG110" s="46"/>
      <c r="AH110" s="2">
        <f>IF(AG$2="Bike &amp; Run",IF(ISNA(VLOOKUP(AG110,Paramètres!$B$3:$C$56,2,FALSE)),0,VLOOKUP(AG110,Paramètres!$B$3:$C$56,2,FALSE)*Paramètres!$N$17),IF(OR(AG110="",OR($D110="",$D110="NL",$D110="HORS LIGUE")),0,VLOOKUP(IF(OR(AG110="",OR($D110="",$D110="NL",$D110="HORS LIGUE")),"",COUNTIFS($D$5:$D$72,"&lt;&gt;"&amp;"",$D$5:$D$72,"&lt;&gt;"&amp;"NL",$D$5:$D$72,"&lt;&gt;"&amp;"HORS LIGUE",AG$5:AG$72,"&lt;"&amp;AG110)+1),Paramètres!$B$3:$C$56,2,FALSE)*Paramètres!$N$17))</f>
        <v>0</v>
      </c>
      <c r="AI110" s="40">
        <f t="shared" si="118"/>
        <v>0</v>
      </c>
      <c r="AJ110" s="3" t="str">
        <f t="shared" si="119"/>
        <v/>
      </c>
      <c r="AK110" s="5">
        <f t="shared" si="120"/>
        <v>0</v>
      </c>
      <c r="AL110" s="41" t="e">
        <f t="shared" si="117"/>
        <v>#REF!</v>
      </c>
      <c r="AM110" s="33" t="e">
        <f t="shared" si="121"/>
        <v>#REF!</v>
      </c>
    </row>
    <row r="111" spans="1:39" ht="16.5" x14ac:dyDescent="0.35">
      <c r="A111" s="14"/>
      <c r="B111" s="64" t="str">
        <f>IF(ISNA(VLOOKUP(A111,'Licenciés Jeunes 2023'!A:C,3,0)),"",VLOOKUP(A111,'Licenciés Jeunes 2023'!A:C,3,0))</f>
        <v/>
      </c>
      <c r="C111" s="32" t="str">
        <f>IF(ISNA(VLOOKUP(A111,'Licenciés Jeunes 2023'!A:C,2,0)),"",VLOOKUP(A111,'Licenciés Jeunes 2023'!A:C,2,0))</f>
        <v/>
      </c>
      <c r="D111" s="32" t="str">
        <f>IF(ISNA(VLOOKUP(A111,'Licenciés Jeunes 2023'!A:F,6,0)),"",VLOOKUP(A111,'Licenciés Jeunes 2023'!A:F,6,0))</f>
        <v/>
      </c>
      <c r="E111" s="6"/>
      <c r="F111" s="2">
        <f>IF(E$2="Bike &amp; Run",IF(ISNA(VLOOKUP(E111,Paramètres!$B$3:$C$56,2,FALSE)),0,VLOOKUP(E111,Paramètres!$B$3:$C$56,2,FALSE)*Paramètres!$N$3),IF(OR(E111="",OR($D111="",$D111="NL",$D111="HORS LIGUE")),0,VLOOKUP(IF(OR(E111="",OR($D111="",$D111="NL",$D111="HORS LIGUE")),"",COUNTIFS($D$5:$D$72,"&lt;&gt;"&amp;"",$D$5:$D$72,"&lt;&gt;"&amp;"NL",$D$5:$D$72,"&lt;&gt;"&amp;"HORS LIGUE",E$5:E$72,"&lt;"&amp;E111)+1),Paramètres!$B$3:$C$56,2,FALSE)*Paramètres!$N$3))</f>
        <v>0</v>
      </c>
      <c r="G111" s="4"/>
      <c r="H111" s="2">
        <f>IF(G$2="Bike &amp; Run",IF(ISNA(VLOOKUP(G111,Paramètres!$B$3:$C$56,2,FALSE)),0,VLOOKUP(G111,Paramètres!$B$3:$C$56,2,FALSE)*Paramètres!$N$4),IF(OR(G111="",OR($D111="",$D111="NL",$D111="HORS LIGUE")),0,VLOOKUP(IF(OR(G111="",OR($D111="",$D111="NL",$D111="HORS LIGUE")),"",COUNTIFS($D$5:$D$72,"&lt;&gt;"&amp;"",$D$5:$D$72,"&lt;&gt;"&amp;"NL",$D$5:$D$72,"&lt;&gt;"&amp;"HORS LIGUE",G$5:G$72,"&lt;"&amp;G111)+1),Paramètres!$B$3:$C$56,2,FALSE)*Paramètres!$N$4))</f>
        <v>0</v>
      </c>
      <c r="I111" s="36"/>
      <c r="J111" s="2">
        <f>IF(I$2="Bike &amp; Run",IF(ISNA(VLOOKUP(I111,Paramètres!$B$3:$C$56,2,FALSE)),0,VLOOKUP(I111,Paramètres!$B$3:$C$56,2,FALSE)*Paramètres!$N$5),IF(OR(I111="",OR($D111="",$D111="NL",$D111="HORS LIGUE")),0,VLOOKUP(IF(OR(I111="",OR($D111="",$D111="NL",$D111="HORS LIGUE")),"",COUNTIFS($D$5:$D$72,"&lt;&gt;"&amp;"",$D$5:$D$72,"&lt;&gt;"&amp;"NL",$D$5:$D$72,"&lt;&gt;"&amp;"HORS LIGUE",I$5:I$72,"&lt;"&amp;I111)+1),Paramètres!$B$3:$C$56,2,FALSE)*Paramètres!$N$5))</f>
        <v>0</v>
      </c>
      <c r="K111" s="4"/>
      <c r="L111" s="2">
        <f>IF(K$2="Bike &amp; Run",IF(ISNA(VLOOKUP(K111,Paramètres!$B$3:$C$56,2,FALSE)),0,VLOOKUP(K111,Paramètres!$B$3:$C$56,2,FALSE)*Paramètres!$N$6),IF(OR(K111="",OR($D111="",$D111="NL",$D111="HORS LIGUE")),0,VLOOKUP(IF(OR(K111="",OR($D111="",$D111="NL",$D111="HORS LIGUE")),"",COUNTIFS($D$5:$D$72,"&lt;&gt;"&amp;"",$D$5:$D$72,"&lt;&gt;"&amp;"NL",$D$5:$D$72,"&lt;&gt;"&amp;"HORS LIGUE",K$5:K$72,"&lt;"&amp;K111)+1),Paramètres!$B$3:$C$56,2,FALSE)*Paramètres!$N$6))</f>
        <v>0</v>
      </c>
      <c r="M111" s="4"/>
      <c r="N111" s="2">
        <f>IF(M$2="Bike &amp; Run",IF(ISNA(VLOOKUP(M111,Paramètres!$B$3:$C$56,2,FALSE)),0,VLOOKUP(M111,Paramètres!$B$3:$C$56,2,FALSE)*Paramètres!$N$7),IF(OR(M111="",OR($D111="",$D111="NL",$D111="HORS LIGUE")),0,VLOOKUP(IF(OR(M111="",OR($D111="",$D111="NL",$D111="HORS LIGUE")),"",COUNTIFS($D$5:$D$72,"&lt;&gt;"&amp;"",$D$5:$D$72,"&lt;&gt;"&amp;"NL",$D$5:$D$72,"&lt;&gt;"&amp;"HORS LIGUE",M$5:M$72,"&lt;"&amp;M111)+1),Paramètres!$B$3:$C$56,2,FALSE)*Paramètres!$N$7))</f>
        <v>0</v>
      </c>
      <c r="O111" s="46"/>
      <c r="P111" s="2">
        <f>IF(O$2="Bike &amp; Run",IF(ISNA(VLOOKUP(O111,Paramètres!$B$3:$C$56,2,FALSE)),0,VLOOKUP(O111,Paramètres!$B$3:$C$56,2,FALSE)*Paramètres!$N$8),IF(OR(O111="",OR($D111="",$D111="NL",$D111="HORS LIGUE")),0,VLOOKUP(IF(OR(O111="",OR($D111="",$D111="NL",$D111="HORS LIGUE")),"",COUNTIFS($D$5:$D$72,"&lt;&gt;"&amp;"",$D$5:$D$72,"&lt;&gt;"&amp;"NL",$D$5:$D$72,"&lt;&gt;"&amp;"HORS LIGUE",O$5:O$72,"&lt;"&amp;O111)+1),Paramètres!$B$3:$C$56,2,FALSE)*Paramètres!$N$8))</f>
        <v>0</v>
      </c>
      <c r="Q111" s="46"/>
      <c r="R111" s="2">
        <f>IF(Q$2="Bike &amp; Run",IF(ISNA(VLOOKUP(Q111,Paramètres!$B$3:$C$56,2,FALSE)),0,VLOOKUP(Q111,Paramètres!$B$3:$C$56,2,FALSE)*Paramètres!$N$9),IF(OR(Q111="",OR($D111="",$D111="NL",$D111="HORS LIGUE")),0,VLOOKUP(IF(OR(Q111="",OR($D111="",$D111="NL",$D111="HORS LIGUE")),"",COUNTIFS($D$5:$D$72,"&lt;&gt;"&amp;"",$D$5:$D$72,"&lt;&gt;"&amp;"NL",$D$5:$D$72,"&lt;&gt;"&amp;"HORS LIGUE",Q$5:Q$72,"&lt;"&amp;Q111)+1),Paramètres!$B$3:$C$56,2,FALSE)*Paramètres!$N$9))</f>
        <v>0</v>
      </c>
      <c r="S111" s="46"/>
      <c r="T111" s="2">
        <f>IF(S$2="Bike &amp; Run",IF(ISNA(VLOOKUP(S111,Paramètres!$B$3:$C$56,2,FALSE)),0,VLOOKUP(S111,Paramètres!$B$3:$C$56,2,FALSE)*Paramètres!$N$10),IF(OR(S111="",OR($D111="",$D111="NL",$D111="HORS LIGUE")),0,VLOOKUP(IF(OR(S111="",OR($D111="",$D111="NL",$D111="HORS LIGUE")),"",COUNTIFS($D$5:$D$72,"&lt;&gt;"&amp;"",$D$5:$D$72,"&lt;&gt;"&amp;"NL",$D$5:$D$72,"&lt;&gt;"&amp;"HORS LIGUE",S$5:S$72,"&lt;"&amp;S111)+1),Paramètres!$B$3:$C$56,2,FALSE)*Paramètres!$N$10))</f>
        <v>0</v>
      </c>
      <c r="U111" s="46"/>
      <c r="V111" s="2">
        <f>IF(U$2="Bike &amp; Run",IF(ISNA(VLOOKUP(U111,Paramètres!$B$3:$C$56,2,FALSE)),0,VLOOKUP(U111,Paramètres!$B$3:$C$56,2,FALSE)*Paramètres!$N$11),IF(OR(U111="",OR($D111="",$D111="NL",$D111="HORS LIGUE")),0,VLOOKUP(IF(OR(U111="",OR($D111="",$D111="NL",$D111="HORS LIGUE")),"",COUNTIFS($D$5:$D$72,"&lt;&gt;"&amp;"",$D$5:$D$72,"&lt;&gt;"&amp;"NL",$D$5:$D$72,"&lt;&gt;"&amp;"HORS LIGUE",U$5:U$72,"&lt;"&amp;U111)+1),Paramètres!$B$3:$C$56,2,FALSE)*Paramètres!$N$11))</f>
        <v>0</v>
      </c>
      <c r="W111" s="46"/>
      <c r="X111" s="2">
        <f>IF(W$2="Bike &amp; Run",IF(ISNA(VLOOKUP(W111,Paramètres!$B$3:$C$56,2,FALSE)),0,VLOOKUP(W111,Paramètres!$B$3:$C$56,2,FALSE)*Paramètres!$N$12),IF(OR(W111="",OR($D111="",$D111="NL",$D111="HORS LIGUE")),0,VLOOKUP(IF(OR(W111="",OR($D111="",$D111="NL",$D111="HORS LIGUE")),"",COUNTIFS($D$5:$D$72,"&lt;&gt;"&amp;"",$D$5:$D$72,"&lt;&gt;"&amp;"NL",$D$5:$D$72,"&lt;&gt;"&amp;"HORS LIGUE",W$5:W$72,"&lt;"&amp;W111)+1),Paramètres!$B$3:$C$56,2,FALSE)*Paramètres!$N$12))</f>
        <v>0</v>
      </c>
      <c r="Y111" s="46"/>
      <c r="Z111" s="2">
        <f>IF(Y$2="Bike &amp; Run",IF(ISNA(VLOOKUP(Y111,Paramètres!$B$3:$C$56,2,FALSE)),0,VLOOKUP(Y111,Paramètres!$B$3:$C$56,2,FALSE)*Paramètres!$N$13),IF(OR(Y111="",OR($D111="",$D111="NL",$D111="HORS LIGUE")),0,VLOOKUP(IF(OR(Y111="",OR($D111="",$D111="NL",$D111="HORS LIGUE")),"",COUNTIFS($D$5:$D$72,"&lt;&gt;"&amp;"",$D$5:$D$72,"&lt;&gt;"&amp;"NL",$D$5:$D$72,"&lt;&gt;"&amp;"HORS LIGUE",Y$5:Y$72,"&lt;"&amp;Y111)+1),Paramètres!$B$3:$C$56,2,FALSE)*Paramètres!$N$13))</f>
        <v>0</v>
      </c>
      <c r="AA111" s="46"/>
      <c r="AB111" s="2">
        <f>IF(AA$2="Bike &amp; Run",IF(ISNA(VLOOKUP(AA111,Paramètres!$B$3:$C$56,2,FALSE)),0,VLOOKUP(AA111,Paramètres!$B$3:$C$56,2,FALSE)*Paramètres!$N$14),IF(OR(AA111="",OR($D111="",$D111="NL",$D111="HORS LIGUE")),0,VLOOKUP(IF(OR(AA111="",OR($D111="",$D111="NL",$D111="HORS LIGUE")),"",COUNTIFS($D$5:$D$72,"&lt;&gt;"&amp;"",$D$5:$D$72,"&lt;&gt;"&amp;"NL",$D$5:$D$72,"&lt;&gt;"&amp;"HORS LIGUE",AA$5:AA$72,"&lt;"&amp;AA111)+1),Paramètres!$B$3:$C$56,2,FALSE)*Paramètres!$N$14))</f>
        <v>0</v>
      </c>
      <c r="AC111" s="46"/>
      <c r="AD111" s="2">
        <f>IF(AC$2="Bike &amp; Run",IF(ISNA(VLOOKUP(AC111,Paramètres!$B$3:$C$56,2,FALSE)),0,VLOOKUP(AC111,Paramètres!$B$3:$C$56,2,FALSE)*Paramètres!$N$15),IF(OR(AC111="",OR($D111="",$D111="NL",$D111="HORS LIGUE")),0,VLOOKUP(IF(OR(AC111="",OR($D111="",$D111="NL",$D111="HORS LIGUE")),"",COUNTIFS($D$5:$D$72,"&lt;&gt;"&amp;"",$D$5:$D$72,"&lt;&gt;"&amp;"NL",$D$5:$D$72,"&lt;&gt;"&amp;"HORS LIGUE",AC$5:AC$72,"&lt;"&amp;AC111)+1),Paramètres!$B$3:$C$56,2,FALSE)*Paramètres!$N$15))</f>
        <v>0</v>
      </c>
      <c r="AE111" s="46"/>
      <c r="AF111" s="2">
        <f>IF(AE$2="Bike &amp; Run",IF(ISNA(VLOOKUP(AE111,Paramètres!$B$3:$C$56,2,FALSE)),0,VLOOKUP(AE111,Paramètres!$B$3:$C$56,2,FALSE)*Paramètres!$N$16),IF(OR(AE111="",OR($D111="",$D111="NL",$D111="HORS LIGUE")),0,VLOOKUP(IF(OR(AE111="",OR($D111="",$D111="NL",$D111="HORS LIGUE")),"",COUNTIFS($D$5:$D$72,"&lt;&gt;"&amp;"",$D$5:$D$72,"&lt;&gt;"&amp;"NL",$D$5:$D$72,"&lt;&gt;"&amp;"HORS LIGUE",AE$5:AE$72,"&lt;"&amp;AE111)+1),Paramètres!$B$3:$C$56,2,FALSE)*Paramètres!$N$16))</f>
        <v>0</v>
      </c>
      <c r="AG111" s="46"/>
      <c r="AH111" s="2">
        <f>IF(AG$2="Bike &amp; Run",IF(ISNA(VLOOKUP(AG111,Paramètres!$B$3:$C$56,2,FALSE)),0,VLOOKUP(AG111,Paramètres!$B$3:$C$56,2,FALSE)*Paramètres!$N$17),IF(OR(AG111="",OR($D111="",$D111="NL",$D111="HORS LIGUE")),0,VLOOKUP(IF(OR(AG111="",OR($D111="",$D111="NL",$D111="HORS LIGUE")),"",COUNTIFS($D$5:$D$72,"&lt;&gt;"&amp;"",$D$5:$D$72,"&lt;&gt;"&amp;"NL",$D$5:$D$72,"&lt;&gt;"&amp;"HORS LIGUE",AG$5:AG$72,"&lt;"&amp;AG111)+1),Paramètres!$B$3:$C$56,2,FALSE)*Paramètres!$N$17))</f>
        <v>0</v>
      </c>
      <c r="AI111" s="40">
        <f t="shared" si="118"/>
        <v>0</v>
      </c>
      <c r="AJ111" s="3" t="str">
        <f t="shared" si="119"/>
        <v/>
      </c>
      <c r="AK111" s="5">
        <f t="shared" si="120"/>
        <v>0</v>
      </c>
      <c r="AL111" s="41" t="e">
        <f t="shared" si="117"/>
        <v>#REF!</v>
      </c>
      <c r="AM111" s="33" t="e">
        <f t="shared" si="121"/>
        <v>#REF!</v>
      </c>
    </row>
    <row r="112" spans="1:39" ht="16.5" x14ac:dyDescent="0.35">
      <c r="A112" s="14"/>
      <c r="B112" s="64" t="str">
        <f>IF(ISNA(VLOOKUP(A112,'Licenciés Jeunes 2023'!A:C,3,0)),"",VLOOKUP(A112,'Licenciés Jeunes 2023'!A:C,3,0))</f>
        <v/>
      </c>
      <c r="C112" s="32" t="str">
        <f>IF(ISNA(VLOOKUP(A112,'Licenciés Jeunes 2023'!A:C,2,0)),"",VLOOKUP(A112,'Licenciés Jeunes 2023'!A:C,2,0))</f>
        <v/>
      </c>
      <c r="D112" s="32" t="str">
        <f>IF(ISNA(VLOOKUP(A112,'Licenciés Jeunes 2023'!A:F,6,0)),"",VLOOKUP(A112,'Licenciés Jeunes 2023'!A:F,6,0))</f>
        <v/>
      </c>
      <c r="E112" s="6"/>
      <c r="F112" s="2">
        <f>IF(E$2="Bike &amp; Run",IF(ISNA(VLOOKUP(E112,Paramètres!$B$3:$C$56,2,FALSE)),0,VLOOKUP(E112,Paramètres!$B$3:$C$56,2,FALSE)*Paramètres!$N$3),IF(OR(E112="",OR($D112="",$D112="NL",$D112="HORS LIGUE")),0,VLOOKUP(IF(OR(E112="",OR($D112="",$D112="NL",$D112="HORS LIGUE")),"",COUNTIFS($D$5:$D$72,"&lt;&gt;"&amp;"",$D$5:$D$72,"&lt;&gt;"&amp;"NL",$D$5:$D$72,"&lt;&gt;"&amp;"HORS LIGUE",E$5:E$72,"&lt;"&amp;E112)+1),Paramètres!$B$3:$C$56,2,FALSE)*Paramètres!$N$3))</f>
        <v>0</v>
      </c>
      <c r="G112" s="4"/>
      <c r="H112" s="2">
        <f>IF(G$2="Bike &amp; Run",IF(ISNA(VLOOKUP(G112,Paramètres!$B$3:$C$56,2,FALSE)),0,VLOOKUP(G112,Paramètres!$B$3:$C$56,2,FALSE)*Paramètres!$N$4),IF(OR(G112="",OR($D112="",$D112="NL",$D112="HORS LIGUE")),0,VLOOKUP(IF(OR(G112="",OR($D112="",$D112="NL",$D112="HORS LIGUE")),"",COUNTIFS($D$5:$D$72,"&lt;&gt;"&amp;"",$D$5:$D$72,"&lt;&gt;"&amp;"NL",$D$5:$D$72,"&lt;&gt;"&amp;"HORS LIGUE",G$5:G$72,"&lt;"&amp;G112)+1),Paramètres!$B$3:$C$56,2,FALSE)*Paramètres!$N$4))</f>
        <v>0</v>
      </c>
      <c r="I112" s="36"/>
      <c r="J112" s="2">
        <f>IF(I$2="Bike &amp; Run",IF(ISNA(VLOOKUP(I112,Paramètres!$B$3:$C$56,2,FALSE)),0,VLOOKUP(I112,Paramètres!$B$3:$C$56,2,FALSE)*Paramètres!$N$5),IF(OR(I112="",OR($D112="",$D112="NL",$D112="HORS LIGUE")),0,VLOOKUP(IF(OR(I112="",OR($D112="",$D112="NL",$D112="HORS LIGUE")),"",COUNTIFS($D$5:$D$72,"&lt;&gt;"&amp;"",$D$5:$D$72,"&lt;&gt;"&amp;"NL",$D$5:$D$72,"&lt;&gt;"&amp;"HORS LIGUE",I$5:I$72,"&lt;"&amp;I112)+1),Paramètres!$B$3:$C$56,2,FALSE)*Paramètres!$N$5))</f>
        <v>0</v>
      </c>
      <c r="K112" s="4"/>
      <c r="L112" s="2">
        <f>IF(K$2="Bike &amp; Run",IF(ISNA(VLOOKUP(K112,Paramètres!$B$3:$C$56,2,FALSE)),0,VLOOKUP(K112,Paramètres!$B$3:$C$56,2,FALSE)*Paramètres!$N$6),IF(OR(K112="",OR($D112="",$D112="NL",$D112="HORS LIGUE")),0,VLOOKUP(IF(OR(K112="",OR($D112="",$D112="NL",$D112="HORS LIGUE")),"",COUNTIFS($D$5:$D$72,"&lt;&gt;"&amp;"",$D$5:$D$72,"&lt;&gt;"&amp;"NL",$D$5:$D$72,"&lt;&gt;"&amp;"HORS LIGUE",K$5:K$72,"&lt;"&amp;K112)+1),Paramètres!$B$3:$C$56,2,FALSE)*Paramètres!$N$6))</f>
        <v>0</v>
      </c>
      <c r="M112" s="4"/>
      <c r="N112" s="2">
        <f>IF(M$2="Bike &amp; Run",IF(ISNA(VLOOKUP(M112,Paramètres!$B$3:$C$56,2,FALSE)),0,VLOOKUP(M112,Paramètres!$B$3:$C$56,2,FALSE)*Paramètres!$N$7),IF(OR(M112="",OR($D112="",$D112="NL",$D112="HORS LIGUE")),0,VLOOKUP(IF(OR(M112="",OR($D112="",$D112="NL",$D112="HORS LIGUE")),"",COUNTIFS($D$5:$D$72,"&lt;&gt;"&amp;"",$D$5:$D$72,"&lt;&gt;"&amp;"NL",$D$5:$D$72,"&lt;&gt;"&amp;"HORS LIGUE",M$5:M$72,"&lt;"&amp;M112)+1),Paramètres!$B$3:$C$56,2,FALSE)*Paramètres!$N$7))</f>
        <v>0</v>
      </c>
      <c r="O112" s="46"/>
      <c r="P112" s="2">
        <f>IF(O$2="Bike &amp; Run",IF(ISNA(VLOOKUP(O112,Paramètres!$B$3:$C$56,2,FALSE)),0,VLOOKUP(O112,Paramètres!$B$3:$C$56,2,FALSE)*Paramètres!$N$8),IF(OR(O112="",OR($D112="",$D112="NL",$D112="HORS LIGUE")),0,VLOOKUP(IF(OR(O112="",OR($D112="",$D112="NL",$D112="HORS LIGUE")),"",COUNTIFS($D$5:$D$72,"&lt;&gt;"&amp;"",$D$5:$D$72,"&lt;&gt;"&amp;"NL",$D$5:$D$72,"&lt;&gt;"&amp;"HORS LIGUE",O$5:O$72,"&lt;"&amp;O112)+1),Paramètres!$B$3:$C$56,2,FALSE)*Paramètres!$N$8))</f>
        <v>0</v>
      </c>
      <c r="Q112" s="46"/>
      <c r="R112" s="2">
        <f>IF(Q$2="Bike &amp; Run",IF(ISNA(VLOOKUP(Q112,Paramètres!$B$3:$C$56,2,FALSE)),0,VLOOKUP(Q112,Paramètres!$B$3:$C$56,2,FALSE)*Paramètres!$N$9),IF(OR(Q112="",OR($D112="",$D112="NL",$D112="HORS LIGUE")),0,VLOOKUP(IF(OR(Q112="",OR($D112="",$D112="NL",$D112="HORS LIGUE")),"",COUNTIFS($D$5:$D$72,"&lt;&gt;"&amp;"",$D$5:$D$72,"&lt;&gt;"&amp;"NL",$D$5:$D$72,"&lt;&gt;"&amp;"HORS LIGUE",Q$5:Q$72,"&lt;"&amp;Q112)+1),Paramètres!$B$3:$C$56,2,FALSE)*Paramètres!$N$9))</f>
        <v>0</v>
      </c>
      <c r="S112" s="46"/>
      <c r="T112" s="2">
        <f>IF(S$2="Bike &amp; Run",IF(ISNA(VLOOKUP(S112,Paramètres!$B$3:$C$56,2,FALSE)),0,VLOOKUP(S112,Paramètres!$B$3:$C$56,2,FALSE)*Paramètres!$N$10),IF(OR(S112="",OR($D112="",$D112="NL",$D112="HORS LIGUE")),0,VLOOKUP(IF(OR(S112="",OR($D112="",$D112="NL",$D112="HORS LIGUE")),"",COUNTIFS($D$5:$D$72,"&lt;&gt;"&amp;"",$D$5:$D$72,"&lt;&gt;"&amp;"NL",$D$5:$D$72,"&lt;&gt;"&amp;"HORS LIGUE",S$5:S$72,"&lt;"&amp;S112)+1),Paramètres!$B$3:$C$56,2,FALSE)*Paramètres!$N$10))</f>
        <v>0</v>
      </c>
      <c r="U112" s="46"/>
      <c r="V112" s="2">
        <f>IF(U$2="Bike &amp; Run",IF(ISNA(VLOOKUP(U112,Paramètres!$B$3:$C$56,2,FALSE)),0,VLOOKUP(U112,Paramètres!$B$3:$C$56,2,FALSE)*Paramètres!$N$11),IF(OR(U112="",OR($D112="",$D112="NL",$D112="HORS LIGUE")),0,VLOOKUP(IF(OR(U112="",OR($D112="",$D112="NL",$D112="HORS LIGUE")),"",COUNTIFS($D$5:$D$72,"&lt;&gt;"&amp;"",$D$5:$D$72,"&lt;&gt;"&amp;"NL",$D$5:$D$72,"&lt;&gt;"&amp;"HORS LIGUE",U$5:U$72,"&lt;"&amp;U112)+1),Paramètres!$B$3:$C$56,2,FALSE)*Paramètres!$N$11))</f>
        <v>0</v>
      </c>
      <c r="W112" s="46"/>
      <c r="X112" s="2">
        <f>IF(W$2="Bike &amp; Run",IF(ISNA(VLOOKUP(W112,Paramètres!$B$3:$C$56,2,FALSE)),0,VLOOKUP(W112,Paramètres!$B$3:$C$56,2,FALSE)*Paramètres!$N$12),IF(OR(W112="",OR($D112="",$D112="NL",$D112="HORS LIGUE")),0,VLOOKUP(IF(OR(W112="",OR($D112="",$D112="NL",$D112="HORS LIGUE")),"",COUNTIFS($D$5:$D$72,"&lt;&gt;"&amp;"",$D$5:$D$72,"&lt;&gt;"&amp;"NL",$D$5:$D$72,"&lt;&gt;"&amp;"HORS LIGUE",W$5:W$72,"&lt;"&amp;W112)+1),Paramètres!$B$3:$C$56,2,FALSE)*Paramètres!$N$12))</f>
        <v>0</v>
      </c>
      <c r="Y112" s="46"/>
      <c r="Z112" s="2">
        <f>IF(Y$2="Bike &amp; Run",IF(ISNA(VLOOKUP(Y112,Paramètres!$B$3:$C$56,2,FALSE)),0,VLOOKUP(Y112,Paramètres!$B$3:$C$56,2,FALSE)*Paramètres!$N$13),IF(OR(Y112="",OR($D112="",$D112="NL",$D112="HORS LIGUE")),0,VLOOKUP(IF(OR(Y112="",OR($D112="",$D112="NL",$D112="HORS LIGUE")),"",COUNTIFS($D$5:$D$72,"&lt;&gt;"&amp;"",$D$5:$D$72,"&lt;&gt;"&amp;"NL",$D$5:$D$72,"&lt;&gt;"&amp;"HORS LIGUE",Y$5:Y$72,"&lt;"&amp;Y112)+1),Paramètres!$B$3:$C$56,2,FALSE)*Paramètres!$N$13))</f>
        <v>0</v>
      </c>
      <c r="AA112" s="46"/>
      <c r="AB112" s="2">
        <f>IF(AA$2="Bike &amp; Run",IF(ISNA(VLOOKUP(AA112,Paramètres!$B$3:$C$56,2,FALSE)),0,VLOOKUP(AA112,Paramètres!$B$3:$C$56,2,FALSE)*Paramètres!$N$14),IF(OR(AA112="",OR($D112="",$D112="NL",$D112="HORS LIGUE")),0,VLOOKUP(IF(OR(AA112="",OR($D112="",$D112="NL",$D112="HORS LIGUE")),"",COUNTIFS($D$5:$D$72,"&lt;&gt;"&amp;"",$D$5:$D$72,"&lt;&gt;"&amp;"NL",$D$5:$D$72,"&lt;&gt;"&amp;"HORS LIGUE",AA$5:AA$72,"&lt;"&amp;AA112)+1),Paramètres!$B$3:$C$56,2,FALSE)*Paramètres!$N$14))</f>
        <v>0</v>
      </c>
      <c r="AC112" s="46"/>
      <c r="AD112" s="2">
        <f>IF(AC$2="Bike &amp; Run",IF(ISNA(VLOOKUP(AC112,Paramètres!$B$3:$C$56,2,FALSE)),0,VLOOKUP(AC112,Paramètres!$B$3:$C$56,2,FALSE)*Paramètres!$N$15),IF(OR(AC112="",OR($D112="",$D112="NL",$D112="HORS LIGUE")),0,VLOOKUP(IF(OR(AC112="",OR($D112="",$D112="NL",$D112="HORS LIGUE")),"",COUNTIFS($D$5:$D$72,"&lt;&gt;"&amp;"",$D$5:$D$72,"&lt;&gt;"&amp;"NL",$D$5:$D$72,"&lt;&gt;"&amp;"HORS LIGUE",AC$5:AC$72,"&lt;"&amp;AC112)+1),Paramètres!$B$3:$C$56,2,FALSE)*Paramètres!$N$15))</f>
        <v>0</v>
      </c>
      <c r="AE112" s="46"/>
      <c r="AF112" s="2">
        <f>IF(AE$2="Bike &amp; Run",IF(ISNA(VLOOKUP(AE112,Paramètres!$B$3:$C$56,2,FALSE)),0,VLOOKUP(AE112,Paramètres!$B$3:$C$56,2,FALSE)*Paramètres!$N$16),IF(OR(AE112="",OR($D112="",$D112="NL",$D112="HORS LIGUE")),0,VLOOKUP(IF(OR(AE112="",OR($D112="",$D112="NL",$D112="HORS LIGUE")),"",COUNTIFS($D$5:$D$72,"&lt;&gt;"&amp;"",$D$5:$D$72,"&lt;&gt;"&amp;"NL",$D$5:$D$72,"&lt;&gt;"&amp;"HORS LIGUE",AE$5:AE$72,"&lt;"&amp;AE112)+1),Paramètres!$B$3:$C$56,2,FALSE)*Paramètres!$N$16))</f>
        <v>0</v>
      </c>
      <c r="AG112" s="46"/>
      <c r="AH112" s="2">
        <f>IF(AG$2="Bike &amp; Run",IF(ISNA(VLOOKUP(AG112,Paramètres!$B$3:$C$56,2,FALSE)),0,VLOOKUP(AG112,Paramètres!$B$3:$C$56,2,FALSE)*Paramètres!$N$17),IF(OR(AG112="",OR($D112="",$D112="NL",$D112="HORS LIGUE")),0,VLOOKUP(IF(OR(AG112="",OR($D112="",$D112="NL",$D112="HORS LIGUE")),"",COUNTIFS($D$5:$D$72,"&lt;&gt;"&amp;"",$D$5:$D$72,"&lt;&gt;"&amp;"NL",$D$5:$D$72,"&lt;&gt;"&amp;"HORS LIGUE",AG$5:AG$72,"&lt;"&amp;AG112)+1),Paramètres!$B$3:$C$56,2,FALSE)*Paramètres!$N$17))</f>
        <v>0</v>
      </c>
      <c r="AI112" s="40">
        <f t="shared" si="118"/>
        <v>0</v>
      </c>
      <c r="AJ112" s="3" t="str">
        <f t="shared" si="119"/>
        <v/>
      </c>
      <c r="AK112" s="5">
        <f t="shared" si="120"/>
        <v>0</v>
      </c>
      <c r="AL112" s="41" t="e">
        <f t="shared" si="117"/>
        <v>#REF!</v>
      </c>
      <c r="AM112" s="33" t="e">
        <f t="shared" si="121"/>
        <v>#REF!</v>
      </c>
    </row>
    <row r="113" spans="1:39" ht="16.5" x14ac:dyDescent="0.35">
      <c r="A113" s="14"/>
      <c r="B113" s="64" t="str">
        <f>IF(ISNA(VLOOKUP(A113,'Licenciés Jeunes 2023'!A:C,3,0)),"",VLOOKUP(A113,'Licenciés Jeunes 2023'!A:C,3,0))</f>
        <v/>
      </c>
      <c r="C113" s="32" t="str">
        <f>IF(ISNA(VLOOKUP(A113,'Licenciés Jeunes 2023'!A:C,2,0)),"",VLOOKUP(A113,'Licenciés Jeunes 2023'!A:C,2,0))</f>
        <v/>
      </c>
      <c r="D113" s="32" t="str">
        <f>IF(ISNA(VLOOKUP(A113,'Licenciés Jeunes 2023'!A:F,6,0)),"",VLOOKUP(A113,'Licenciés Jeunes 2023'!A:F,6,0))</f>
        <v/>
      </c>
      <c r="E113" s="6"/>
      <c r="F113" s="2">
        <f>IF(E$2="Bike &amp; Run",IF(ISNA(VLOOKUP(E113,Paramètres!$B$3:$C$56,2,FALSE)),0,VLOOKUP(E113,Paramètres!$B$3:$C$56,2,FALSE)*Paramètres!$N$3),IF(OR(E113="",OR($D113="",$D113="NL",$D113="HORS LIGUE")),0,VLOOKUP(IF(OR(E113="",OR($D113="",$D113="NL",$D113="HORS LIGUE")),"",COUNTIFS($D$5:$D$72,"&lt;&gt;"&amp;"",$D$5:$D$72,"&lt;&gt;"&amp;"NL",$D$5:$D$72,"&lt;&gt;"&amp;"HORS LIGUE",E$5:E$72,"&lt;"&amp;E113)+1),Paramètres!$B$3:$C$56,2,FALSE)*Paramètres!$N$3))</f>
        <v>0</v>
      </c>
      <c r="G113" s="4"/>
      <c r="H113" s="2">
        <f>IF(G$2="Bike &amp; Run",IF(ISNA(VLOOKUP(G113,Paramètres!$B$3:$C$56,2,FALSE)),0,VLOOKUP(G113,Paramètres!$B$3:$C$56,2,FALSE)*Paramètres!$N$4),IF(OR(G113="",OR($D113="",$D113="NL",$D113="HORS LIGUE")),0,VLOOKUP(IF(OR(G113="",OR($D113="",$D113="NL",$D113="HORS LIGUE")),"",COUNTIFS($D$5:$D$72,"&lt;&gt;"&amp;"",$D$5:$D$72,"&lt;&gt;"&amp;"NL",$D$5:$D$72,"&lt;&gt;"&amp;"HORS LIGUE",G$5:G$72,"&lt;"&amp;G113)+1),Paramètres!$B$3:$C$56,2,FALSE)*Paramètres!$N$4))</f>
        <v>0</v>
      </c>
      <c r="I113" s="36"/>
      <c r="J113" s="2">
        <f>IF(I$2="Bike &amp; Run",IF(ISNA(VLOOKUP(I113,Paramètres!$B$3:$C$56,2,FALSE)),0,VLOOKUP(I113,Paramètres!$B$3:$C$56,2,FALSE)*Paramètres!$N$5),IF(OR(I113="",OR($D113="",$D113="NL",$D113="HORS LIGUE")),0,VLOOKUP(IF(OR(I113="",OR($D113="",$D113="NL",$D113="HORS LIGUE")),"",COUNTIFS($D$5:$D$72,"&lt;&gt;"&amp;"",$D$5:$D$72,"&lt;&gt;"&amp;"NL",$D$5:$D$72,"&lt;&gt;"&amp;"HORS LIGUE",I$5:I$72,"&lt;"&amp;I113)+1),Paramètres!$B$3:$C$56,2,FALSE)*Paramètres!$N$5))</f>
        <v>0</v>
      </c>
      <c r="K113" s="4"/>
      <c r="L113" s="2">
        <f>IF(K$2="Bike &amp; Run",IF(ISNA(VLOOKUP(K113,Paramètres!$B$3:$C$56,2,FALSE)),0,VLOOKUP(K113,Paramètres!$B$3:$C$56,2,FALSE)*Paramètres!$N$6),IF(OR(K113="",OR($D113="",$D113="NL",$D113="HORS LIGUE")),0,VLOOKUP(IF(OR(K113="",OR($D113="",$D113="NL",$D113="HORS LIGUE")),"",COUNTIFS($D$5:$D$72,"&lt;&gt;"&amp;"",$D$5:$D$72,"&lt;&gt;"&amp;"NL",$D$5:$D$72,"&lt;&gt;"&amp;"HORS LIGUE",K$5:K$72,"&lt;"&amp;K113)+1),Paramètres!$B$3:$C$56,2,FALSE)*Paramètres!$N$6))</f>
        <v>0</v>
      </c>
      <c r="M113" s="4"/>
      <c r="N113" s="2">
        <f>IF(M$2="Bike &amp; Run",IF(ISNA(VLOOKUP(M113,Paramètres!$B$3:$C$56,2,FALSE)),0,VLOOKUP(M113,Paramètres!$B$3:$C$56,2,FALSE)*Paramètres!$N$7),IF(OR(M113="",OR($D113="",$D113="NL",$D113="HORS LIGUE")),0,VLOOKUP(IF(OR(M113="",OR($D113="",$D113="NL",$D113="HORS LIGUE")),"",COUNTIFS($D$5:$D$72,"&lt;&gt;"&amp;"",$D$5:$D$72,"&lt;&gt;"&amp;"NL",$D$5:$D$72,"&lt;&gt;"&amp;"HORS LIGUE",M$5:M$72,"&lt;"&amp;M113)+1),Paramètres!$B$3:$C$56,2,FALSE)*Paramètres!$N$7))</f>
        <v>0</v>
      </c>
      <c r="O113" s="46"/>
      <c r="P113" s="2">
        <f>IF(O$2="Bike &amp; Run",IF(ISNA(VLOOKUP(O113,Paramètres!$B$3:$C$56,2,FALSE)),0,VLOOKUP(O113,Paramètres!$B$3:$C$56,2,FALSE)*Paramètres!$N$8),IF(OR(O113="",OR($D113="",$D113="NL",$D113="HORS LIGUE")),0,VLOOKUP(IF(OR(O113="",OR($D113="",$D113="NL",$D113="HORS LIGUE")),"",COUNTIFS($D$5:$D$72,"&lt;&gt;"&amp;"",$D$5:$D$72,"&lt;&gt;"&amp;"NL",$D$5:$D$72,"&lt;&gt;"&amp;"HORS LIGUE",O$5:O$72,"&lt;"&amp;O113)+1),Paramètres!$B$3:$C$56,2,FALSE)*Paramètres!$N$8))</f>
        <v>0</v>
      </c>
      <c r="Q113" s="46"/>
      <c r="R113" s="2">
        <f>IF(Q$2="Bike &amp; Run",IF(ISNA(VLOOKUP(Q113,Paramètres!$B$3:$C$56,2,FALSE)),0,VLOOKUP(Q113,Paramètres!$B$3:$C$56,2,FALSE)*Paramètres!$N$9),IF(OR(Q113="",OR($D113="",$D113="NL",$D113="HORS LIGUE")),0,VLOOKUP(IF(OR(Q113="",OR($D113="",$D113="NL",$D113="HORS LIGUE")),"",COUNTIFS($D$5:$D$72,"&lt;&gt;"&amp;"",$D$5:$D$72,"&lt;&gt;"&amp;"NL",$D$5:$D$72,"&lt;&gt;"&amp;"HORS LIGUE",Q$5:Q$72,"&lt;"&amp;Q113)+1),Paramètres!$B$3:$C$56,2,FALSE)*Paramètres!$N$9))</f>
        <v>0</v>
      </c>
      <c r="S113" s="46"/>
      <c r="T113" s="2">
        <f>IF(S$2="Bike &amp; Run",IF(ISNA(VLOOKUP(S113,Paramètres!$B$3:$C$56,2,FALSE)),0,VLOOKUP(S113,Paramètres!$B$3:$C$56,2,FALSE)*Paramètres!$N$10),IF(OR(S113="",OR($D113="",$D113="NL",$D113="HORS LIGUE")),0,VLOOKUP(IF(OR(S113="",OR($D113="",$D113="NL",$D113="HORS LIGUE")),"",COUNTIFS($D$5:$D$72,"&lt;&gt;"&amp;"",$D$5:$D$72,"&lt;&gt;"&amp;"NL",$D$5:$D$72,"&lt;&gt;"&amp;"HORS LIGUE",S$5:S$72,"&lt;"&amp;S113)+1),Paramètres!$B$3:$C$56,2,FALSE)*Paramètres!$N$10))</f>
        <v>0</v>
      </c>
      <c r="U113" s="46"/>
      <c r="V113" s="2">
        <f>IF(U$2="Bike &amp; Run",IF(ISNA(VLOOKUP(U113,Paramètres!$B$3:$C$56,2,FALSE)),0,VLOOKUP(U113,Paramètres!$B$3:$C$56,2,FALSE)*Paramètres!$N$11),IF(OR(U113="",OR($D113="",$D113="NL",$D113="HORS LIGUE")),0,VLOOKUP(IF(OR(U113="",OR($D113="",$D113="NL",$D113="HORS LIGUE")),"",COUNTIFS($D$5:$D$72,"&lt;&gt;"&amp;"",$D$5:$D$72,"&lt;&gt;"&amp;"NL",$D$5:$D$72,"&lt;&gt;"&amp;"HORS LIGUE",U$5:U$72,"&lt;"&amp;U113)+1),Paramètres!$B$3:$C$56,2,FALSE)*Paramètres!$N$11))</f>
        <v>0</v>
      </c>
      <c r="W113" s="46"/>
      <c r="X113" s="2">
        <f>IF(W$2="Bike &amp; Run",IF(ISNA(VLOOKUP(W113,Paramètres!$B$3:$C$56,2,FALSE)),0,VLOOKUP(W113,Paramètres!$B$3:$C$56,2,FALSE)*Paramètres!$N$12),IF(OR(W113="",OR($D113="",$D113="NL",$D113="HORS LIGUE")),0,VLOOKUP(IF(OR(W113="",OR($D113="",$D113="NL",$D113="HORS LIGUE")),"",COUNTIFS($D$5:$D$72,"&lt;&gt;"&amp;"",$D$5:$D$72,"&lt;&gt;"&amp;"NL",$D$5:$D$72,"&lt;&gt;"&amp;"HORS LIGUE",W$5:W$72,"&lt;"&amp;W113)+1),Paramètres!$B$3:$C$56,2,FALSE)*Paramètres!$N$12))</f>
        <v>0</v>
      </c>
      <c r="Y113" s="46"/>
      <c r="Z113" s="2">
        <f>IF(Y$2="Bike &amp; Run",IF(ISNA(VLOOKUP(Y113,Paramètres!$B$3:$C$56,2,FALSE)),0,VLOOKUP(Y113,Paramètres!$B$3:$C$56,2,FALSE)*Paramètres!$N$13),IF(OR(Y113="",OR($D113="",$D113="NL",$D113="HORS LIGUE")),0,VLOOKUP(IF(OR(Y113="",OR($D113="",$D113="NL",$D113="HORS LIGUE")),"",COUNTIFS($D$5:$D$72,"&lt;&gt;"&amp;"",$D$5:$D$72,"&lt;&gt;"&amp;"NL",$D$5:$D$72,"&lt;&gt;"&amp;"HORS LIGUE",Y$5:Y$72,"&lt;"&amp;Y113)+1),Paramètres!$B$3:$C$56,2,FALSE)*Paramètres!$N$13))</f>
        <v>0</v>
      </c>
      <c r="AA113" s="46"/>
      <c r="AB113" s="2">
        <f>IF(AA$2="Bike &amp; Run",IF(ISNA(VLOOKUP(AA113,Paramètres!$B$3:$C$56,2,FALSE)),0,VLOOKUP(AA113,Paramètres!$B$3:$C$56,2,FALSE)*Paramètres!$N$14),IF(OR(AA113="",OR($D113="",$D113="NL",$D113="HORS LIGUE")),0,VLOOKUP(IF(OR(AA113="",OR($D113="",$D113="NL",$D113="HORS LIGUE")),"",COUNTIFS($D$5:$D$72,"&lt;&gt;"&amp;"",$D$5:$D$72,"&lt;&gt;"&amp;"NL",$D$5:$D$72,"&lt;&gt;"&amp;"HORS LIGUE",AA$5:AA$72,"&lt;"&amp;AA113)+1),Paramètres!$B$3:$C$56,2,FALSE)*Paramètres!$N$14))</f>
        <v>0</v>
      </c>
      <c r="AC113" s="46"/>
      <c r="AD113" s="2">
        <f>IF(AC$2="Bike &amp; Run",IF(ISNA(VLOOKUP(AC113,Paramètres!$B$3:$C$56,2,FALSE)),0,VLOOKUP(AC113,Paramètres!$B$3:$C$56,2,FALSE)*Paramètres!$N$15),IF(OR(AC113="",OR($D113="",$D113="NL",$D113="HORS LIGUE")),0,VLOOKUP(IF(OR(AC113="",OR($D113="",$D113="NL",$D113="HORS LIGUE")),"",COUNTIFS($D$5:$D$72,"&lt;&gt;"&amp;"",$D$5:$D$72,"&lt;&gt;"&amp;"NL",$D$5:$D$72,"&lt;&gt;"&amp;"HORS LIGUE",AC$5:AC$72,"&lt;"&amp;AC113)+1),Paramètres!$B$3:$C$56,2,FALSE)*Paramètres!$N$15))</f>
        <v>0</v>
      </c>
      <c r="AE113" s="46"/>
      <c r="AF113" s="2">
        <f>IF(AE$2="Bike &amp; Run",IF(ISNA(VLOOKUP(AE113,Paramètres!$B$3:$C$56,2,FALSE)),0,VLOOKUP(AE113,Paramètres!$B$3:$C$56,2,FALSE)*Paramètres!$N$16),IF(OR(AE113="",OR($D113="",$D113="NL",$D113="HORS LIGUE")),0,VLOOKUP(IF(OR(AE113="",OR($D113="",$D113="NL",$D113="HORS LIGUE")),"",COUNTIFS($D$5:$D$72,"&lt;&gt;"&amp;"",$D$5:$D$72,"&lt;&gt;"&amp;"NL",$D$5:$D$72,"&lt;&gt;"&amp;"HORS LIGUE",AE$5:AE$72,"&lt;"&amp;AE113)+1),Paramètres!$B$3:$C$56,2,FALSE)*Paramètres!$N$16))</f>
        <v>0</v>
      </c>
      <c r="AG113" s="46"/>
      <c r="AH113" s="2">
        <f>IF(AG$2="Bike &amp; Run",IF(ISNA(VLOOKUP(AG113,Paramètres!$B$3:$C$56,2,FALSE)),0,VLOOKUP(AG113,Paramètres!$B$3:$C$56,2,FALSE)*Paramètres!$N$17),IF(OR(AG113="",OR($D113="",$D113="NL",$D113="HORS LIGUE")),0,VLOOKUP(IF(OR(AG113="",OR($D113="",$D113="NL",$D113="HORS LIGUE")),"",COUNTIFS($D$5:$D$72,"&lt;&gt;"&amp;"",$D$5:$D$72,"&lt;&gt;"&amp;"NL",$D$5:$D$72,"&lt;&gt;"&amp;"HORS LIGUE",AG$5:AG$72,"&lt;"&amp;AG113)+1),Paramètres!$B$3:$C$56,2,FALSE)*Paramètres!$N$17))</f>
        <v>0</v>
      </c>
      <c r="AI113" s="40">
        <f t="shared" si="118"/>
        <v>0</v>
      </c>
      <c r="AJ113" s="3" t="str">
        <f t="shared" si="119"/>
        <v/>
      </c>
      <c r="AK113" s="5">
        <f t="shared" si="120"/>
        <v>0</v>
      </c>
      <c r="AL113" s="41" t="e">
        <f t="shared" si="117"/>
        <v>#REF!</v>
      </c>
      <c r="AM113" s="33" t="e">
        <f t="shared" si="121"/>
        <v>#REF!</v>
      </c>
    </row>
    <row r="114" spans="1:39" ht="16.5" x14ac:dyDescent="0.35">
      <c r="A114" s="14"/>
      <c r="B114" s="64" t="str">
        <f>IF(ISNA(VLOOKUP(A114,'Licenciés Jeunes 2023'!A:C,3,0)),"",VLOOKUP(A114,'Licenciés Jeunes 2023'!A:C,3,0))</f>
        <v/>
      </c>
      <c r="C114" s="32" t="str">
        <f>IF(ISNA(VLOOKUP(A114,'Licenciés Jeunes 2023'!A:C,2,0)),"",VLOOKUP(A114,'Licenciés Jeunes 2023'!A:C,2,0))</f>
        <v/>
      </c>
      <c r="D114" s="32" t="str">
        <f>IF(ISNA(VLOOKUP(A114,'Licenciés Jeunes 2023'!A:F,6,0)),"",VLOOKUP(A114,'Licenciés Jeunes 2023'!A:F,6,0))</f>
        <v/>
      </c>
      <c r="E114" s="6"/>
      <c r="F114" s="2">
        <f>IF(E$2="Bike &amp; Run",IF(ISNA(VLOOKUP(E114,Paramètres!$B$3:$C$56,2,FALSE)),0,VLOOKUP(E114,Paramètres!$B$3:$C$56,2,FALSE)*Paramètres!$N$3),IF(OR(E114="",OR($D114="",$D114="NL",$D114="HORS LIGUE")),0,VLOOKUP(IF(OR(E114="",OR($D114="",$D114="NL",$D114="HORS LIGUE")),"",COUNTIFS($D$5:$D$72,"&lt;&gt;"&amp;"",$D$5:$D$72,"&lt;&gt;"&amp;"NL",$D$5:$D$72,"&lt;&gt;"&amp;"HORS LIGUE",E$5:E$72,"&lt;"&amp;E114)+1),Paramètres!$B$3:$C$56,2,FALSE)*Paramètres!$N$3))</f>
        <v>0</v>
      </c>
      <c r="G114" s="4"/>
      <c r="H114" s="2">
        <f>IF(G$2="Bike &amp; Run",IF(ISNA(VLOOKUP(G114,Paramètres!$B$3:$C$56,2,FALSE)),0,VLOOKUP(G114,Paramètres!$B$3:$C$56,2,FALSE)*Paramètres!$N$4),IF(OR(G114="",OR($D114="",$D114="NL",$D114="HORS LIGUE")),0,VLOOKUP(IF(OR(G114="",OR($D114="",$D114="NL",$D114="HORS LIGUE")),"",COUNTIFS($D$5:$D$72,"&lt;&gt;"&amp;"",$D$5:$D$72,"&lt;&gt;"&amp;"NL",$D$5:$D$72,"&lt;&gt;"&amp;"HORS LIGUE",G$5:G$72,"&lt;"&amp;G114)+1),Paramètres!$B$3:$C$56,2,FALSE)*Paramètres!$N$4))</f>
        <v>0</v>
      </c>
      <c r="I114" s="36"/>
      <c r="J114" s="2">
        <f>IF(I$2="Bike &amp; Run",IF(ISNA(VLOOKUP(I114,Paramètres!$B$3:$C$56,2,FALSE)),0,VLOOKUP(I114,Paramètres!$B$3:$C$56,2,FALSE)*Paramètres!$N$5),IF(OR(I114="",OR($D114="",$D114="NL",$D114="HORS LIGUE")),0,VLOOKUP(IF(OR(I114="",OR($D114="",$D114="NL",$D114="HORS LIGUE")),"",COUNTIFS($D$5:$D$72,"&lt;&gt;"&amp;"",$D$5:$D$72,"&lt;&gt;"&amp;"NL",$D$5:$D$72,"&lt;&gt;"&amp;"HORS LIGUE",I$5:I$72,"&lt;"&amp;I114)+1),Paramètres!$B$3:$C$56,2,FALSE)*Paramètres!$N$5))</f>
        <v>0</v>
      </c>
      <c r="K114" s="4"/>
      <c r="L114" s="2">
        <f>IF(K$2="Bike &amp; Run",IF(ISNA(VLOOKUP(K114,Paramètres!$B$3:$C$56,2,FALSE)),0,VLOOKUP(K114,Paramètres!$B$3:$C$56,2,FALSE)*Paramètres!$N$6),IF(OR(K114="",OR($D114="",$D114="NL",$D114="HORS LIGUE")),0,VLOOKUP(IF(OR(K114="",OR($D114="",$D114="NL",$D114="HORS LIGUE")),"",COUNTIFS($D$5:$D$72,"&lt;&gt;"&amp;"",$D$5:$D$72,"&lt;&gt;"&amp;"NL",$D$5:$D$72,"&lt;&gt;"&amp;"HORS LIGUE",K$5:K$72,"&lt;"&amp;K114)+1),Paramètres!$B$3:$C$56,2,FALSE)*Paramètres!$N$6))</f>
        <v>0</v>
      </c>
      <c r="M114" s="4"/>
      <c r="N114" s="2">
        <f>IF(M$2="Bike &amp; Run",IF(ISNA(VLOOKUP(M114,Paramètres!$B$3:$C$56,2,FALSE)),0,VLOOKUP(M114,Paramètres!$B$3:$C$56,2,FALSE)*Paramètres!$N$7),IF(OR(M114="",OR($D114="",$D114="NL",$D114="HORS LIGUE")),0,VLOOKUP(IF(OR(M114="",OR($D114="",$D114="NL",$D114="HORS LIGUE")),"",COUNTIFS($D$5:$D$72,"&lt;&gt;"&amp;"",$D$5:$D$72,"&lt;&gt;"&amp;"NL",$D$5:$D$72,"&lt;&gt;"&amp;"HORS LIGUE",M$5:M$72,"&lt;"&amp;M114)+1),Paramètres!$B$3:$C$56,2,FALSE)*Paramètres!$N$7))</f>
        <v>0</v>
      </c>
      <c r="O114" s="46"/>
      <c r="P114" s="2">
        <f>IF(O$2="Bike &amp; Run",IF(ISNA(VLOOKUP(O114,Paramètres!$B$3:$C$56,2,FALSE)),0,VLOOKUP(O114,Paramètres!$B$3:$C$56,2,FALSE)*Paramètres!$N$8),IF(OR(O114="",OR($D114="",$D114="NL",$D114="HORS LIGUE")),0,VLOOKUP(IF(OR(O114="",OR($D114="",$D114="NL",$D114="HORS LIGUE")),"",COUNTIFS($D$5:$D$72,"&lt;&gt;"&amp;"",$D$5:$D$72,"&lt;&gt;"&amp;"NL",$D$5:$D$72,"&lt;&gt;"&amp;"HORS LIGUE",O$5:O$72,"&lt;"&amp;O114)+1),Paramètres!$B$3:$C$56,2,FALSE)*Paramètres!$N$8))</f>
        <v>0</v>
      </c>
      <c r="Q114" s="46"/>
      <c r="R114" s="2">
        <f>IF(Q$2="Bike &amp; Run",IF(ISNA(VLOOKUP(Q114,Paramètres!$B$3:$C$56,2,FALSE)),0,VLOOKUP(Q114,Paramètres!$B$3:$C$56,2,FALSE)*Paramètres!$N$9),IF(OR(Q114="",OR($D114="",$D114="NL",$D114="HORS LIGUE")),0,VLOOKUP(IF(OR(Q114="",OR($D114="",$D114="NL",$D114="HORS LIGUE")),"",COUNTIFS($D$5:$D$72,"&lt;&gt;"&amp;"",$D$5:$D$72,"&lt;&gt;"&amp;"NL",$D$5:$D$72,"&lt;&gt;"&amp;"HORS LIGUE",Q$5:Q$72,"&lt;"&amp;Q114)+1),Paramètres!$B$3:$C$56,2,FALSE)*Paramètres!$N$9))</f>
        <v>0</v>
      </c>
      <c r="S114" s="46"/>
      <c r="T114" s="2">
        <f>IF(S$2="Bike &amp; Run",IF(ISNA(VLOOKUP(S114,Paramètres!$B$3:$C$56,2,FALSE)),0,VLOOKUP(S114,Paramètres!$B$3:$C$56,2,FALSE)*Paramètres!$N$10),IF(OR(S114="",OR($D114="",$D114="NL",$D114="HORS LIGUE")),0,VLOOKUP(IF(OR(S114="",OR($D114="",$D114="NL",$D114="HORS LIGUE")),"",COUNTIFS($D$5:$D$72,"&lt;&gt;"&amp;"",$D$5:$D$72,"&lt;&gt;"&amp;"NL",$D$5:$D$72,"&lt;&gt;"&amp;"HORS LIGUE",S$5:S$72,"&lt;"&amp;S114)+1),Paramètres!$B$3:$C$56,2,FALSE)*Paramètres!$N$10))</f>
        <v>0</v>
      </c>
      <c r="U114" s="46"/>
      <c r="V114" s="2">
        <f>IF(U$2="Bike &amp; Run",IF(ISNA(VLOOKUP(U114,Paramètres!$B$3:$C$56,2,FALSE)),0,VLOOKUP(U114,Paramètres!$B$3:$C$56,2,FALSE)*Paramètres!$N$11),IF(OR(U114="",OR($D114="",$D114="NL",$D114="HORS LIGUE")),0,VLOOKUP(IF(OR(U114="",OR($D114="",$D114="NL",$D114="HORS LIGUE")),"",COUNTIFS($D$5:$D$72,"&lt;&gt;"&amp;"",$D$5:$D$72,"&lt;&gt;"&amp;"NL",$D$5:$D$72,"&lt;&gt;"&amp;"HORS LIGUE",U$5:U$72,"&lt;"&amp;U114)+1),Paramètres!$B$3:$C$56,2,FALSE)*Paramètres!$N$11))</f>
        <v>0</v>
      </c>
      <c r="W114" s="46"/>
      <c r="X114" s="2">
        <f>IF(W$2="Bike &amp; Run",IF(ISNA(VLOOKUP(W114,Paramètres!$B$3:$C$56,2,FALSE)),0,VLOOKUP(W114,Paramètres!$B$3:$C$56,2,FALSE)*Paramètres!$N$12),IF(OR(W114="",OR($D114="",$D114="NL",$D114="HORS LIGUE")),0,VLOOKUP(IF(OR(W114="",OR($D114="",$D114="NL",$D114="HORS LIGUE")),"",COUNTIFS($D$5:$D$72,"&lt;&gt;"&amp;"",$D$5:$D$72,"&lt;&gt;"&amp;"NL",$D$5:$D$72,"&lt;&gt;"&amp;"HORS LIGUE",W$5:W$72,"&lt;"&amp;W114)+1),Paramètres!$B$3:$C$56,2,FALSE)*Paramètres!$N$12))</f>
        <v>0</v>
      </c>
      <c r="Y114" s="46"/>
      <c r="Z114" s="2">
        <f>IF(Y$2="Bike &amp; Run",IF(ISNA(VLOOKUP(Y114,Paramètres!$B$3:$C$56,2,FALSE)),0,VLOOKUP(Y114,Paramètres!$B$3:$C$56,2,FALSE)*Paramètres!$N$13),IF(OR(Y114="",OR($D114="",$D114="NL",$D114="HORS LIGUE")),0,VLOOKUP(IF(OR(Y114="",OR($D114="",$D114="NL",$D114="HORS LIGUE")),"",COUNTIFS($D$5:$D$72,"&lt;&gt;"&amp;"",$D$5:$D$72,"&lt;&gt;"&amp;"NL",$D$5:$D$72,"&lt;&gt;"&amp;"HORS LIGUE",Y$5:Y$72,"&lt;"&amp;Y114)+1),Paramètres!$B$3:$C$56,2,FALSE)*Paramètres!$N$13))</f>
        <v>0</v>
      </c>
      <c r="AA114" s="46"/>
      <c r="AB114" s="2">
        <f>IF(AA$2="Bike &amp; Run",IF(ISNA(VLOOKUP(AA114,Paramètres!$B$3:$C$56,2,FALSE)),0,VLOOKUP(AA114,Paramètres!$B$3:$C$56,2,FALSE)*Paramètres!$N$14),IF(OR(AA114="",OR($D114="",$D114="NL",$D114="HORS LIGUE")),0,VLOOKUP(IF(OR(AA114="",OR($D114="",$D114="NL",$D114="HORS LIGUE")),"",COUNTIFS($D$5:$D$72,"&lt;&gt;"&amp;"",$D$5:$D$72,"&lt;&gt;"&amp;"NL",$D$5:$D$72,"&lt;&gt;"&amp;"HORS LIGUE",AA$5:AA$72,"&lt;"&amp;AA114)+1),Paramètres!$B$3:$C$56,2,FALSE)*Paramètres!$N$14))</f>
        <v>0</v>
      </c>
      <c r="AC114" s="46"/>
      <c r="AD114" s="2">
        <f>IF(AC$2="Bike &amp; Run",IF(ISNA(VLOOKUP(AC114,Paramètres!$B$3:$C$56,2,FALSE)),0,VLOOKUP(AC114,Paramètres!$B$3:$C$56,2,FALSE)*Paramètres!$N$15),IF(OR(AC114="",OR($D114="",$D114="NL",$D114="HORS LIGUE")),0,VLOOKUP(IF(OR(AC114="",OR($D114="",$D114="NL",$D114="HORS LIGUE")),"",COUNTIFS($D$5:$D$72,"&lt;&gt;"&amp;"",$D$5:$D$72,"&lt;&gt;"&amp;"NL",$D$5:$D$72,"&lt;&gt;"&amp;"HORS LIGUE",AC$5:AC$72,"&lt;"&amp;AC114)+1),Paramètres!$B$3:$C$56,2,FALSE)*Paramètres!$N$15))</f>
        <v>0</v>
      </c>
      <c r="AE114" s="46"/>
      <c r="AF114" s="2">
        <f>IF(AE$2="Bike &amp; Run",IF(ISNA(VLOOKUP(AE114,Paramètres!$B$3:$C$56,2,FALSE)),0,VLOOKUP(AE114,Paramètres!$B$3:$C$56,2,FALSE)*Paramètres!$N$16),IF(OR(AE114="",OR($D114="",$D114="NL",$D114="HORS LIGUE")),0,VLOOKUP(IF(OR(AE114="",OR($D114="",$D114="NL",$D114="HORS LIGUE")),"",COUNTIFS($D$5:$D$72,"&lt;&gt;"&amp;"",$D$5:$D$72,"&lt;&gt;"&amp;"NL",$D$5:$D$72,"&lt;&gt;"&amp;"HORS LIGUE",AE$5:AE$72,"&lt;"&amp;AE114)+1),Paramètres!$B$3:$C$56,2,FALSE)*Paramètres!$N$16))</f>
        <v>0</v>
      </c>
      <c r="AG114" s="46"/>
      <c r="AH114" s="2">
        <f>IF(AG$2="Bike &amp; Run",IF(ISNA(VLOOKUP(AG114,Paramètres!$B$3:$C$56,2,FALSE)),0,VLOOKUP(AG114,Paramètres!$B$3:$C$56,2,FALSE)*Paramètres!$N$17),IF(OR(AG114="",OR($D114="",$D114="NL",$D114="HORS LIGUE")),0,VLOOKUP(IF(OR(AG114="",OR($D114="",$D114="NL",$D114="HORS LIGUE")),"",COUNTIFS($D$5:$D$72,"&lt;&gt;"&amp;"",$D$5:$D$72,"&lt;&gt;"&amp;"NL",$D$5:$D$72,"&lt;&gt;"&amp;"HORS LIGUE",AG$5:AG$72,"&lt;"&amp;AG114)+1),Paramètres!$B$3:$C$56,2,FALSE)*Paramètres!$N$17))</f>
        <v>0</v>
      </c>
      <c r="AI114" s="40">
        <f t="shared" si="118"/>
        <v>0</v>
      </c>
      <c r="AJ114" s="3" t="str">
        <f t="shared" si="119"/>
        <v/>
      </c>
      <c r="AK114" s="5">
        <f t="shared" si="120"/>
        <v>0</v>
      </c>
      <c r="AL114" s="41" t="e">
        <f t="shared" si="117"/>
        <v>#REF!</v>
      </c>
      <c r="AM114" s="33" t="e">
        <f t="shared" si="121"/>
        <v>#REF!</v>
      </c>
    </row>
    <row r="115" spans="1:39" ht="16.5" x14ac:dyDescent="0.35">
      <c r="A115" s="14"/>
      <c r="B115" s="64" t="str">
        <f>IF(ISNA(VLOOKUP(A115,'Licenciés Jeunes 2023'!A:C,3,0)),"",VLOOKUP(A115,'Licenciés Jeunes 2023'!A:C,3,0))</f>
        <v/>
      </c>
      <c r="C115" s="32" t="str">
        <f>IF(ISNA(VLOOKUP(A115,'Licenciés Jeunes 2023'!A:C,2,0)),"",VLOOKUP(A115,'Licenciés Jeunes 2023'!A:C,2,0))</f>
        <v/>
      </c>
      <c r="D115" s="32" t="str">
        <f>IF(ISNA(VLOOKUP(A115,'Licenciés Jeunes 2023'!A:F,6,0)),"",VLOOKUP(A115,'Licenciés Jeunes 2023'!A:F,6,0))</f>
        <v/>
      </c>
      <c r="E115" s="6"/>
      <c r="F115" s="2">
        <f>IF(E$2="Bike &amp; Run",IF(ISNA(VLOOKUP(E115,Paramètres!$B$3:$C$56,2,FALSE)),0,VLOOKUP(E115,Paramètres!$B$3:$C$56,2,FALSE)*Paramètres!$N$3),IF(OR(E115="",OR($D115="",$D115="NL",$D115="HORS LIGUE")),0,VLOOKUP(IF(OR(E115="",OR($D115="",$D115="NL",$D115="HORS LIGUE")),"",COUNTIFS($D$5:$D$72,"&lt;&gt;"&amp;"",$D$5:$D$72,"&lt;&gt;"&amp;"NL",$D$5:$D$72,"&lt;&gt;"&amp;"HORS LIGUE",E$5:E$72,"&lt;"&amp;E115)+1),Paramètres!$B$3:$C$56,2,FALSE)*Paramètres!$N$3))</f>
        <v>0</v>
      </c>
      <c r="G115" s="4"/>
      <c r="H115" s="2">
        <f>IF(G$2="Bike &amp; Run",IF(ISNA(VLOOKUP(G115,Paramètres!$B$3:$C$56,2,FALSE)),0,VLOOKUP(G115,Paramètres!$B$3:$C$56,2,FALSE)*Paramètres!$N$4),IF(OR(G115="",OR($D115="",$D115="NL",$D115="HORS LIGUE")),0,VLOOKUP(IF(OR(G115="",OR($D115="",$D115="NL",$D115="HORS LIGUE")),"",COUNTIFS($D$5:$D$72,"&lt;&gt;"&amp;"",$D$5:$D$72,"&lt;&gt;"&amp;"NL",$D$5:$D$72,"&lt;&gt;"&amp;"HORS LIGUE",G$5:G$72,"&lt;"&amp;G115)+1),Paramètres!$B$3:$C$56,2,FALSE)*Paramètres!$N$4))</f>
        <v>0</v>
      </c>
      <c r="I115" s="36"/>
      <c r="J115" s="2">
        <f>IF(I$2="Bike &amp; Run",IF(ISNA(VLOOKUP(I115,Paramètres!$B$3:$C$56,2,FALSE)),0,VLOOKUP(I115,Paramètres!$B$3:$C$56,2,FALSE)*Paramètres!$N$5),IF(OR(I115="",OR($D115="",$D115="NL",$D115="HORS LIGUE")),0,VLOOKUP(IF(OR(I115="",OR($D115="",$D115="NL",$D115="HORS LIGUE")),"",COUNTIFS($D$5:$D$72,"&lt;&gt;"&amp;"",$D$5:$D$72,"&lt;&gt;"&amp;"NL",$D$5:$D$72,"&lt;&gt;"&amp;"HORS LIGUE",I$5:I$72,"&lt;"&amp;I115)+1),Paramètres!$B$3:$C$56,2,FALSE)*Paramètres!$N$5))</f>
        <v>0</v>
      </c>
      <c r="K115" s="4"/>
      <c r="L115" s="2">
        <f>IF(K$2="Bike &amp; Run",IF(ISNA(VLOOKUP(K115,Paramètres!$B$3:$C$56,2,FALSE)),0,VLOOKUP(K115,Paramètres!$B$3:$C$56,2,FALSE)*Paramètres!$N$6),IF(OR(K115="",OR($D115="",$D115="NL",$D115="HORS LIGUE")),0,VLOOKUP(IF(OR(K115="",OR($D115="",$D115="NL",$D115="HORS LIGUE")),"",COUNTIFS($D$5:$D$72,"&lt;&gt;"&amp;"",$D$5:$D$72,"&lt;&gt;"&amp;"NL",$D$5:$D$72,"&lt;&gt;"&amp;"HORS LIGUE",K$5:K$72,"&lt;"&amp;K115)+1),Paramètres!$B$3:$C$56,2,FALSE)*Paramètres!$N$6))</f>
        <v>0</v>
      </c>
      <c r="M115" s="4"/>
      <c r="N115" s="2">
        <f>IF(M$2="Bike &amp; Run",IF(ISNA(VLOOKUP(M115,Paramètres!$B$3:$C$56,2,FALSE)),0,VLOOKUP(M115,Paramètres!$B$3:$C$56,2,FALSE)*Paramètres!$N$7),IF(OR(M115="",OR($D115="",$D115="NL",$D115="HORS LIGUE")),0,VLOOKUP(IF(OR(M115="",OR($D115="",$D115="NL",$D115="HORS LIGUE")),"",COUNTIFS($D$5:$D$72,"&lt;&gt;"&amp;"",$D$5:$D$72,"&lt;&gt;"&amp;"NL",$D$5:$D$72,"&lt;&gt;"&amp;"HORS LIGUE",M$5:M$72,"&lt;"&amp;M115)+1),Paramètres!$B$3:$C$56,2,FALSE)*Paramètres!$N$7))</f>
        <v>0</v>
      </c>
      <c r="O115" s="46"/>
      <c r="P115" s="2">
        <f>IF(O$2="Bike &amp; Run",IF(ISNA(VLOOKUP(O115,Paramètres!$B$3:$C$56,2,FALSE)),0,VLOOKUP(O115,Paramètres!$B$3:$C$56,2,FALSE)*Paramètres!$N$8),IF(OR(O115="",OR($D115="",$D115="NL",$D115="HORS LIGUE")),0,VLOOKUP(IF(OR(O115="",OR($D115="",$D115="NL",$D115="HORS LIGUE")),"",COUNTIFS($D$5:$D$72,"&lt;&gt;"&amp;"",$D$5:$D$72,"&lt;&gt;"&amp;"NL",$D$5:$D$72,"&lt;&gt;"&amp;"HORS LIGUE",O$5:O$72,"&lt;"&amp;O115)+1),Paramètres!$B$3:$C$56,2,FALSE)*Paramètres!$N$8))</f>
        <v>0</v>
      </c>
      <c r="Q115" s="46"/>
      <c r="R115" s="2">
        <f>IF(Q$2="Bike &amp; Run",IF(ISNA(VLOOKUP(Q115,Paramètres!$B$3:$C$56,2,FALSE)),0,VLOOKUP(Q115,Paramètres!$B$3:$C$56,2,FALSE)*Paramètres!$N$9),IF(OR(Q115="",OR($D115="",$D115="NL",$D115="HORS LIGUE")),0,VLOOKUP(IF(OR(Q115="",OR($D115="",$D115="NL",$D115="HORS LIGUE")),"",COUNTIFS($D$5:$D$72,"&lt;&gt;"&amp;"",$D$5:$D$72,"&lt;&gt;"&amp;"NL",$D$5:$D$72,"&lt;&gt;"&amp;"HORS LIGUE",Q$5:Q$72,"&lt;"&amp;Q115)+1),Paramètres!$B$3:$C$56,2,FALSE)*Paramètres!$N$9))</f>
        <v>0</v>
      </c>
      <c r="S115" s="46"/>
      <c r="T115" s="2">
        <f>IF(S$2="Bike &amp; Run",IF(ISNA(VLOOKUP(S115,Paramètres!$B$3:$C$56,2,FALSE)),0,VLOOKUP(S115,Paramètres!$B$3:$C$56,2,FALSE)*Paramètres!$N$10),IF(OR(S115="",OR($D115="",$D115="NL",$D115="HORS LIGUE")),0,VLOOKUP(IF(OR(S115="",OR($D115="",$D115="NL",$D115="HORS LIGUE")),"",COUNTIFS($D$5:$D$72,"&lt;&gt;"&amp;"",$D$5:$D$72,"&lt;&gt;"&amp;"NL",$D$5:$D$72,"&lt;&gt;"&amp;"HORS LIGUE",S$5:S$72,"&lt;"&amp;S115)+1),Paramètres!$B$3:$C$56,2,FALSE)*Paramètres!$N$10))</f>
        <v>0</v>
      </c>
      <c r="U115" s="46"/>
      <c r="V115" s="2">
        <f>IF(U$2="Bike &amp; Run",IF(ISNA(VLOOKUP(U115,Paramètres!$B$3:$C$56,2,FALSE)),0,VLOOKUP(U115,Paramètres!$B$3:$C$56,2,FALSE)*Paramètres!$N$11),IF(OR(U115="",OR($D115="",$D115="NL",$D115="HORS LIGUE")),0,VLOOKUP(IF(OR(U115="",OR($D115="",$D115="NL",$D115="HORS LIGUE")),"",COUNTIFS($D$5:$D$72,"&lt;&gt;"&amp;"",$D$5:$D$72,"&lt;&gt;"&amp;"NL",$D$5:$D$72,"&lt;&gt;"&amp;"HORS LIGUE",U$5:U$72,"&lt;"&amp;U115)+1),Paramètres!$B$3:$C$56,2,FALSE)*Paramètres!$N$11))</f>
        <v>0</v>
      </c>
      <c r="W115" s="46"/>
      <c r="X115" s="2">
        <f>IF(W$2="Bike &amp; Run",IF(ISNA(VLOOKUP(W115,Paramètres!$B$3:$C$56,2,FALSE)),0,VLOOKUP(W115,Paramètres!$B$3:$C$56,2,FALSE)*Paramètres!$N$12),IF(OR(W115="",OR($D115="",$D115="NL",$D115="HORS LIGUE")),0,VLOOKUP(IF(OR(W115="",OR($D115="",$D115="NL",$D115="HORS LIGUE")),"",COUNTIFS($D$5:$D$72,"&lt;&gt;"&amp;"",$D$5:$D$72,"&lt;&gt;"&amp;"NL",$D$5:$D$72,"&lt;&gt;"&amp;"HORS LIGUE",W$5:W$72,"&lt;"&amp;W115)+1),Paramètres!$B$3:$C$56,2,FALSE)*Paramètres!$N$12))</f>
        <v>0</v>
      </c>
      <c r="Y115" s="46"/>
      <c r="Z115" s="2">
        <f>IF(Y$2="Bike &amp; Run",IF(ISNA(VLOOKUP(Y115,Paramètres!$B$3:$C$56,2,FALSE)),0,VLOOKUP(Y115,Paramètres!$B$3:$C$56,2,FALSE)*Paramètres!$N$13),IF(OR(Y115="",OR($D115="",$D115="NL",$D115="HORS LIGUE")),0,VLOOKUP(IF(OR(Y115="",OR($D115="",$D115="NL",$D115="HORS LIGUE")),"",COUNTIFS($D$5:$D$72,"&lt;&gt;"&amp;"",$D$5:$D$72,"&lt;&gt;"&amp;"NL",$D$5:$D$72,"&lt;&gt;"&amp;"HORS LIGUE",Y$5:Y$72,"&lt;"&amp;Y115)+1),Paramètres!$B$3:$C$56,2,FALSE)*Paramètres!$N$13))</f>
        <v>0</v>
      </c>
      <c r="AA115" s="46"/>
      <c r="AB115" s="2">
        <f>IF(AA$2="Bike &amp; Run",IF(ISNA(VLOOKUP(AA115,Paramètres!$B$3:$C$56,2,FALSE)),0,VLOOKUP(AA115,Paramètres!$B$3:$C$56,2,FALSE)*Paramètres!$N$14),IF(OR(AA115="",OR($D115="",$D115="NL",$D115="HORS LIGUE")),0,VLOOKUP(IF(OR(AA115="",OR($D115="",$D115="NL",$D115="HORS LIGUE")),"",COUNTIFS($D$5:$D$72,"&lt;&gt;"&amp;"",$D$5:$D$72,"&lt;&gt;"&amp;"NL",$D$5:$D$72,"&lt;&gt;"&amp;"HORS LIGUE",AA$5:AA$72,"&lt;"&amp;AA115)+1),Paramètres!$B$3:$C$56,2,FALSE)*Paramètres!$N$14))</f>
        <v>0</v>
      </c>
      <c r="AC115" s="46"/>
      <c r="AD115" s="2">
        <f>IF(AC$2="Bike &amp; Run",IF(ISNA(VLOOKUP(AC115,Paramètres!$B$3:$C$56,2,FALSE)),0,VLOOKUP(AC115,Paramètres!$B$3:$C$56,2,FALSE)*Paramètres!$N$15),IF(OR(AC115="",OR($D115="",$D115="NL",$D115="HORS LIGUE")),0,VLOOKUP(IF(OR(AC115="",OR($D115="",$D115="NL",$D115="HORS LIGUE")),"",COUNTIFS($D$5:$D$72,"&lt;&gt;"&amp;"",$D$5:$D$72,"&lt;&gt;"&amp;"NL",$D$5:$D$72,"&lt;&gt;"&amp;"HORS LIGUE",AC$5:AC$72,"&lt;"&amp;AC115)+1),Paramètres!$B$3:$C$56,2,FALSE)*Paramètres!$N$15))</f>
        <v>0</v>
      </c>
      <c r="AE115" s="46"/>
      <c r="AF115" s="2">
        <f>IF(AE$2="Bike &amp; Run",IF(ISNA(VLOOKUP(AE115,Paramètres!$B$3:$C$56,2,FALSE)),0,VLOOKUP(AE115,Paramètres!$B$3:$C$56,2,FALSE)*Paramètres!$N$16),IF(OR(AE115="",OR($D115="",$D115="NL",$D115="HORS LIGUE")),0,VLOOKUP(IF(OR(AE115="",OR($D115="",$D115="NL",$D115="HORS LIGUE")),"",COUNTIFS($D$5:$D$72,"&lt;&gt;"&amp;"",$D$5:$D$72,"&lt;&gt;"&amp;"NL",$D$5:$D$72,"&lt;&gt;"&amp;"HORS LIGUE",AE$5:AE$72,"&lt;"&amp;AE115)+1),Paramètres!$B$3:$C$56,2,FALSE)*Paramètres!$N$16))</f>
        <v>0</v>
      </c>
      <c r="AG115" s="46"/>
      <c r="AH115" s="2">
        <f>IF(AG$2="Bike &amp; Run",IF(ISNA(VLOOKUP(AG115,Paramètres!$B$3:$C$56,2,FALSE)),0,VLOOKUP(AG115,Paramètres!$B$3:$C$56,2,FALSE)*Paramètres!$N$17),IF(OR(AG115="",OR($D115="",$D115="NL",$D115="HORS LIGUE")),0,VLOOKUP(IF(OR(AG115="",OR($D115="",$D115="NL",$D115="HORS LIGUE")),"",COUNTIFS($D$5:$D$72,"&lt;&gt;"&amp;"",$D$5:$D$72,"&lt;&gt;"&amp;"NL",$D$5:$D$72,"&lt;&gt;"&amp;"HORS LIGUE",AG$5:AG$72,"&lt;"&amp;AG115)+1),Paramètres!$B$3:$C$56,2,FALSE)*Paramètres!$N$17))</f>
        <v>0</v>
      </c>
      <c r="AI115" s="40">
        <f t="shared" si="118"/>
        <v>0</v>
      </c>
      <c r="AJ115" s="3" t="str">
        <f t="shared" si="119"/>
        <v/>
      </c>
      <c r="AK115" s="5">
        <f t="shared" si="120"/>
        <v>0</v>
      </c>
      <c r="AL115" s="41" t="e">
        <f t="shared" si="117"/>
        <v>#REF!</v>
      </c>
      <c r="AM115" s="33" t="e">
        <f t="shared" si="121"/>
        <v>#REF!</v>
      </c>
    </row>
    <row r="116" spans="1:39" ht="16.5" x14ac:dyDescent="0.35">
      <c r="A116" s="14"/>
      <c r="B116" s="64" t="str">
        <f>IF(ISNA(VLOOKUP(A116,'Licenciés Jeunes 2023'!A:C,3,0)),"",VLOOKUP(A116,'Licenciés Jeunes 2023'!A:C,3,0))</f>
        <v/>
      </c>
      <c r="C116" s="32" t="str">
        <f>IF(ISNA(VLOOKUP(A116,'Licenciés Jeunes 2023'!A:C,2,0)),"",VLOOKUP(A116,'Licenciés Jeunes 2023'!A:C,2,0))</f>
        <v/>
      </c>
      <c r="D116" s="32" t="str">
        <f>IF(ISNA(VLOOKUP(A116,'Licenciés Jeunes 2023'!A:F,6,0)),"",VLOOKUP(A116,'Licenciés Jeunes 2023'!A:F,6,0))</f>
        <v/>
      </c>
      <c r="E116" s="6"/>
      <c r="F116" s="2">
        <f>IF(E$2="Bike &amp; Run",IF(ISNA(VLOOKUP(E116,Paramètres!$B$3:$C$56,2,FALSE)),0,VLOOKUP(E116,Paramètres!$B$3:$C$56,2,FALSE)*Paramètres!$N$3),IF(OR(E116="",OR($D116="",$D116="NL",$D116="HORS LIGUE")),0,VLOOKUP(IF(OR(E116="",OR($D116="",$D116="NL",$D116="HORS LIGUE")),"",COUNTIFS($D$5:$D$72,"&lt;&gt;"&amp;"",$D$5:$D$72,"&lt;&gt;"&amp;"NL",$D$5:$D$72,"&lt;&gt;"&amp;"HORS LIGUE",E$5:E$72,"&lt;"&amp;E116)+1),Paramètres!$B$3:$C$56,2,FALSE)*Paramètres!$N$3))</f>
        <v>0</v>
      </c>
      <c r="G116" s="4"/>
      <c r="H116" s="2">
        <f>IF(G$2="Bike &amp; Run",IF(ISNA(VLOOKUP(G116,Paramètres!$B$3:$C$56,2,FALSE)),0,VLOOKUP(G116,Paramètres!$B$3:$C$56,2,FALSE)*Paramètres!$N$4),IF(OR(G116="",OR($D116="",$D116="NL",$D116="HORS LIGUE")),0,VLOOKUP(IF(OR(G116="",OR($D116="",$D116="NL",$D116="HORS LIGUE")),"",COUNTIFS($D$5:$D$72,"&lt;&gt;"&amp;"",$D$5:$D$72,"&lt;&gt;"&amp;"NL",$D$5:$D$72,"&lt;&gt;"&amp;"HORS LIGUE",G$5:G$72,"&lt;"&amp;G116)+1),Paramètres!$B$3:$C$56,2,FALSE)*Paramètres!$N$4))</f>
        <v>0</v>
      </c>
      <c r="I116" s="36"/>
      <c r="J116" s="2">
        <f>IF(I$2="Bike &amp; Run",IF(ISNA(VLOOKUP(I116,Paramètres!$B$3:$C$56,2,FALSE)),0,VLOOKUP(I116,Paramètres!$B$3:$C$56,2,FALSE)*Paramètres!$N$5),IF(OR(I116="",OR($D116="",$D116="NL",$D116="HORS LIGUE")),0,VLOOKUP(IF(OR(I116="",OR($D116="",$D116="NL",$D116="HORS LIGUE")),"",COUNTIFS($D$5:$D$72,"&lt;&gt;"&amp;"",$D$5:$D$72,"&lt;&gt;"&amp;"NL",$D$5:$D$72,"&lt;&gt;"&amp;"HORS LIGUE",I$5:I$72,"&lt;"&amp;I116)+1),Paramètres!$B$3:$C$56,2,FALSE)*Paramètres!$N$5))</f>
        <v>0</v>
      </c>
      <c r="K116" s="4"/>
      <c r="L116" s="2">
        <f>IF(K$2="Bike &amp; Run",IF(ISNA(VLOOKUP(K116,Paramètres!$B$3:$C$56,2,FALSE)),0,VLOOKUP(K116,Paramètres!$B$3:$C$56,2,FALSE)*Paramètres!$N$6),IF(OR(K116="",OR($D116="",$D116="NL",$D116="HORS LIGUE")),0,VLOOKUP(IF(OR(K116="",OR($D116="",$D116="NL",$D116="HORS LIGUE")),"",COUNTIFS($D$5:$D$72,"&lt;&gt;"&amp;"",$D$5:$D$72,"&lt;&gt;"&amp;"NL",$D$5:$D$72,"&lt;&gt;"&amp;"HORS LIGUE",K$5:K$72,"&lt;"&amp;K116)+1),Paramètres!$B$3:$C$56,2,FALSE)*Paramètres!$N$6))</f>
        <v>0</v>
      </c>
      <c r="M116" s="4"/>
      <c r="N116" s="2">
        <f>IF(M$2="Bike &amp; Run",IF(ISNA(VLOOKUP(M116,Paramètres!$B$3:$C$56,2,FALSE)),0,VLOOKUP(M116,Paramètres!$B$3:$C$56,2,FALSE)*Paramètres!$N$7),IF(OR(M116="",OR($D116="",$D116="NL",$D116="HORS LIGUE")),0,VLOOKUP(IF(OR(M116="",OR($D116="",$D116="NL",$D116="HORS LIGUE")),"",COUNTIFS($D$5:$D$72,"&lt;&gt;"&amp;"",$D$5:$D$72,"&lt;&gt;"&amp;"NL",$D$5:$D$72,"&lt;&gt;"&amp;"HORS LIGUE",M$5:M$72,"&lt;"&amp;M116)+1),Paramètres!$B$3:$C$56,2,FALSE)*Paramètres!$N$7))</f>
        <v>0</v>
      </c>
      <c r="O116" s="46"/>
      <c r="P116" s="2">
        <f>IF(O$2="Bike &amp; Run",IF(ISNA(VLOOKUP(O116,Paramètres!$B$3:$C$56,2,FALSE)),0,VLOOKUP(O116,Paramètres!$B$3:$C$56,2,FALSE)*Paramètres!$N$8),IF(OR(O116="",OR($D116="",$D116="NL",$D116="HORS LIGUE")),0,VLOOKUP(IF(OR(O116="",OR($D116="",$D116="NL",$D116="HORS LIGUE")),"",COUNTIFS($D$5:$D$72,"&lt;&gt;"&amp;"",$D$5:$D$72,"&lt;&gt;"&amp;"NL",$D$5:$D$72,"&lt;&gt;"&amp;"HORS LIGUE",O$5:O$72,"&lt;"&amp;O116)+1),Paramètres!$B$3:$C$56,2,FALSE)*Paramètres!$N$8))</f>
        <v>0</v>
      </c>
      <c r="Q116" s="46"/>
      <c r="R116" s="2">
        <f>IF(Q$2="Bike &amp; Run",IF(ISNA(VLOOKUP(Q116,Paramètres!$B$3:$C$56,2,FALSE)),0,VLOOKUP(Q116,Paramètres!$B$3:$C$56,2,FALSE)*Paramètres!$N$9),IF(OR(Q116="",OR($D116="",$D116="NL",$D116="HORS LIGUE")),0,VLOOKUP(IF(OR(Q116="",OR($D116="",$D116="NL",$D116="HORS LIGUE")),"",COUNTIFS($D$5:$D$72,"&lt;&gt;"&amp;"",$D$5:$D$72,"&lt;&gt;"&amp;"NL",$D$5:$D$72,"&lt;&gt;"&amp;"HORS LIGUE",Q$5:Q$72,"&lt;"&amp;Q116)+1),Paramètres!$B$3:$C$56,2,FALSE)*Paramètres!$N$9))</f>
        <v>0</v>
      </c>
      <c r="S116" s="46"/>
      <c r="T116" s="2">
        <f>IF(S$2="Bike &amp; Run",IF(ISNA(VLOOKUP(S116,Paramètres!$B$3:$C$56,2,FALSE)),0,VLOOKUP(S116,Paramètres!$B$3:$C$56,2,FALSE)*Paramètres!$N$10),IF(OR(S116="",OR($D116="",$D116="NL",$D116="HORS LIGUE")),0,VLOOKUP(IF(OR(S116="",OR($D116="",$D116="NL",$D116="HORS LIGUE")),"",COUNTIFS($D$5:$D$72,"&lt;&gt;"&amp;"",$D$5:$D$72,"&lt;&gt;"&amp;"NL",$D$5:$D$72,"&lt;&gt;"&amp;"HORS LIGUE",S$5:S$72,"&lt;"&amp;S116)+1),Paramètres!$B$3:$C$56,2,FALSE)*Paramètres!$N$10))</f>
        <v>0</v>
      </c>
      <c r="U116" s="46"/>
      <c r="V116" s="2">
        <f>IF(U$2="Bike &amp; Run",IF(ISNA(VLOOKUP(U116,Paramètres!$B$3:$C$56,2,FALSE)),0,VLOOKUP(U116,Paramètres!$B$3:$C$56,2,FALSE)*Paramètres!$N$11),IF(OR(U116="",OR($D116="",$D116="NL",$D116="HORS LIGUE")),0,VLOOKUP(IF(OR(U116="",OR($D116="",$D116="NL",$D116="HORS LIGUE")),"",COUNTIFS($D$5:$D$72,"&lt;&gt;"&amp;"",$D$5:$D$72,"&lt;&gt;"&amp;"NL",$D$5:$D$72,"&lt;&gt;"&amp;"HORS LIGUE",U$5:U$72,"&lt;"&amp;U116)+1),Paramètres!$B$3:$C$56,2,FALSE)*Paramètres!$N$11))</f>
        <v>0</v>
      </c>
      <c r="W116" s="46"/>
      <c r="X116" s="2">
        <f>IF(W$2="Bike &amp; Run",IF(ISNA(VLOOKUP(W116,Paramètres!$B$3:$C$56,2,FALSE)),0,VLOOKUP(W116,Paramètres!$B$3:$C$56,2,FALSE)*Paramètres!$N$12),IF(OR(W116="",OR($D116="",$D116="NL",$D116="HORS LIGUE")),0,VLOOKUP(IF(OR(W116="",OR($D116="",$D116="NL",$D116="HORS LIGUE")),"",COUNTIFS($D$5:$D$72,"&lt;&gt;"&amp;"",$D$5:$D$72,"&lt;&gt;"&amp;"NL",$D$5:$D$72,"&lt;&gt;"&amp;"HORS LIGUE",W$5:W$72,"&lt;"&amp;W116)+1),Paramètres!$B$3:$C$56,2,FALSE)*Paramètres!$N$12))</f>
        <v>0</v>
      </c>
      <c r="Y116" s="46"/>
      <c r="Z116" s="2">
        <f>IF(Y$2="Bike &amp; Run",IF(ISNA(VLOOKUP(Y116,Paramètres!$B$3:$C$56,2,FALSE)),0,VLOOKUP(Y116,Paramètres!$B$3:$C$56,2,FALSE)*Paramètres!$N$13),IF(OR(Y116="",OR($D116="",$D116="NL",$D116="HORS LIGUE")),0,VLOOKUP(IF(OR(Y116="",OR($D116="",$D116="NL",$D116="HORS LIGUE")),"",COUNTIFS($D$5:$D$72,"&lt;&gt;"&amp;"",$D$5:$D$72,"&lt;&gt;"&amp;"NL",$D$5:$D$72,"&lt;&gt;"&amp;"HORS LIGUE",Y$5:Y$72,"&lt;"&amp;Y116)+1),Paramètres!$B$3:$C$56,2,FALSE)*Paramètres!$N$13))</f>
        <v>0</v>
      </c>
      <c r="AA116" s="46"/>
      <c r="AB116" s="2">
        <f>IF(AA$2="Bike &amp; Run",IF(ISNA(VLOOKUP(AA116,Paramètres!$B$3:$C$56,2,FALSE)),0,VLOOKUP(AA116,Paramètres!$B$3:$C$56,2,FALSE)*Paramètres!$N$14),IF(OR(AA116="",OR($D116="",$D116="NL",$D116="HORS LIGUE")),0,VLOOKUP(IF(OR(AA116="",OR($D116="",$D116="NL",$D116="HORS LIGUE")),"",COUNTIFS($D$5:$D$72,"&lt;&gt;"&amp;"",$D$5:$D$72,"&lt;&gt;"&amp;"NL",$D$5:$D$72,"&lt;&gt;"&amp;"HORS LIGUE",AA$5:AA$72,"&lt;"&amp;AA116)+1),Paramètres!$B$3:$C$56,2,FALSE)*Paramètres!$N$14))</f>
        <v>0</v>
      </c>
      <c r="AC116" s="46"/>
      <c r="AD116" s="2">
        <f>IF(AC$2="Bike &amp; Run",IF(ISNA(VLOOKUP(AC116,Paramètres!$B$3:$C$56,2,FALSE)),0,VLOOKUP(AC116,Paramètres!$B$3:$C$56,2,FALSE)*Paramètres!$N$15),IF(OR(AC116="",OR($D116="",$D116="NL",$D116="HORS LIGUE")),0,VLOOKUP(IF(OR(AC116="",OR($D116="",$D116="NL",$D116="HORS LIGUE")),"",COUNTIFS($D$5:$D$72,"&lt;&gt;"&amp;"",$D$5:$D$72,"&lt;&gt;"&amp;"NL",$D$5:$D$72,"&lt;&gt;"&amp;"HORS LIGUE",AC$5:AC$72,"&lt;"&amp;AC116)+1),Paramètres!$B$3:$C$56,2,FALSE)*Paramètres!$N$15))</f>
        <v>0</v>
      </c>
      <c r="AE116" s="46"/>
      <c r="AF116" s="2">
        <f>IF(AE$2="Bike &amp; Run",IF(ISNA(VLOOKUP(AE116,Paramètres!$B$3:$C$56,2,FALSE)),0,VLOOKUP(AE116,Paramètres!$B$3:$C$56,2,FALSE)*Paramètres!$N$16),IF(OR(AE116="",OR($D116="",$D116="NL",$D116="HORS LIGUE")),0,VLOOKUP(IF(OR(AE116="",OR($D116="",$D116="NL",$D116="HORS LIGUE")),"",COUNTIFS($D$5:$D$72,"&lt;&gt;"&amp;"",$D$5:$D$72,"&lt;&gt;"&amp;"NL",$D$5:$D$72,"&lt;&gt;"&amp;"HORS LIGUE",AE$5:AE$72,"&lt;"&amp;AE116)+1),Paramètres!$B$3:$C$56,2,FALSE)*Paramètres!$N$16))</f>
        <v>0</v>
      </c>
      <c r="AG116" s="46"/>
      <c r="AH116" s="2">
        <f>IF(AG$2="Bike &amp; Run",IF(ISNA(VLOOKUP(AG116,Paramètres!$B$3:$C$56,2,FALSE)),0,VLOOKUP(AG116,Paramètres!$B$3:$C$56,2,FALSE)*Paramètres!$N$17),IF(OR(AG116="",OR($D116="",$D116="NL",$D116="HORS LIGUE")),0,VLOOKUP(IF(OR(AG116="",OR($D116="",$D116="NL",$D116="HORS LIGUE")),"",COUNTIFS($D$5:$D$72,"&lt;&gt;"&amp;"",$D$5:$D$72,"&lt;&gt;"&amp;"NL",$D$5:$D$72,"&lt;&gt;"&amp;"HORS LIGUE",AG$5:AG$72,"&lt;"&amp;AG116)+1),Paramètres!$B$3:$C$56,2,FALSE)*Paramètres!$N$17))</f>
        <v>0</v>
      </c>
      <c r="AI116" s="40">
        <f t="shared" si="118"/>
        <v>0</v>
      </c>
      <c r="AJ116" s="3" t="str">
        <f t="shared" si="119"/>
        <v/>
      </c>
      <c r="AK116" s="5">
        <f t="shared" si="120"/>
        <v>0</v>
      </c>
      <c r="AL116" s="41" t="e">
        <f t="shared" si="117"/>
        <v>#REF!</v>
      </c>
      <c r="AM116" s="33" t="e">
        <f t="shared" si="121"/>
        <v>#REF!</v>
      </c>
    </row>
    <row r="117" spans="1:39" ht="16.5" x14ac:dyDescent="0.35">
      <c r="A117" s="14"/>
      <c r="B117" s="64" t="str">
        <f>IF(ISNA(VLOOKUP(A117,'Licenciés Jeunes 2023'!A:C,3,0)),"",VLOOKUP(A117,'Licenciés Jeunes 2023'!A:C,3,0))</f>
        <v/>
      </c>
      <c r="C117" s="32" t="str">
        <f>IF(ISNA(VLOOKUP(A117,'Licenciés Jeunes 2023'!A:C,2,0)),"",VLOOKUP(A117,'Licenciés Jeunes 2023'!A:C,2,0))</f>
        <v/>
      </c>
      <c r="D117" s="32" t="str">
        <f>IF(ISNA(VLOOKUP(A117,'Licenciés Jeunes 2023'!A:F,6,0)),"",VLOOKUP(A117,'Licenciés Jeunes 2023'!A:F,6,0))</f>
        <v/>
      </c>
      <c r="E117" s="6"/>
      <c r="F117" s="2">
        <f>IF(E$2="Bike &amp; Run",IF(ISNA(VLOOKUP(E117,Paramètres!$B$3:$C$56,2,FALSE)),0,VLOOKUP(E117,Paramètres!$B$3:$C$56,2,FALSE)*Paramètres!$N$3),IF(OR(E117="",OR($D117="",$D117="NL",$D117="HORS LIGUE")),0,VLOOKUP(IF(OR(E117="",OR($D117="",$D117="NL",$D117="HORS LIGUE")),"",COUNTIFS($D$5:$D$72,"&lt;&gt;"&amp;"",$D$5:$D$72,"&lt;&gt;"&amp;"NL",$D$5:$D$72,"&lt;&gt;"&amp;"HORS LIGUE",E$5:E$72,"&lt;"&amp;E117)+1),Paramètres!$B$3:$C$56,2,FALSE)*Paramètres!$N$3))</f>
        <v>0</v>
      </c>
      <c r="G117" s="4"/>
      <c r="H117" s="2">
        <f>IF(G$2="Bike &amp; Run",IF(ISNA(VLOOKUP(G117,Paramètres!$B$3:$C$56,2,FALSE)),0,VLOOKUP(G117,Paramètres!$B$3:$C$56,2,FALSE)*Paramètres!$N$4),IF(OR(G117="",OR($D117="",$D117="NL",$D117="HORS LIGUE")),0,VLOOKUP(IF(OR(G117="",OR($D117="",$D117="NL",$D117="HORS LIGUE")),"",COUNTIFS($D$5:$D$72,"&lt;&gt;"&amp;"",$D$5:$D$72,"&lt;&gt;"&amp;"NL",$D$5:$D$72,"&lt;&gt;"&amp;"HORS LIGUE",G$5:G$72,"&lt;"&amp;G117)+1),Paramètres!$B$3:$C$56,2,FALSE)*Paramètres!$N$4))</f>
        <v>0</v>
      </c>
      <c r="I117" s="36"/>
      <c r="J117" s="2">
        <f>IF(I$2="Bike &amp; Run",IF(ISNA(VLOOKUP(I117,Paramètres!$B$3:$C$56,2,FALSE)),0,VLOOKUP(I117,Paramètres!$B$3:$C$56,2,FALSE)*Paramètres!$N$5),IF(OR(I117="",OR($D117="",$D117="NL",$D117="HORS LIGUE")),0,VLOOKUP(IF(OR(I117="",OR($D117="",$D117="NL",$D117="HORS LIGUE")),"",COUNTIFS($D$5:$D$72,"&lt;&gt;"&amp;"",$D$5:$D$72,"&lt;&gt;"&amp;"NL",$D$5:$D$72,"&lt;&gt;"&amp;"HORS LIGUE",I$5:I$72,"&lt;"&amp;I117)+1),Paramètres!$B$3:$C$56,2,FALSE)*Paramètres!$N$5))</f>
        <v>0</v>
      </c>
      <c r="K117" s="4"/>
      <c r="L117" s="2">
        <f>IF(K$2="Bike &amp; Run",IF(ISNA(VLOOKUP(K117,Paramètres!$B$3:$C$56,2,FALSE)),0,VLOOKUP(K117,Paramètres!$B$3:$C$56,2,FALSE)*Paramètres!$N$6),IF(OR(K117="",OR($D117="",$D117="NL",$D117="HORS LIGUE")),0,VLOOKUP(IF(OR(K117="",OR($D117="",$D117="NL",$D117="HORS LIGUE")),"",COUNTIFS($D$5:$D$72,"&lt;&gt;"&amp;"",$D$5:$D$72,"&lt;&gt;"&amp;"NL",$D$5:$D$72,"&lt;&gt;"&amp;"HORS LIGUE",K$5:K$72,"&lt;"&amp;K117)+1),Paramètres!$B$3:$C$56,2,FALSE)*Paramètres!$N$6))</f>
        <v>0</v>
      </c>
      <c r="M117" s="4"/>
      <c r="N117" s="2">
        <f>IF(M$2="Bike &amp; Run",IF(ISNA(VLOOKUP(M117,Paramètres!$B$3:$C$56,2,FALSE)),0,VLOOKUP(M117,Paramètres!$B$3:$C$56,2,FALSE)*Paramètres!$N$7),IF(OR(M117="",OR($D117="",$D117="NL",$D117="HORS LIGUE")),0,VLOOKUP(IF(OR(M117="",OR($D117="",$D117="NL",$D117="HORS LIGUE")),"",COUNTIFS($D$5:$D$72,"&lt;&gt;"&amp;"",$D$5:$D$72,"&lt;&gt;"&amp;"NL",$D$5:$D$72,"&lt;&gt;"&amp;"HORS LIGUE",M$5:M$72,"&lt;"&amp;M117)+1),Paramètres!$B$3:$C$56,2,FALSE)*Paramètres!$N$7))</f>
        <v>0</v>
      </c>
      <c r="O117" s="46"/>
      <c r="P117" s="2">
        <f>IF(O$2="Bike &amp; Run",IF(ISNA(VLOOKUP(O117,Paramètres!$B$3:$C$56,2,FALSE)),0,VLOOKUP(O117,Paramètres!$B$3:$C$56,2,FALSE)*Paramètres!$N$8),IF(OR(O117="",OR($D117="",$D117="NL",$D117="HORS LIGUE")),0,VLOOKUP(IF(OR(O117="",OR($D117="",$D117="NL",$D117="HORS LIGUE")),"",COUNTIFS($D$5:$D$72,"&lt;&gt;"&amp;"",$D$5:$D$72,"&lt;&gt;"&amp;"NL",$D$5:$D$72,"&lt;&gt;"&amp;"HORS LIGUE",O$5:O$72,"&lt;"&amp;O117)+1),Paramètres!$B$3:$C$56,2,FALSE)*Paramètres!$N$8))</f>
        <v>0</v>
      </c>
      <c r="Q117" s="46"/>
      <c r="R117" s="2">
        <f>IF(Q$2="Bike &amp; Run",IF(ISNA(VLOOKUP(Q117,Paramètres!$B$3:$C$56,2,FALSE)),0,VLOOKUP(Q117,Paramètres!$B$3:$C$56,2,FALSE)*Paramètres!$N$9),IF(OR(Q117="",OR($D117="",$D117="NL",$D117="HORS LIGUE")),0,VLOOKUP(IF(OR(Q117="",OR($D117="",$D117="NL",$D117="HORS LIGUE")),"",COUNTIFS($D$5:$D$72,"&lt;&gt;"&amp;"",$D$5:$D$72,"&lt;&gt;"&amp;"NL",$D$5:$D$72,"&lt;&gt;"&amp;"HORS LIGUE",Q$5:Q$72,"&lt;"&amp;Q117)+1),Paramètres!$B$3:$C$56,2,FALSE)*Paramètres!$N$9))</f>
        <v>0</v>
      </c>
      <c r="S117" s="46"/>
      <c r="T117" s="2">
        <f>IF(S$2="Bike &amp; Run",IF(ISNA(VLOOKUP(S117,Paramètres!$B$3:$C$56,2,FALSE)),0,VLOOKUP(S117,Paramètres!$B$3:$C$56,2,FALSE)*Paramètres!$N$10),IF(OR(S117="",OR($D117="",$D117="NL",$D117="HORS LIGUE")),0,VLOOKUP(IF(OR(S117="",OR($D117="",$D117="NL",$D117="HORS LIGUE")),"",COUNTIFS($D$5:$D$72,"&lt;&gt;"&amp;"",$D$5:$D$72,"&lt;&gt;"&amp;"NL",$D$5:$D$72,"&lt;&gt;"&amp;"HORS LIGUE",S$5:S$72,"&lt;"&amp;S117)+1),Paramètres!$B$3:$C$56,2,FALSE)*Paramètres!$N$10))</f>
        <v>0</v>
      </c>
      <c r="U117" s="46"/>
      <c r="V117" s="2">
        <f>IF(U$2="Bike &amp; Run",IF(ISNA(VLOOKUP(U117,Paramètres!$B$3:$C$56,2,FALSE)),0,VLOOKUP(U117,Paramètres!$B$3:$C$56,2,FALSE)*Paramètres!$N$11),IF(OR(U117="",OR($D117="",$D117="NL",$D117="HORS LIGUE")),0,VLOOKUP(IF(OR(U117="",OR($D117="",$D117="NL",$D117="HORS LIGUE")),"",COUNTIFS($D$5:$D$72,"&lt;&gt;"&amp;"",$D$5:$D$72,"&lt;&gt;"&amp;"NL",$D$5:$D$72,"&lt;&gt;"&amp;"HORS LIGUE",U$5:U$72,"&lt;"&amp;U117)+1),Paramètres!$B$3:$C$56,2,FALSE)*Paramètres!$N$11))</f>
        <v>0</v>
      </c>
      <c r="W117" s="46"/>
      <c r="X117" s="2">
        <f>IF(W$2="Bike &amp; Run",IF(ISNA(VLOOKUP(W117,Paramètres!$B$3:$C$56,2,FALSE)),0,VLOOKUP(W117,Paramètres!$B$3:$C$56,2,FALSE)*Paramètres!$N$12),IF(OR(W117="",OR($D117="",$D117="NL",$D117="HORS LIGUE")),0,VLOOKUP(IF(OR(W117="",OR($D117="",$D117="NL",$D117="HORS LIGUE")),"",COUNTIFS($D$5:$D$72,"&lt;&gt;"&amp;"",$D$5:$D$72,"&lt;&gt;"&amp;"NL",$D$5:$D$72,"&lt;&gt;"&amp;"HORS LIGUE",W$5:W$72,"&lt;"&amp;W117)+1),Paramètres!$B$3:$C$56,2,FALSE)*Paramètres!$N$12))</f>
        <v>0</v>
      </c>
      <c r="Y117" s="46"/>
      <c r="Z117" s="2">
        <f>IF(Y$2="Bike &amp; Run",IF(ISNA(VLOOKUP(Y117,Paramètres!$B$3:$C$56,2,FALSE)),0,VLOOKUP(Y117,Paramètres!$B$3:$C$56,2,FALSE)*Paramètres!$N$13),IF(OR(Y117="",OR($D117="",$D117="NL",$D117="HORS LIGUE")),0,VLOOKUP(IF(OR(Y117="",OR($D117="",$D117="NL",$D117="HORS LIGUE")),"",COUNTIFS($D$5:$D$72,"&lt;&gt;"&amp;"",$D$5:$D$72,"&lt;&gt;"&amp;"NL",$D$5:$D$72,"&lt;&gt;"&amp;"HORS LIGUE",Y$5:Y$72,"&lt;"&amp;Y117)+1),Paramètres!$B$3:$C$56,2,FALSE)*Paramètres!$N$13))</f>
        <v>0</v>
      </c>
      <c r="AA117" s="46"/>
      <c r="AB117" s="2">
        <f>IF(AA$2="Bike &amp; Run",IF(ISNA(VLOOKUP(AA117,Paramètres!$B$3:$C$56,2,FALSE)),0,VLOOKUP(AA117,Paramètres!$B$3:$C$56,2,FALSE)*Paramètres!$N$14),IF(OR(AA117="",OR($D117="",$D117="NL",$D117="HORS LIGUE")),0,VLOOKUP(IF(OR(AA117="",OR($D117="",$D117="NL",$D117="HORS LIGUE")),"",COUNTIFS($D$5:$D$72,"&lt;&gt;"&amp;"",$D$5:$D$72,"&lt;&gt;"&amp;"NL",$D$5:$D$72,"&lt;&gt;"&amp;"HORS LIGUE",AA$5:AA$72,"&lt;"&amp;AA117)+1),Paramètres!$B$3:$C$56,2,FALSE)*Paramètres!$N$14))</f>
        <v>0</v>
      </c>
      <c r="AC117" s="46"/>
      <c r="AD117" s="2">
        <f>IF(AC$2="Bike &amp; Run",IF(ISNA(VLOOKUP(AC117,Paramètres!$B$3:$C$56,2,FALSE)),0,VLOOKUP(AC117,Paramètres!$B$3:$C$56,2,FALSE)*Paramètres!$N$15),IF(OR(AC117="",OR($D117="",$D117="NL",$D117="HORS LIGUE")),0,VLOOKUP(IF(OR(AC117="",OR($D117="",$D117="NL",$D117="HORS LIGUE")),"",COUNTIFS($D$5:$D$72,"&lt;&gt;"&amp;"",$D$5:$D$72,"&lt;&gt;"&amp;"NL",$D$5:$D$72,"&lt;&gt;"&amp;"HORS LIGUE",AC$5:AC$72,"&lt;"&amp;AC117)+1),Paramètres!$B$3:$C$56,2,FALSE)*Paramètres!$N$15))</f>
        <v>0</v>
      </c>
      <c r="AE117" s="46"/>
      <c r="AF117" s="2">
        <f>IF(AE$2="Bike &amp; Run",IF(ISNA(VLOOKUP(AE117,Paramètres!$B$3:$C$56,2,FALSE)),0,VLOOKUP(AE117,Paramètres!$B$3:$C$56,2,FALSE)*Paramètres!$N$16),IF(OR(AE117="",OR($D117="",$D117="NL",$D117="HORS LIGUE")),0,VLOOKUP(IF(OR(AE117="",OR($D117="",$D117="NL",$D117="HORS LIGUE")),"",COUNTIFS($D$5:$D$72,"&lt;&gt;"&amp;"",$D$5:$D$72,"&lt;&gt;"&amp;"NL",$D$5:$D$72,"&lt;&gt;"&amp;"HORS LIGUE",AE$5:AE$72,"&lt;"&amp;AE117)+1),Paramètres!$B$3:$C$56,2,FALSE)*Paramètres!$N$16))</f>
        <v>0</v>
      </c>
      <c r="AG117" s="46"/>
      <c r="AH117" s="2">
        <f>IF(AG$2="Bike &amp; Run",IF(ISNA(VLOOKUP(AG117,Paramètres!$B$3:$C$56,2,FALSE)),0,VLOOKUP(AG117,Paramètres!$B$3:$C$56,2,FALSE)*Paramètres!$N$17),IF(OR(AG117="",OR($D117="",$D117="NL",$D117="HORS LIGUE")),0,VLOOKUP(IF(OR(AG117="",OR($D117="",$D117="NL",$D117="HORS LIGUE")),"",COUNTIFS($D$5:$D$72,"&lt;&gt;"&amp;"",$D$5:$D$72,"&lt;&gt;"&amp;"NL",$D$5:$D$72,"&lt;&gt;"&amp;"HORS LIGUE",AG$5:AG$72,"&lt;"&amp;AG117)+1),Paramètres!$B$3:$C$56,2,FALSE)*Paramètres!$N$17))</f>
        <v>0</v>
      </c>
      <c r="AI117" s="40">
        <f t="shared" si="118"/>
        <v>0</v>
      </c>
      <c r="AJ117" s="3" t="str">
        <f t="shared" si="119"/>
        <v/>
      </c>
      <c r="AK117" s="5">
        <f t="shared" si="120"/>
        <v>0</v>
      </c>
      <c r="AL117" s="41" t="e">
        <f t="shared" si="117"/>
        <v>#REF!</v>
      </c>
      <c r="AM117" s="33" t="e">
        <f t="shared" si="121"/>
        <v>#REF!</v>
      </c>
    </row>
    <row r="118" spans="1:39" ht="16.5" x14ac:dyDescent="0.35">
      <c r="A118" s="14"/>
      <c r="B118" s="64" t="str">
        <f>IF(ISNA(VLOOKUP(A118,'Licenciés Jeunes 2023'!A:C,3,0)),"",VLOOKUP(A118,'Licenciés Jeunes 2023'!A:C,3,0))</f>
        <v/>
      </c>
      <c r="C118" s="32" t="str">
        <f>IF(ISNA(VLOOKUP(A118,'Licenciés Jeunes 2023'!A:C,2,0)),"",VLOOKUP(A118,'Licenciés Jeunes 2023'!A:C,2,0))</f>
        <v/>
      </c>
      <c r="D118" s="32" t="str">
        <f>IF(ISNA(VLOOKUP(A118,'Licenciés Jeunes 2023'!A:F,6,0)),"",VLOOKUP(A118,'Licenciés Jeunes 2023'!A:F,6,0))</f>
        <v/>
      </c>
      <c r="E118" s="6"/>
      <c r="F118" s="2">
        <f>IF(E$2="Bike &amp; Run",IF(ISNA(VLOOKUP(E118,Paramètres!$B$3:$C$56,2,FALSE)),0,VLOOKUP(E118,Paramètres!$B$3:$C$56,2,FALSE)*Paramètres!$N$3),IF(OR(E118="",OR($D118="",$D118="NL",$D118="HORS LIGUE")),0,VLOOKUP(IF(OR(E118="",OR($D118="",$D118="NL",$D118="HORS LIGUE")),"",COUNTIFS($D$5:$D$72,"&lt;&gt;"&amp;"",$D$5:$D$72,"&lt;&gt;"&amp;"NL",$D$5:$D$72,"&lt;&gt;"&amp;"HORS LIGUE",E$5:E$72,"&lt;"&amp;E118)+1),Paramètres!$B$3:$C$56,2,FALSE)*Paramètres!$N$3))</f>
        <v>0</v>
      </c>
      <c r="G118" s="4"/>
      <c r="H118" s="2">
        <f>IF(G$2="Bike &amp; Run",IF(ISNA(VLOOKUP(G118,Paramètres!$B$3:$C$56,2,FALSE)),0,VLOOKUP(G118,Paramètres!$B$3:$C$56,2,FALSE)*Paramètres!$N$4),IF(OR(G118="",OR($D118="",$D118="NL",$D118="HORS LIGUE")),0,VLOOKUP(IF(OR(G118="",OR($D118="",$D118="NL",$D118="HORS LIGUE")),"",COUNTIFS($D$5:$D$72,"&lt;&gt;"&amp;"",$D$5:$D$72,"&lt;&gt;"&amp;"NL",$D$5:$D$72,"&lt;&gt;"&amp;"HORS LIGUE",G$5:G$72,"&lt;"&amp;G118)+1),Paramètres!$B$3:$C$56,2,FALSE)*Paramètres!$N$4))</f>
        <v>0</v>
      </c>
      <c r="I118" s="36"/>
      <c r="J118" s="2">
        <f>IF(I$2="Bike &amp; Run",IF(ISNA(VLOOKUP(I118,Paramètres!$B$3:$C$56,2,FALSE)),0,VLOOKUP(I118,Paramètres!$B$3:$C$56,2,FALSE)*Paramètres!$N$5),IF(OR(I118="",OR($D118="",$D118="NL",$D118="HORS LIGUE")),0,VLOOKUP(IF(OR(I118="",OR($D118="",$D118="NL",$D118="HORS LIGUE")),"",COUNTIFS($D$5:$D$72,"&lt;&gt;"&amp;"",$D$5:$D$72,"&lt;&gt;"&amp;"NL",$D$5:$D$72,"&lt;&gt;"&amp;"HORS LIGUE",I$5:I$72,"&lt;"&amp;I118)+1),Paramètres!$B$3:$C$56,2,FALSE)*Paramètres!$N$5))</f>
        <v>0</v>
      </c>
      <c r="K118" s="4"/>
      <c r="L118" s="2">
        <f>IF(K$2="Bike &amp; Run",IF(ISNA(VLOOKUP(K118,Paramètres!$B$3:$C$56,2,FALSE)),0,VLOOKUP(K118,Paramètres!$B$3:$C$56,2,FALSE)*Paramètres!$N$6),IF(OR(K118="",OR($D118="",$D118="NL",$D118="HORS LIGUE")),0,VLOOKUP(IF(OR(K118="",OR($D118="",$D118="NL",$D118="HORS LIGUE")),"",COUNTIFS($D$5:$D$72,"&lt;&gt;"&amp;"",$D$5:$D$72,"&lt;&gt;"&amp;"NL",$D$5:$D$72,"&lt;&gt;"&amp;"HORS LIGUE",K$5:K$72,"&lt;"&amp;K118)+1),Paramètres!$B$3:$C$56,2,FALSE)*Paramètres!$N$6))</f>
        <v>0</v>
      </c>
      <c r="M118" s="4"/>
      <c r="N118" s="2">
        <f>IF(M$2="Bike &amp; Run",IF(ISNA(VLOOKUP(M118,Paramètres!$B$3:$C$56,2,FALSE)),0,VLOOKUP(M118,Paramètres!$B$3:$C$56,2,FALSE)*Paramètres!$N$7),IF(OR(M118="",OR($D118="",$D118="NL",$D118="HORS LIGUE")),0,VLOOKUP(IF(OR(M118="",OR($D118="",$D118="NL",$D118="HORS LIGUE")),"",COUNTIFS($D$5:$D$72,"&lt;&gt;"&amp;"",$D$5:$D$72,"&lt;&gt;"&amp;"NL",$D$5:$D$72,"&lt;&gt;"&amp;"HORS LIGUE",M$5:M$72,"&lt;"&amp;M118)+1),Paramètres!$B$3:$C$56,2,FALSE)*Paramètres!$N$7))</f>
        <v>0</v>
      </c>
      <c r="O118" s="46"/>
      <c r="P118" s="2">
        <f>IF(O$2="Bike &amp; Run",IF(ISNA(VLOOKUP(O118,Paramètres!$B$3:$C$56,2,FALSE)),0,VLOOKUP(O118,Paramètres!$B$3:$C$56,2,FALSE)*Paramètres!$N$8),IF(OR(O118="",OR($D118="",$D118="NL",$D118="HORS LIGUE")),0,VLOOKUP(IF(OR(O118="",OR($D118="",$D118="NL",$D118="HORS LIGUE")),"",COUNTIFS($D$5:$D$72,"&lt;&gt;"&amp;"",$D$5:$D$72,"&lt;&gt;"&amp;"NL",$D$5:$D$72,"&lt;&gt;"&amp;"HORS LIGUE",O$5:O$72,"&lt;"&amp;O118)+1),Paramètres!$B$3:$C$56,2,FALSE)*Paramètres!$N$8))</f>
        <v>0</v>
      </c>
      <c r="Q118" s="46"/>
      <c r="R118" s="2">
        <f>IF(Q$2="Bike &amp; Run",IF(ISNA(VLOOKUP(Q118,Paramètres!$B$3:$C$56,2,FALSE)),0,VLOOKUP(Q118,Paramètres!$B$3:$C$56,2,FALSE)*Paramètres!$N$9),IF(OR(Q118="",OR($D118="",$D118="NL",$D118="HORS LIGUE")),0,VLOOKUP(IF(OR(Q118="",OR($D118="",$D118="NL",$D118="HORS LIGUE")),"",COUNTIFS($D$5:$D$72,"&lt;&gt;"&amp;"",$D$5:$D$72,"&lt;&gt;"&amp;"NL",$D$5:$D$72,"&lt;&gt;"&amp;"HORS LIGUE",Q$5:Q$72,"&lt;"&amp;Q118)+1),Paramètres!$B$3:$C$56,2,FALSE)*Paramètres!$N$9))</f>
        <v>0</v>
      </c>
      <c r="S118" s="46"/>
      <c r="T118" s="2">
        <f>IF(S$2="Bike &amp; Run",IF(ISNA(VLOOKUP(S118,Paramètres!$B$3:$C$56,2,FALSE)),0,VLOOKUP(S118,Paramètres!$B$3:$C$56,2,FALSE)*Paramètres!$N$10),IF(OR(S118="",OR($D118="",$D118="NL",$D118="HORS LIGUE")),0,VLOOKUP(IF(OR(S118="",OR($D118="",$D118="NL",$D118="HORS LIGUE")),"",COUNTIFS($D$5:$D$72,"&lt;&gt;"&amp;"",$D$5:$D$72,"&lt;&gt;"&amp;"NL",$D$5:$D$72,"&lt;&gt;"&amp;"HORS LIGUE",S$5:S$72,"&lt;"&amp;S118)+1),Paramètres!$B$3:$C$56,2,FALSE)*Paramètres!$N$10))</f>
        <v>0</v>
      </c>
      <c r="U118" s="46"/>
      <c r="V118" s="2">
        <f>IF(U$2="Bike &amp; Run",IF(ISNA(VLOOKUP(U118,Paramètres!$B$3:$C$56,2,FALSE)),0,VLOOKUP(U118,Paramètres!$B$3:$C$56,2,FALSE)*Paramètres!$N$11),IF(OR(U118="",OR($D118="",$D118="NL",$D118="HORS LIGUE")),0,VLOOKUP(IF(OR(U118="",OR($D118="",$D118="NL",$D118="HORS LIGUE")),"",COUNTIFS($D$5:$D$72,"&lt;&gt;"&amp;"",$D$5:$D$72,"&lt;&gt;"&amp;"NL",$D$5:$D$72,"&lt;&gt;"&amp;"HORS LIGUE",U$5:U$72,"&lt;"&amp;U118)+1),Paramètres!$B$3:$C$56,2,FALSE)*Paramètres!$N$11))</f>
        <v>0</v>
      </c>
      <c r="W118" s="46"/>
      <c r="X118" s="2">
        <f>IF(W$2="Bike &amp; Run",IF(ISNA(VLOOKUP(W118,Paramètres!$B$3:$C$56,2,FALSE)),0,VLOOKUP(W118,Paramètres!$B$3:$C$56,2,FALSE)*Paramètres!$N$12),IF(OR(W118="",OR($D118="",$D118="NL",$D118="HORS LIGUE")),0,VLOOKUP(IF(OR(W118="",OR($D118="",$D118="NL",$D118="HORS LIGUE")),"",COUNTIFS($D$5:$D$72,"&lt;&gt;"&amp;"",$D$5:$D$72,"&lt;&gt;"&amp;"NL",$D$5:$D$72,"&lt;&gt;"&amp;"HORS LIGUE",W$5:W$72,"&lt;"&amp;W118)+1),Paramètres!$B$3:$C$56,2,FALSE)*Paramètres!$N$12))</f>
        <v>0</v>
      </c>
      <c r="Y118" s="46"/>
      <c r="Z118" s="2">
        <f>IF(Y$2="Bike &amp; Run",IF(ISNA(VLOOKUP(Y118,Paramètres!$B$3:$C$56,2,FALSE)),0,VLOOKUP(Y118,Paramètres!$B$3:$C$56,2,FALSE)*Paramètres!$N$13),IF(OR(Y118="",OR($D118="",$D118="NL",$D118="HORS LIGUE")),0,VLOOKUP(IF(OR(Y118="",OR($D118="",$D118="NL",$D118="HORS LIGUE")),"",COUNTIFS($D$5:$D$72,"&lt;&gt;"&amp;"",$D$5:$D$72,"&lt;&gt;"&amp;"NL",$D$5:$D$72,"&lt;&gt;"&amp;"HORS LIGUE",Y$5:Y$72,"&lt;"&amp;Y118)+1),Paramètres!$B$3:$C$56,2,FALSE)*Paramètres!$N$13))</f>
        <v>0</v>
      </c>
      <c r="AA118" s="46"/>
      <c r="AB118" s="2">
        <f>IF(AA$2="Bike &amp; Run",IF(ISNA(VLOOKUP(AA118,Paramètres!$B$3:$C$56,2,FALSE)),0,VLOOKUP(AA118,Paramètres!$B$3:$C$56,2,FALSE)*Paramètres!$N$14),IF(OR(AA118="",OR($D118="",$D118="NL",$D118="HORS LIGUE")),0,VLOOKUP(IF(OR(AA118="",OR($D118="",$D118="NL",$D118="HORS LIGUE")),"",COUNTIFS($D$5:$D$72,"&lt;&gt;"&amp;"",$D$5:$D$72,"&lt;&gt;"&amp;"NL",$D$5:$D$72,"&lt;&gt;"&amp;"HORS LIGUE",AA$5:AA$72,"&lt;"&amp;AA118)+1),Paramètres!$B$3:$C$56,2,FALSE)*Paramètres!$N$14))</f>
        <v>0</v>
      </c>
      <c r="AC118" s="46"/>
      <c r="AD118" s="2">
        <f>IF(AC$2="Bike &amp; Run",IF(ISNA(VLOOKUP(AC118,Paramètres!$B$3:$C$56,2,FALSE)),0,VLOOKUP(AC118,Paramètres!$B$3:$C$56,2,FALSE)*Paramètres!$N$15),IF(OR(AC118="",OR($D118="",$D118="NL",$D118="HORS LIGUE")),0,VLOOKUP(IF(OR(AC118="",OR($D118="",$D118="NL",$D118="HORS LIGUE")),"",COUNTIFS($D$5:$D$72,"&lt;&gt;"&amp;"",$D$5:$D$72,"&lt;&gt;"&amp;"NL",$D$5:$D$72,"&lt;&gt;"&amp;"HORS LIGUE",AC$5:AC$72,"&lt;"&amp;AC118)+1),Paramètres!$B$3:$C$56,2,FALSE)*Paramètres!$N$15))</f>
        <v>0</v>
      </c>
      <c r="AE118" s="46"/>
      <c r="AF118" s="2">
        <f>IF(AE$2="Bike &amp; Run",IF(ISNA(VLOOKUP(AE118,Paramètres!$B$3:$C$56,2,FALSE)),0,VLOOKUP(AE118,Paramètres!$B$3:$C$56,2,FALSE)*Paramètres!$N$16),IF(OR(AE118="",OR($D118="",$D118="NL",$D118="HORS LIGUE")),0,VLOOKUP(IF(OR(AE118="",OR($D118="",$D118="NL",$D118="HORS LIGUE")),"",COUNTIFS($D$5:$D$72,"&lt;&gt;"&amp;"",$D$5:$D$72,"&lt;&gt;"&amp;"NL",$D$5:$D$72,"&lt;&gt;"&amp;"HORS LIGUE",AE$5:AE$72,"&lt;"&amp;AE118)+1),Paramètres!$B$3:$C$56,2,FALSE)*Paramètres!$N$16))</f>
        <v>0</v>
      </c>
      <c r="AG118" s="46"/>
      <c r="AH118" s="2">
        <f>IF(AG$2="Bike &amp; Run",IF(ISNA(VLOOKUP(AG118,Paramètres!$B$3:$C$56,2,FALSE)),0,VLOOKUP(AG118,Paramètres!$B$3:$C$56,2,FALSE)*Paramètres!$N$17),IF(OR(AG118="",OR($D118="",$D118="NL",$D118="HORS LIGUE")),0,VLOOKUP(IF(OR(AG118="",OR($D118="",$D118="NL",$D118="HORS LIGUE")),"",COUNTIFS($D$5:$D$72,"&lt;&gt;"&amp;"",$D$5:$D$72,"&lt;&gt;"&amp;"NL",$D$5:$D$72,"&lt;&gt;"&amp;"HORS LIGUE",AG$5:AG$72,"&lt;"&amp;AG118)+1),Paramètres!$B$3:$C$56,2,FALSE)*Paramètres!$N$17))</f>
        <v>0</v>
      </c>
      <c r="AI118" s="40">
        <f t="shared" si="118"/>
        <v>0</v>
      </c>
      <c r="AJ118" s="3" t="str">
        <f t="shared" si="119"/>
        <v/>
      </c>
      <c r="AK118" s="5">
        <f t="shared" si="120"/>
        <v>0</v>
      </c>
      <c r="AL118" s="41" t="e">
        <f t="shared" si="117"/>
        <v>#REF!</v>
      </c>
      <c r="AM118" s="33" t="e">
        <f t="shared" si="121"/>
        <v>#REF!</v>
      </c>
    </row>
    <row r="119" spans="1:39" ht="16.5" x14ac:dyDescent="0.35">
      <c r="A119" s="14"/>
      <c r="B119" s="64" t="str">
        <f>IF(ISNA(VLOOKUP(A119,'Licenciés Jeunes 2023'!A:C,3,0)),"",VLOOKUP(A119,'Licenciés Jeunes 2023'!A:C,3,0))</f>
        <v/>
      </c>
      <c r="C119" s="32" t="str">
        <f>IF(ISNA(VLOOKUP(A119,'Licenciés Jeunes 2023'!A:C,2,0)),"",VLOOKUP(A119,'Licenciés Jeunes 2023'!A:C,2,0))</f>
        <v/>
      </c>
      <c r="D119" s="32" t="str">
        <f>IF(ISNA(VLOOKUP(A119,'Licenciés Jeunes 2023'!A:F,6,0)),"",VLOOKUP(A119,'Licenciés Jeunes 2023'!A:F,6,0))</f>
        <v/>
      </c>
      <c r="E119" s="6"/>
      <c r="F119" s="2">
        <f>IF(E$2="Bike &amp; Run",IF(ISNA(VLOOKUP(E119,Paramètres!$B$3:$C$56,2,FALSE)),0,VLOOKUP(E119,Paramètres!$B$3:$C$56,2,FALSE)*Paramètres!$N$3),IF(OR(E119="",OR($D119="",$D119="NL",$D119="HORS LIGUE")),0,VLOOKUP(IF(OR(E119="",OR($D119="",$D119="NL",$D119="HORS LIGUE")),"",COUNTIFS($D$5:$D$72,"&lt;&gt;"&amp;"",$D$5:$D$72,"&lt;&gt;"&amp;"NL",$D$5:$D$72,"&lt;&gt;"&amp;"HORS LIGUE",E$5:E$72,"&lt;"&amp;E119)+1),Paramètres!$B$3:$C$56,2,FALSE)*Paramètres!$N$3))</f>
        <v>0</v>
      </c>
      <c r="G119" s="4"/>
      <c r="H119" s="2">
        <f>IF(G$2="Bike &amp; Run",IF(ISNA(VLOOKUP(G119,Paramètres!$B$3:$C$56,2,FALSE)),0,VLOOKUP(G119,Paramètres!$B$3:$C$56,2,FALSE)*Paramètres!$N$4),IF(OR(G119="",OR($D119="",$D119="NL",$D119="HORS LIGUE")),0,VLOOKUP(IF(OR(G119="",OR($D119="",$D119="NL",$D119="HORS LIGUE")),"",COUNTIFS($D$5:$D$72,"&lt;&gt;"&amp;"",$D$5:$D$72,"&lt;&gt;"&amp;"NL",$D$5:$D$72,"&lt;&gt;"&amp;"HORS LIGUE",G$5:G$72,"&lt;"&amp;G119)+1),Paramètres!$B$3:$C$56,2,FALSE)*Paramètres!$N$4))</f>
        <v>0</v>
      </c>
      <c r="I119" s="36"/>
      <c r="J119" s="2">
        <f>IF(I$2="Bike &amp; Run",IF(ISNA(VLOOKUP(I119,Paramètres!$B$3:$C$56,2,FALSE)),0,VLOOKUP(I119,Paramètres!$B$3:$C$56,2,FALSE)*Paramètres!$N$5),IF(OR(I119="",OR($D119="",$D119="NL",$D119="HORS LIGUE")),0,VLOOKUP(IF(OR(I119="",OR($D119="",$D119="NL",$D119="HORS LIGUE")),"",COUNTIFS($D$5:$D$72,"&lt;&gt;"&amp;"",$D$5:$D$72,"&lt;&gt;"&amp;"NL",$D$5:$D$72,"&lt;&gt;"&amp;"HORS LIGUE",I$5:I$72,"&lt;"&amp;I119)+1),Paramètres!$B$3:$C$56,2,FALSE)*Paramètres!$N$5))</f>
        <v>0</v>
      </c>
      <c r="K119" s="4"/>
      <c r="L119" s="2">
        <f>IF(K$2="Bike &amp; Run",IF(ISNA(VLOOKUP(K119,Paramètres!$B$3:$C$56,2,FALSE)),0,VLOOKUP(K119,Paramètres!$B$3:$C$56,2,FALSE)*Paramètres!$N$6),IF(OR(K119="",OR($D119="",$D119="NL",$D119="HORS LIGUE")),0,VLOOKUP(IF(OR(K119="",OR($D119="",$D119="NL",$D119="HORS LIGUE")),"",COUNTIFS($D$5:$D$72,"&lt;&gt;"&amp;"",$D$5:$D$72,"&lt;&gt;"&amp;"NL",$D$5:$D$72,"&lt;&gt;"&amp;"HORS LIGUE",K$5:K$72,"&lt;"&amp;K119)+1),Paramètres!$B$3:$C$56,2,FALSE)*Paramètres!$N$6))</f>
        <v>0</v>
      </c>
      <c r="M119" s="4"/>
      <c r="N119" s="2">
        <f>IF(M$2="Bike &amp; Run",IF(ISNA(VLOOKUP(M119,Paramètres!$B$3:$C$56,2,FALSE)),0,VLOOKUP(M119,Paramètres!$B$3:$C$56,2,FALSE)*Paramètres!$N$7),IF(OR(M119="",OR($D119="",$D119="NL",$D119="HORS LIGUE")),0,VLOOKUP(IF(OR(M119="",OR($D119="",$D119="NL",$D119="HORS LIGUE")),"",COUNTIFS($D$5:$D$72,"&lt;&gt;"&amp;"",$D$5:$D$72,"&lt;&gt;"&amp;"NL",$D$5:$D$72,"&lt;&gt;"&amp;"HORS LIGUE",M$5:M$72,"&lt;"&amp;M119)+1),Paramètres!$B$3:$C$56,2,FALSE)*Paramètres!$N$7))</f>
        <v>0</v>
      </c>
      <c r="O119" s="46"/>
      <c r="P119" s="2">
        <f>IF(O$2="Bike &amp; Run",IF(ISNA(VLOOKUP(O119,Paramètres!$B$3:$C$56,2,FALSE)),0,VLOOKUP(O119,Paramètres!$B$3:$C$56,2,FALSE)*Paramètres!$N$8),IF(OR(O119="",OR($D119="",$D119="NL",$D119="HORS LIGUE")),0,VLOOKUP(IF(OR(O119="",OR($D119="",$D119="NL",$D119="HORS LIGUE")),"",COUNTIFS($D$5:$D$72,"&lt;&gt;"&amp;"",$D$5:$D$72,"&lt;&gt;"&amp;"NL",$D$5:$D$72,"&lt;&gt;"&amp;"HORS LIGUE",O$5:O$72,"&lt;"&amp;O119)+1),Paramètres!$B$3:$C$56,2,FALSE)*Paramètres!$N$8))</f>
        <v>0</v>
      </c>
      <c r="Q119" s="46"/>
      <c r="R119" s="2">
        <f>IF(Q$2="Bike &amp; Run",IF(ISNA(VLOOKUP(Q119,Paramètres!$B$3:$C$56,2,FALSE)),0,VLOOKUP(Q119,Paramètres!$B$3:$C$56,2,FALSE)*Paramètres!$N$9),IF(OR(Q119="",OR($D119="",$D119="NL",$D119="HORS LIGUE")),0,VLOOKUP(IF(OR(Q119="",OR($D119="",$D119="NL",$D119="HORS LIGUE")),"",COUNTIFS($D$5:$D$72,"&lt;&gt;"&amp;"",$D$5:$D$72,"&lt;&gt;"&amp;"NL",$D$5:$D$72,"&lt;&gt;"&amp;"HORS LIGUE",Q$5:Q$72,"&lt;"&amp;Q119)+1),Paramètres!$B$3:$C$56,2,FALSE)*Paramètres!$N$9))</f>
        <v>0</v>
      </c>
      <c r="S119" s="46"/>
      <c r="T119" s="2">
        <f>IF(S$2="Bike &amp; Run",IF(ISNA(VLOOKUP(S119,Paramètres!$B$3:$C$56,2,FALSE)),0,VLOOKUP(S119,Paramètres!$B$3:$C$56,2,FALSE)*Paramètres!$N$10),IF(OR(S119="",OR($D119="",$D119="NL",$D119="HORS LIGUE")),0,VLOOKUP(IF(OR(S119="",OR($D119="",$D119="NL",$D119="HORS LIGUE")),"",COUNTIFS($D$5:$D$72,"&lt;&gt;"&amp;"",$D$5:$D$72,"&lt;&gt;"&amp;"NL",$D$5:$D$72,"&lt;&gt;"&amp;"HORS LIGUE",S$5:S$72,"&lt;"&amp;S119)+1),Paramètres!$B$3:$C$56,2,FALSE)*Paramètres!$N$10))</f>
        <v>0</v>
      </c>
      <c r="U119" s="46"/>
      <c r="V119" s="2">
        <f>IF(U$2="Bike &amp; Run",IF(ISNA(VLOOKUP(U119,Paramètres!$B$3:$C$56,2,FALSE)),0,VLOOKUP(U119,Paramètres!$B$3:$C$56,2,FALSE)*Paramètres!$N$11),IF(OR(U119="",OR($D119="",$D119="NL",$D119="HORS LIGUE")),0,VLOOKUP(IF(OR(U119="",OR($D119="",$D119="NL",$D119="HORS LIGUE")),"",COUNTIFS($D$5:$D$72,"&lt;&gt;"&amp;"",$D$5:$D$72,"&lt;&gt;"&amp;"NL",$D$5:$D$72,"&lt;&gt;"&amp;"HORS LIGUE",U$5:U$72,"&lt;"&amp;U119)+1),Paramètres!$B$3:$C$56,2,FALSE)*Paramètres!$N$11))</f>
        <v>0</v>
      </c>
      <c r="W119" s="46"/>
      <c r="X119" s="2">
        <f>IF(W$2="Bike &amp; Run",IF(ISNA(VLOOKUP(W119,Paramètres!$B$3:$C$56,2,FALSE)),0,VLOOKUP(W119,Paramètres!$B$3:$C$56,2,FALSE)*Paramètres!$N$12),IF(OR(W119="",OR($D119="",$D119="NL",$D119="HORS LIGUE")),0,VLOOKUP(IF(OR(W119="",OR($D119="",$D119="NL",$D119="HORS LIGUE")),"",COUNTIFS($D$5:$D$72,"&lt;&gt;"&amp;"",$D$5:$D$72,"&lt;&gt;"&amp;"NL",$D$5:$D$72,"&lt;&gt;"&amp;"HORS LIGUE",W$5:W$72,"&lt;"&amp;W119)+1),Paramètres!$B$3:$C$56,2,FALSE)*Paramètres!$N$12))</f>
        <v>0</v>
      </c>
      <c r="Y119" s="46"/>
      <c r="Z119" s="2">
        <f>IF(Y$2="Bike &amp; Run",IF(ISNA(VLOOKUP(Y119,Paramètres!$B$3:$C$56,2,FALSE)),0,VLOOKUP(Y119,Paramètres!$B$3:$C$56,2,FALSE)*Paramètres!$N$13),IF(OR(Y119="",OR($D119="",$D119="NL",$D119="HORS LIGUE")),0,VLOOKUP(IF(OR(Y119="",OR($D119="",$D119="NL",$D119="HORS LIGUE")),"",COUNTIFS($D$5:$D$72,"&lt;&gt;"&amp;"",$D$5:$D$72,"&lt;&gt;"&amp;"NL",$D$5:$D$72,"&lt;&gt;"&amp;"HORS LIGUE",Y$5:Y$72,"&lt;"&amp;Y119)+1),Paramètres!$B$3:$C$56,2,FALSE)*Paramètres!$N$13))</f>
        <v>0</v>
      </c>
      <c r="AA119" s="46"/>
      <c r="AB119" s="2">
        <f>IF(AA$2="Bike &amp; Run",IF(ISNA(VLOOKUP(AA119,Paramètres!$B$3:$C$56,2,FALSE)),0,VLOOKUP(AA119,Paramètres!$B$3:$C$56,2,FALSE)*Paramètres!$N$14),IF(OR(AA119="",OR($D119="",$D119="NL",$D119="HORS LIGUE")),0,VLOOKUP(IF(OR(AA119="",OR($D119="",$D119="NL",$D119="HORS LIGUE")),"",COUNTIFS($D$5:$D$72,"&lt;&gt;"&amp;"",$D$5:$D$72,"&lt;&gt;"&amp;"NL",$D$5:$D$72,"&lt;&gt;"&amp;"HORS LIGUE",AA$5:AA$72,"&lt;"&amp;AA119)+1),Paramètres!$B$3:$C$56,2,FALSE)*Paramètres!$N$14))</f>
        <v>0</v>
      </c>
      <c r="AC119" s="46"/>
      <c r="AD119" s="2">
        <f>IF(AC$2="Bike &amp; Run",IF(ISNA(VLOOKUP(AC119,Paramètres!$B$3:$C$56,2,FALSE)),0,VLOOKUP(AC119,Paramètres!$B$3:$C$56,2,FALSE)*Paramètres!$N$15),IF(OR(AC119="",OR($D119="",$D119="NL",$D119="HORS LIGUE")),0,VLOOKUP(IF(OR(AC119="",OR($D119="",$D119="NL",$D119="HORS LIGUE")),"",COUNTIFS($D$5:$D$72,"&lt;&gt;"&amp;"",$D$5:$D$72,"&lt;&gt;"&amp;"NL",$D$5:$D$72,"&lt;&gt;"&amp;"HORS LIGUE",AC$5:AC$72,"&lt;"&amp;AC119)+1),Paramètres!$B$3:$C$56,2,FALSE)*Paramètres!$N$15))</f>
        <v>0</v>
      </c>
      <c r="AE119" s="46"/>
      <c r="AF119" s="2">
        <f>IF(AE$2="Bike &amp; Run",IF(ISNA(VLOOKUP(AE119,Paramètres!$B$3:$C$56,2,FALSE)),0,VLOOKUP(AE119,Paramètres!$B$3:$C$56,2,FALSE)*Paramètres!$N$16),IF(OR(AE119="",OR($D119="",$D119="NL",$D119="HORS LIGUE")),0,VLOOKUP(IF(OR(AE119="",OR($D119="",$D119="NL",$D119="HORS LIGUE")),"",COUNTIFS($D$5:$D$72,"&lt;&gt;"&amp;"",$D$5:$D$72,"&lt;&gt;"&amp;"NL",$D$5:$D$72,"&lt;&gt;"&amp;"HORS LIGUE",AE$5:AE$72,"&lt;"&amp;AE119)+1),Paramètres!$B$3:$C$56,2,FALSE)*Paramètres!$N$16))</f>
        <v>0</v>
      </c>
      <c r="AG119" s="46"/>
      <c r="AH119" s="2">
        <f>IF(AG$2="Bike &amp; Run",IF(ISNA(VLOOKUP(AG119,Paramètres!$B$3:$C$56,2,FALSE)),0,VLOOKUP(AG119,Paramètres!$B$3:$C$56,2,FALSE)*Paramètres!$N$17),IF(OR(AG119="",OR($D119="",$D119="NL",$D119="HORS LIGUE")),0,VLOOKUP(IF(OR(AG119="",OR($D119="",$D119="NL",$D119="HORS LIGUE")),"",COUNTIFS($D$5:$D$72,"&lt;&gt;"&amp;"",$D$5:$D$72,"&lt;&gt;"&amp;"NL",$D$5:$D$72,"&lt;&gt;"&amp;"HORS LIGUE",AG$5:AG$72,"&lt;"&amp;AG119)+1),Paramètres!$B$3:$C$56,2,FALSE)*Paramètres!$N$17))</f>
        <v>0</v>
      </c>
      <c r="AI119" s="40">
        <f t="shared" si="118"/>
        <v>0</v>
      </c>
      <c r="AJ119" s="3" t="str">
        <f t="shared" si="119"/>
        <v/>
      </c>
      <c r="AK119" s="5">
        <f t="shared" si="120"/>
        <v>0</v>
      </c>
      <c r="AL119" s="41" t="e">
        <f t="shared" si="117"/>
        <v>#REF!</v>
      </c>
      <c r="AM119" s="33" t="e">
        <f t="shared" si="121"/>
        <v>#REF!</v>
      </c>
    </row>
    <row r="120" spans="1:39" ht="16.5" x14ac:dyDescent="0.35">
      <c r="A120" s="14"/>
      <c r="B120" s="64" t="str">
        <f>IF(ISNA(VLOOKUP(A120,'Licenciés Jeunes 2023'!A:C,3,0)),"",VLOOKUP(A120,'Licenciés Jeunes 2023'!A:C,3,0))</f>
        <v/>
      </c>
      <c r="C120" s="32" t="str">
        <f>IF(ISNA(VLOOKUP(A120,'Licenciés Jeunes 2023'!A:C,2,0)),"",VLOOKUP(A120,'Licenciés Jeunes 2023'!A:C,2,0))</f>
        <v/>
      </c>
      <c r="D120" s="32" t="str">
        <f>IF(ISNA(VLOOKUP(A120,'Licenciés Jeunes 2023'!A:F,6,0)),"",VLOOKUP(A120,'Licenciés Jeunes 2023'!A:F,6,0))</f>
        <v/>
      </c>
      <c r="E120" s="6"/>
      <c r="F120" s="2">
        <f>IF(E$2="Bike &amp; Run",IF(ISNA(VLOOKUP(E120,Paramètres!$B$3:$C$56,2,FALSE)),0,VLOOKUP(E120,Paramètres!$B$3:$C$56,2,FALSE)*Paramètres!$N$3),IF(OR(E120="",OR($D120="",$D120="NL",$D120="HORS LIGUE")),0,VLOOKUP(IF(OR(E120="",OR($D120="",$D120="NL",$D120="HORS LIGUE")),"",COUNTIFS($D$5:$D$72,"&lt;&gt;"&amp;"",$D$5:$D$72,"&lt;&gt;"&amp;"NL",$D$5:$D$72,"&lt;&gt;"&amp;"HORS LIGUE",E$5:E$72,"&lt;"&amp;E120)+1),Paramètres!$B$3:$C$56,2,FALSE)*Paramètres!$N$3))</f>
        <v>0</v>
      </c>
      <c r="G120" s="4"/>
      <c r="H120" s="2">
        <f>IF(G$2="Bike &amp; Run",IF(ISNA(VLOOKUP(G120,Paramètres!$B$3:$C$56,2,FALSE)),0,VLOOKUP(G120,Paramètres!$B$3:$C$56,2,FALSE)*Paramètres!$N$4),IF(OR(G120="",OR($D120="",$D120="NL",$D120="HORS LIGUE")),0,VLOOKUP(IF(OR(G120="",OR($D120="",$D120="NL",$D120="HORS LIGUE")),"",COUNTIFS($D$5:$D$72,"&lt;&gt;"&amp;"",$D$5:$D$72,"&lt;&gt;"&amp;"NL",$D$5:$D$72,"&lt;&gt;"&amp;"HORS LIGUE",G$5:G$72,"&lt;"&amp;G120)+1),Paramètres!$B$3:$C$56,2,FALSE)*Paramètres!$N$4))</f>
        <v>0</v>
      </c>
      <c r="I120" s="36"/>
      <c r="J120" s="2">
        <f>IF(I$2="Bike &amp; Run",IF(ISNA(VLOOKUP(I120,Paramètres!$B$3:$C$56,2,FALSE)),0,VLOOKUP(I120,Paramètres!$B$3:$C$56,2,FALSE)*Paramètres!$N$5),IF(OR(I120="",OR($D120="",$D120="NL",$D120="HORS LIGUE")),0,VLOOKUP(IF(OR(I120="",OR($D120="",$D120="NL",$D120="HORS LIGUE")),"",COUNTIFS($D$5:$D$72,"&lt;&gt;"&amp;"",$D$5:$D$72,"&lt;&gt;"&amp;"NL",$D$5:$D$72,"&lt;&gt;"&amp;"HORS LIGUE",I$5:I$72,"&lt;"&amp;I120)+1),Paramètres!$B$3:$C$56,2,FALSE)*Paramètres!$N$5))</f>
        <v>0</v>
      </c>
      <c r="K120" s="4"/>
      <c r="L120" s="2">
        <f>IF(K$2="Bike &amp; Run",IF(ISNA(VLOOKUP(K120,Paramètres!$B$3:$C$56,2,FALSE)),0,VLOOKUP(K120,Paramètres!$B$3:$C$56,2,FALSE)*Paramètres!$N$6),IF(OR(K120="",OR($D120="",$D120="NL",$D120="HORS LIGUE")),0,VLOOKUP(IF(OR(K120="",OR($D120="",$D120="NL",$D120="HORS LIGUE")),"",COUNTIFS($D$5:$D$72,"&lt;&gt;"&amp;"",$D$5:$D$72,"&lt;&gt;"&amp;"NL",$D$5:$D$72,"&lt;&gt;"&amp;"HORS LIGUE",K$5:K$72,"&lt;"&amp;K120)+1),Paramètres!$B$3:$C$56,2,FALSE)*Paramètres!$N$6))</f>
        <v>0</v>
      </c>
      <c r="M120" s="4"/>
      <c r="N120" s="2">
        <f>IF(M$2="Bike &amp; Run",IF(ISNA(VLOOKUP(M120,Paramètres!$B$3:$C$56,2,FALSE)),0,VLOOKUP(M120,Paramètres!$B$3:$C$56,2,FALSE)*Paramètres!$N$7),IF(OR(M120="",OR($D120="",$D120="NL",$D120="HORS LIGUE")),0,VLOOKUP(IF(OR(M120="",OR($D120="",$D120="NL",$D120="HORS LIGUE")),"",COUNTIFS($D$5:$D$72,"&lt;&gt;"&amp;"",$D$5:$D$72,"&lt;&gt;"&amp;"NL",$D$5:$D$72,"&lt;&gt;"&amp;"HORS LIGUE",M$5:M$72,"&lt;"&amp;M120)+1),Paramètres!$B$3:$C$56,2,FALSE)*Paramètres!$N$7))</f>
        <v>0</v>
      </c>
      <c r="O120" s="46"/>
      <c r="P120" s="2">
        <f>IF(O$2="Bike &amp; Run",IF(ISNA(VLOOKUP(O120,Paramètres!$B$3:$C$56,2,FALSE)),0,VLOOKUP(O120,Paramètres!$B$3:$C$56,2,FALSE)*Paramètres!$N$8),IF(OR(O120="",OR($D120="",$D120="NL",$D120="HORS LIGUE")),0,VLOOKUP(IF(OR(O120="",OR($D120="",$D120="NL",$D120="HORS LIGUE")),"",COUNTIFS($D$5:$D$72,"&lt;&gt;"&amp;"",$D$5:$D$72,"&lt;&gt;"&amp;"NL",$D$5:$D$72,"&lt;&gt;"&amp;"HORS LIGUE",O$5:O$72,"&lt;"&amp;O120)+1),Paramètres!$B$3:$C$56,2,FALSE)*Paramètres!$N$8))</f>
        <v>0</v>
      </c>
      <c r="Q120" s="46"/>
      <c r="R120" s="2">
        <f>IF(Q$2="Bike &amp; Run",IF(ISNA(VLOOKUP(Q120,Paramètres!$B$3:$C$56,2,FALSE)),0,VLOOKUP(Q120,Paramètres!$B$3:$C$56,2,FALSE)*Paramètres!$N$9),IF(OR(Q120="",OR($D120="",$D120="NL",$D120="HORS LIGUE")),0,VLOOKUP(IF(OR(Q120="",OR($D120="",$D120="NL",$D120="HORS LIGUE")),"",COUNTIFS($D$5:$D$72,"&lt;&gt;"&amp;"",$D$5:$D$72,"&lt;&gt;"&amp;"NL",$D$5:$D$72,"&lt;&gt;"&amp;"HORS LIGUE",Q$5:Q$72,"&lt;"&amp;Q120)+1),Paramètres!$B$3:$C$56,2,FALSE)*Paramètres!$N$9))</f>
        <v>0</v>
      </c>
      <c r="S120" s="46"/>
      <c r="T120" s="2">
        <f>IF(S$2="Bike &amp; Run",IF(ISNA(VLOOKUP(S120,Paramètres!$B$3:$C$56,2,FALSE)),0,VLOOKUP(S120,Paramètres!$B$3:$C$56,2,FALSE)*Paramètres!$N$10),IF(OR(S120="",OR($D120="",$D120="NL",$D120="HORS LIGUE")),0,VLOOKUP(IF(OR(S120="",OR($D120="",$D120="NL",$D120="HORS LIGUE")),"",COUNTIFS($D$5:$D$72,"&lt;&gt;"&amp;"",$D$5:$D$72,"&lt;&gt;"&amp;"NL",$D$5:$D$72,"&lt;&gt;"&amp;"HORS LIGUE",S$5:S$72,"&lt;"&amp;S120)+1),Paramètres!$B$3:$C$56,2,FALSE)*Paramètres!$N$10))</f>
        <v>0</v>
      </c>
      <c r="U120" s="46"/>
      <c r="V120" s="2">
        <f>IF(U$2="Bike &amp; Run",IF(ISNA(VLOOKUP(U120,Paramètres!$B$3:$C$56,2,FALSE)),0,VLOOKUP(U120,Paramètres!$B$3:$C$56,2,FALSE)*Paramètres!$N$11),IF(OR(U120="",OR($D120="",$D120="NL",$D120="HORS LIGUE")),0,VLOOKUP(IF(OR(U120="",OR($D120="",$D120="NL",$D120="HORS LIGUE")),"",COUNTIFS($D$5:$D$72,"&lt;&gt;"&amp;"",$D$5:$D$72,"&lt;&gt;"&amp;"NL",$D$5:$D$72,"&lt;&gt;"&amp;"HORS LIGUE",U$5:U$72,"&lt;"&amp;U120)+1),Paramètres!$B$3:$C$56,2,FALSE)*Paramètres!$N$11))</f>
        <v>0</v>
      </c>
      <c r="W120" s="46"/>
      <c r="X120" s="2">
        <f>IF(W$2="Bike &amp; Run",IF(ISNA(VLOOKUP(W120,Paramètres!$B$3:$C$56,2,FALSE)),0,VLOOKUP(W120,Paramètres!$B$3:$C$56,2,FALSE)*Paramètres!$N$12),IF(OR(W120="",OR($D120="",$D120="NL",$D120="HORS LIGUE")),0,VLOOKUP(IF(OR(W120="",OR($D120="",$D120="NL",$D120="HORS LIGUE")),"",COUNTIFS($D$5:$D$72,"&lt;&gt;"&amp;"",$D$5:$D$72,"&lt;&gt;"&amp;"NL",$D$5:$D$72,"&lt;&gt;"&amp;"HORS LIGUE",W$5:W$72,"&lt;"&amp;W120)+1),Paramètres!$B$3:$C$56,2,FALSE)*Paramètres!$N$12))</f>
        <v>0</v>
      </c>
      <c r="Y120" s="46"/>
      <c r="Z120" s="2">
        <f>IF(Y$2="Bike &amp; Run",IF(ISNA(VLOOKUP(Y120,Paramètres!$B$3:$C$56,2,FALSE)),0,VLOOKUP(Y120,Paramètres!$B$3:$C$56,2,FALSE)*Paramètres!$N$13),IF(OR(Y120="",OR($D120="",$D120="NL",$D120="HORS LIGUE")),0,VLOOKUP(IF(OR(Y120="",OR($D120="",$D120="NL",$D120="HORS LIGUE")),"",COUNTIFS($D$5:$D$72,"&lt;&gt;"&amp;"",$D$5:$D$72,"&lt;&gt;"&amp;"NL",$D$5:$D$72,"&lt;&gt;"&amp;"HORS LIGUE",Y$5:Y$72,"&lt;"&amp;Y120)+1),Paramètres!$B$3:$C$56,2,FALSE)*Paramètres!$N$13))</f>
        <v>0</v>
      </c>
      <c r="AA120" s="46"/>
      <c r="AB120" s="2">
        <f>IF(AA$2="Bike &amp; Run",IF(ISNA(VLOOKUP(AA120,Paramètres!$B$3:$C$56,2,FALSE)),0,VLOOKUP(AA120,Paramètres!$B$3:$C$56,2,FALSE)*Paramètres!$N$14),IF(OR(AA120="",OR($D120="",$D120="NL",$D120="HORS LIGUE")),0,VLOOKUP(IF(OR(AA120="",OR($D120="",$D120="NL",$D120="HORS LIGUE")),"",COUNTIFS($D$5:$D$72,"&lt;&gt;"&amp;"",$D$5:$D$72,"&lt;&gt;"&amp;"NL",$D$5:$D$72,"&lt;&gt;"&amp;"HORS LIGUE",AA$5:AA$72,"&lt;"&amp;AA120)+1),Paramètres!$B$3:$C$56,2,FALSE)*Paramètres!$N$14))</f>
        <v>0</v>
      </c>
      <c r="AC120" s="46"/>
      <c r="AD120" s="2">
        <f>IF(AC$2="Bike &amp; Run",IF(ISNA(VLOOKUP(AC120,Paramètres!$B$3:$C$56,2,FALSE)),0,VLOOKUP(AC120,Paramètres!$B$3:$C$56,2,FALSE)*Paramètres!$N$15),IF(OR(AC120="",OR($D120="",$D120="NL",$D120="HORS LIGUE")),0,VLOOKUP(IF(OR(AC120="",OR($D120="",$D120="NL",$D120="HORS LIGUE")),"",COUNTIFS($D$5:$D$72,"&lt;&gt;"&amp;"",$D$5:$D$72,"&lt;&gt;"&amp;"NL",$D$5:$D$72,"&lt;&gt;"&amp;"HORS LIGUE",AC$5:AC$72,"&lt;"&amp;AC120)+1),Paramètres!$B$3:$C$56,2,FALSE)*Paramètres!$N$15))</f>
        <v>0</v>
      </c>
      <c r="AE120" s="46"/>
      <c r="AF120" s="2">
        <f>IF(AE$2="Bike &amp; Run",IF(ISNA(VLOOKUP(AE120,Paramètres!$B$3:$C$56,2,FALSE)),0,VLOOKUP(AE120,Paramètres!$B$3:$C$56,2,FALSE)*Paramètres!$N$16),IF(OR(AE120="",OR($D120="",$D120="NL",$D120="HORS LIGUE")),0,VLOOKUP(IF(OR(AE120="",OR($D120="",$D120="NL",$D120="HORS LIGUE")),"",COUNTIFS($D$5:$D$72,"&lt;&gt;"&amp;"",$D$5:$D$72,"&lt;&gt;"&amp;"NL",$D$5:$D$72,"&lt;&gt;"&amp;"HORS LIGUE",AE$5:AE$72,"&lt;"&amp;AE120)+1),Paramètres!$B$3:$C$56,2,FALSE)*Paramètres!$N$16))</f>
        <v>0</v>
      </c>
      <c r="AG120" s="46"/>
      <c r="AH120" s="2">
        <f>IF(AG$2="Bike &amp; Run",IF(ISNA(VLOOKUP(AG120,Paramètres!$B$3:$C$56,2,FALSE)),0,VLOOKUP(AG120,Paramètres!$B$3:$C$56,2,FALSE)*Paramètres!$N$17),IF(OR(AG120="",OR($D120="",$D120="NL",$D120="HORS LIGUE")),0,VLOOKUP(IF(OR(AG120="",OR($D120="",$D120="NL",$D120="HORS LIGUE")),"",COUNTIFS($D$5:$D$72,"&lt;&gt;"&amp;"",$D$5:$D$72,"&lt;&gt;"&amp;"NL",$D$5:$D$72,"&lt;&gt;"&amp;"HORS LIGUE",AG$5:AG$72,"&lt;"&amp;AG120)+1),Paramètres!$B$3:$C$56,2,FALSE)*Paramètres!$N$17))</f>
        <v>0</v>
      </c>
      <c r="AI120" s="40">
        <f t="shared" si="118"/>
        <v>0</v>
      </c>
      <c r="AJ120" s="3" t="str">
        <f t="shared" si="119"/>
        <v/>
      </c>
      <c r="AK120" s="5">
        <f t="shared" si="120"/>
        <v>0</v>
      </c>
      <c r="AL120" s="41" t="e">
        <f t="shared" si="117"/>
        <v>#REF!</v>
      </c>
      <c r="AM120" s="33" t="e">
        <f t="shared" si="121"/>
        <v>#REF!</v>
      </c>
    </row>
    <row r="121" spans="1:39" ht="16.5" x14ac:dyDescent="0.35">
      <c r="A121" s="14"/>
      <c r="B121" s="64" t="str">
        <f>IF(ISNA(VLOOKUP(A121,'Licenciés Jeunes 2023'!A:C,3,0)),"",VLOOKUP(A121,'Licenciés Jeunes 2023'!A:C,3,0))</f>
        <v/>
      </c>
      <c r="C121" s="32" t="str">
        <f>IF(ISNA(VLOOKUP(A121,'Licenciés Jeunes 2023'!A:C,2,0)),"",VLOOKUP(A121,'Licenciés Jeunes 2023'!A:C,2,0))</f>
        <v/>
      </c>
      <c r="D121" s="32" t="str">
        <f>IF(ISNA(VLOOKUP(A121,'Licenciés Jeunes 2023'!A:F,6,0)),"",VLOOKUP(A121,'Licenciés Jeunes 2023'!A:F,6,0))</f>
        <v/>
      </c>
      <c r="E121" s="6"/>
      <c r="F121" s="2">
        <f>IF(E$2="Bike &amp; Run",IF(ISNA(VLOOKUP(E121,Paramètres!$B$3:$C$56,2,FALSE)),0,VLOOKUP(E121,Paramètres!$B$3:$C$56,2,FALSE)*Paramètres!$N$3),IF(OR(E121="",OR($D121="",$D121="NL",$D121="HORS LIGUE")),0,VLOOKUP(IF(OR(E121="",OR($D121="",$D121="NL",$D121="HORS LIGUE")),"",COUNTIFS($D$5:$D$72,"&lt;&gt;"&amp;"",$D$5:$D$72,"&lt;&gt;"&amp;"NL",$D$5:$D$72,"&lt;&gt;"&amp;"HORS LIGUE",E$5:E$72,"&lt;"&amp;E121)+1),Paramètres!$B$3:$C$56,2,FALSE)*Paramètres!$N$3))</f>
        <v>0</v>
      </c>
      <c r="G121" s="4"/>
      <c r="H121" s="2">
        <f>IF(G$2="Bike &amp; Run",IF(ISNA(VLOOKUP(G121,Paramètres!$B$3:$C$56,2,FALSE)),0,VLOOKUP(G121,Paramètres!$B$3:$C$56,2,FALSE)*Paramètres!$N$4),IF(OR(G121="",OR($D121="",$D121="NL",$D121="HORS LIGUE")),0,VLOOKUP(IF(OR(G121="",OR($D121="",$D121="NL",$D121="HORS LIGUE")),"",COUNTIFS($D$5:$D$72,"&lt;&gt;"&amp;"",$D$5:$D$72,"&lt;&gt;"&amp;"NL",$D$5:$D$72,"&lt;&gt;"&amp;"HORS LIGUE",G$5:G$72,"&lt;"&amp;G121)+1),Paramètres!$B$3:$C$56,2,FALSE)*Paramètres!$N$4))</f>
        <v>0</v>
      </c>
      <c r="I121" s="36"/>
      <c r="J121" s="2">
        <f>IF(I$2="Bike &amp; Run",IF(ISNA(VLOOKUP(I121,Paramètres!$B$3:$C$56,2,FALSE)),0,VLOOKUP(I121,Paramètres!$B$3:$C$56,2,FALSE)*Paramètres!$N$5),IF(OR(I121="",OR($D121="",$D121="NL",$D121="HORS LIGUE")),0,VLOOKUP(IF(OR(I121="",OR($D121="",$D121="NL",$D121="HORS LIGUE")),"",COUNTIFS($D$5:$D$72,"&lt;&gt;"&amp;"",$D$5:$D$72,"&lt;&gt;"&amp;"NL",$D$5:$D$72,"&lt;&gt;"&amp;"HORS LIGUE",I$5:I$72,"&lt;"&amp;I121)+1),Paramètres!$B$3:$C$56,2,FALSE)*Paramètres!$N$5))</f>
        <v>0</v>
      </c>
      <c r="K121" s="4"/>
      <c r="L121" s="2">
        <f>IF(K$2="Bike &amp; Run",IF(ISNA(VLOOKUP(K121,Paramètres!$B$3:$C$56,2,FALSE)),0,VLOOKUP(K121,Paramètres!$B$3:$C$56,2,FALSE)*Paramètres!$N$6),IF(OR(K121="",OR($D121="",$D121="NL",$D121="HORS LIGUE")),0,VLOOKUP(IF(OR(K121="",OR($D121="",$D121="NL",$D121="HORS LIGUE")),"",COUNTIFS($D$5:$D$72,"&lt;&gt;"&amp;"",$D$5:$D$72,"&lt;&gt;"&amp;"NL",$D$5:$D$72,"&lt;&gt;"&amp;"HORS LIGUE",K$5:K$72,"&lt;"&amp;K121)+1),Paramètres!$B$3:$C$56,2,FALSE)*Paramètres!$N$6))</f>
        <v>0</v>
      </c>
      <c r="M121" s="4"/>
      <c r="N121" s="2">
        <f>IF(M$2="Bike &amp; Run",IF(ISNA(VLOOKUP(M121,Paramètres!$B$3:$C$56,2,FALSE)),0,VLOOKUP(M121,Paramètres!$B$3:$C$56,2,FALSE)*Paramètres!$N$7),IF(OR(M121="",OR($D121="",$D121="NL",$D121="HORS LIGUE")),0,VLOOKUP(IF(OR(M121="",OR($D121="",$D121="NL",$D121="HORS LIGUE")),"",COUNTIFS($D$5:$D$72,"&lt;&gt;"&amp;"",$D$5:$D$72,"&lt;&gt;"&amp;"NL",$D$5:$D$72,"&lt;&gt;"&amp;"HORS LIGUE",M$5:M$72,"&lt;"&amp;M121)+1),Paramètres!$B$3:$C$56,2,FALSE)*Paramètres!$N$7))</f>
        <v>0</v>
      </c>
      <c r="O121" s="46"/>
      <c r="P121" s="2">
        <f>IF(O$2="Bike &amp; Run",IF(ISNA(VLOOKUP(O121,Paramètres!$B$3:$C$56,2,FALSE)),0,VLOOKUP(O121,Paramètres!$B$3:$C$56,2,FALSE)*Paramètres!$N$8),IF(OR(O121="",OR($D121="",$D121="NL",$D121="HORS LIGUE")),0,VLOOKUP(IF(OR(O121="",OR($D121="",$D121="NL",$D121="HORS LIGUE")),"",COUNTIFS($D$5:$D$72,"&lt;&gt;"&amp;"",$D$5:$D$72,"&lt;&gt;"&amp;"NL",$D$5:$D$72,"&lt;&gt;"&amp;"HORS LIGUE",O$5:O$72,"&lt;"&amp;O121)+1),Paramètres!$B$3:$C$56,2,FALSE)*Paramètres!$N$8))</f>
        <v>0</v>
      </c>
      <c r="Q121" s="46"/>
      <c r="R121" s="2">
        <f>IF(Q$2="Bike &amp; Run",IF(ISNA(VLOOKUP(Q121,Paramètres!$B$3:$C$56,2,FALSE)),0,VLOOKUP(Q121,Paramètres!$B$3:$C$56,2,FALSE)*Paramètres!$N$9),IF(OR(Q121="",OR($D121="",$D121="NL",$D121="HORS LIGUE")),0,VLOOKUP(IF(OR(Q121="",OR($D121="",$D121="NL",$D121="HORS LIGUE")),"",COUNTIFS($D$5:$D$72,"&lt;&gt;"&amp;"",$D$5:$D$72,"&lt;&gt;"&amp;"NL",$D$5:$D$72,"&lt;&gt;"&amp;"HORS LIGUE",Q$5:Q$72,"&lt;"&amp;Q121)+1),Paramètres!$B$3:$C$56,2,FALSE)*Paramètres!$N$9))</f>
        <v>0</v>
      </c>
      <c r="S121" s="46"/>
      <c r="T121" s="2">
        <f>IF(S$2="Bike &amp; Run",IF(ISNA(VLOOKUP(S121,Paramètres!$B$3:$C$56,2,FALSE)),0,VLOOKUP(S121,Paramètres!$B$3:$C$56,2,FALSE)*Paramètres!$N$10),IF(OR(S121="",OR($D121="",$D121="NL",$D121="HORS LIGUE")),0,VLOOKUP(IF(OR(S121="",OR($D121="",$D121="NL",$D121="HORS LIGUE")),"",COUNTIFS($D$5:$D$72,"&lt;&gt;"&amp;"",$D$5:$D$72,"&lt;&gt;"&amp;"NL",$D$5:$D$72,"&lt;&gt;"&amp;"HORS LIGUE",S$5:S$72,"&lt;"&amp;S121)+1),Paramètres!$B$3:$C$56,2,FALSE)*Paramètres!$N$10))</f>
        <v>0</v>
      </c>
      <c r="U121" s="46"/>
      <c r="V121" s="2">
        <f>IF(U$2="Bike &amp; Run",IF(ISNA(VLOOKUP(U121,Paramètres!$B$3:$C$56,2,FALSE)),0,VLOOKUP(U121,Paramètres!$B$3:$C$56,2,FALSE)*Paramètres!$N$11),IF(OR(U121="",OR($D121="",$D121="NL",$D121="HORS LIGUE")),0,VLOOKUP(IF(OR(U121="",OR($D121="",$D121="NL",$D121="HORS LIGUE")),"",COUNTIFS($D$5:$D$72,"&lt;&gt;"&amp;"",$D$5:$D$72,"&lt;&gt;"&amp;"NL",$D$5:$D$72,"&lt;&gt;"&amp;"HORS LIGUE",U$5:U$72,"&lt;"&amp;U121)+1),Paramètres!$B$3:$C$56,2,FALSE)*Paramètres!$N$11))</f>
        <v>0</v>
      </c>
      <c r="W121" s="46"/>
      <c r="X121" s="2">
        <f>IF(W$2="Bike &amp; Run",IF(ISNA(VLOOKUP(W121,Paramètres!$B$3:$C$56,2,FALSE)),0,VLOOKUP(W121,Paramètres!$B$3:$C$56,2,FALSE)*Paramètres!$N$12),IF(OR(W121="",OR($D121="",$D121="NL",$D121="HORS LIGUE")),0,VLOOKUP(IF(OR(W121="",OR($D121="",$D121="NL",$D121="HORS LIGUE")),"",COUNTIFS($D$5:$D$72,"&lt;&gt;"&amp;"",$D$5:$D$72,"&lt;&gt;"&amp;"NL",$D$5:$D$72,"&lt;&gt;"&amp;"HORS LIGUE",W$5:W$72,"&lt;"&amp;W121)+1),Paramètres!$B$3:$C$56,2,FALSE)*Paramètres!$N$12))</f>
        <v>0</v>
      </c>
      <c r="Y121" s="46"/>
      <c r="Z121" s="2">
        <f>IF(Y$2="Bike &amp; Run",IF(ISNA(VLOOKUP(Y121,Paramètres!$B$3:$C$56,2,FALSE)),0,VLOOKUP(Y121,Paramètres!$B$3:$C$56,2,FALSE)*Paramètres!$N$13),IF(OR(Y121="",OR($D121="",$D121="NL",$D121="HORS LIGUE")),0,VLOOKUP(IF(OR(Y121="",OR($D121="",$D121="NL",$D121="HORS LIGUE")),"",COUNTIFS($D$5:$D$72,"&lt;&gt;"&amp;"",$D$5:$D$72,"&lt;&gt;"&amp;"NL",$D$5:$D$72,"&lt;&gt;"&amp;"HORS LIGUE",Y$5:Y$72,"&lt;"&amp;Y121)+1),Paramètres!$B$3:$C$56,2,FALSE)*Paramètres!$N$13))</f>
        <v>0</v>
      </c>
      <c r="AA121" s="46"/>
      <c r="AB121" s="2">
        <f>IF(AA$2="Bike &amp; Run",IF(ISNA(VLOOKUP(AA121,Paramètres!$B$3:$C$56,2,FALSE)),0,VLOOKUP(AA121,Paramètres!$B$3:$C$56,2,FALSE)*Paramètres!$N$14),IF(OR(AA121="",OR($D121="",$D121="NL",$D121="HORS LIGUE")),0,VLOOKUP(IF(OR(AA121="",OR($D121="",$D121="NL",$D121="HORS LIGUE")),"",COUNTIFS($D$5:$D$72,"&lt;&gt;"&amp;"",$D$5:$D$72,"&lt;&gt;"&amp;"NL",$D$5:$D$72,"&lt;&gt;"&amp;"HORS LIGUE",AA$5:AA$72,"&lt;"&amp;AA121)+1),Paramètres!$B$3:$C$56,2,FALSE)*Paramètres!$N$14))</f>
        <v>0</v>
      </c>
      <c r="AC121" s="46"/>
      <c r="AD121" s="2">
        <f>IF(AC$2="Bike &amp; Run",IF(ISNA(VLOOKUP(AC121,Paramètres!$B$3:$C$56,2,FALSE)),0,VLOOKUP(AC121,Paramètres!$B$3:$C$56,2,FALSE)*Paramètres!$N$15),IF(OR(AC121="",OR($D121="",$D121="NL",$D121="HORS LIGUE")),0,VLOOKUP(IF(OR(AC121="",OR($D121="",$D121="NL",$D121="HORS LIGUE")),"",COUNTIFS($D$5:$D$72,"&lt;&gt;"&amp;"",$D$5:$D$72,"&lt;&gt;"&amp;"NL",$D$5:$D$72,"&lt;&gt;"&amp;"HORS LIGUE",AC$5:AC$72,"&lt;"&amp;AC121)+1),Paramètres!$B$3:$C$56,2,FALSE)*Paramètres!$N$15))</f>
        <v>0</v>
      </c>
      <c r="AE121" s="46"/>
      <c r="AF121" s="2">
        <f>IF(AE$2="Bike &amp; Run",IF(ISNA(VLOOKUP(AE121,Paramètres!$B$3:$C$56,2,FALSE)),0,VLOOKUP(AE121,Paramètres!$B$3:$C$56,2,FALSE)*Paramètres!$N$16),IF(OR(AE121="",OR($D121="",$D121="NL",$D121="HORS LIGUE")),0,VLOOKUP(IF(OR(AE121="",OR($D121="",$D121="NL",$D121="HORS LIGUE")),"",COUNTIFS($D$5:$D$72,"&lt;&gt;"&amp;"",$D$5:$D$72,"&lt;&gt;"&amp;"NL",$D$5:$D$72,"&lt;&gt;"&amp;"HORS LIGUE",AE$5:AE$72,"&lt;"&amp;AE121)+1),Paramètres!$B$3:$C$56,2,FALSE)*Paramètres!$N$16))</f>
        <v>0</v>
      </c>
      <c r="AG121" s="46"/>
      <c r="AH121" s="2">
        <f>IF(AG$2="Bike &amp; Run",IF(ISNA(VLOOKUP(AG121,Paramètres!$B$3:$C$56,2,FALSE)),0,VLOOKUP(AG121,Paramètres!$B$3:$C$56,2,FALSE)*Paramètres!$N$17),IF(OR(AG121="",OR($D121="",$D121="NL",$D121="HORS LIGUE")),0,VLOOKUP(IF(OR(AG121="",OR($D121="",$D121="NL",$D121="HORS LIGUE")),"",COUNTIFS($D$5:$D$72,"&lt;&gt;"&amp;"",$D$5:$D$72,"&lt;&gt;"&amp;"NL",$D$5:$D$72,"&lt;&gt;"&amp;"HORS LIGUE",AG$5:AG$72,"&lt;"&amp;AG121)+1),Paramètres!$B$3:$C$56,2,FALSE)*Paramètres!$N$17))</f>
        <v>0</v>
      </c>
      <c r="AI121" s="40">
        <f t="shared" si="118"/>
        <v>0</v>
      </c>
      <c r="AJ121" s="3" t="str">
        <f t="shared" si="119"/>
        <v/>
      </c>
      <c r="AK121" s="5">
        <f t="shared" si="120"/>
        <v>0</v>
      </c>
      <c r="AL121" s="41" t="e">
        <f t="shared" si="117"/>
        <v>#REF!</v>
      </c>
      <c r="AM121" s="33" t="e">
        <f t="shared" si="121"/>
        <v>#REF!</v>
      </c>
    </row>
    <row r="122" spans="1:39" ht="16.5" x14ac:dyDescent="0.35">
      <c r="A122" s="14"/>
      <c r="B122" s="64" t="str">
        <f>IF(ISNA(VLOOKUP(A122,'Licenciés Jeunes 2023'!A:C,3,0)),"",VLOOKUP(A122,'Licenciés Jeunes 2023'!A:C,3,0))</f>
        <v/>
      </c>
      <c r="C122" s="32" t="str">
        <f>IF(ISNA(VLOOKUP(A122,'Licenciés Jeunes 2023'!A:C,2,0)),"",VLOOKUP(A122,'Licenciés Jeunes 2023'!A:C,2,0))</f>
        <v/>
      </c>
      <c r="D122" s="32" t="str">
        <f>IF(ISNA(VLOOKUP(A122,'Licenciés Jeunes 2023'!A:F,6,0)),"",VLOOKUP(A122,'Licenciés Jeunes 2023'!A:F,6,0))</f>
        <v/>
      </c>
      <c r="E122" s="6"/>
      <c r="F122" s="2">
        <f>IF(E$2="Bike &amp; Run",IF(ISNA(VLOOKUP(E122,Paramètres!$B$3:$C$56,2,FALSE)),0,VLOOKUP(E122,Paramètres!$B$3:$C$56,2,FALSE)*Paramètres!$N$3),IF(OR(E122="",OR($D122="",$D122="NL",$D122="HORS LIGUE")),0,VLOOKUP(IF(OR(E122="",OR($D122="",$D122="NL",$D122="HORS LIGUE")),"",COUNTIFS($D$5:$D$72,"&lt;&gt;"&amp;"",$D$5:$D$72,"&lt;&gt;"&amp;"NL",$D$5:$D$72,"&lt;&gt;"&amp;"HORS LIGUE",E$5:E$72,"&lt;"&amp;E122)+1),Paramètres!$B$3:$C$56,2,FALSE)*Paramètres!$N$3))</f>
        <v>0</v>
      </c>
      <c r="G122" s="4"/>
      <c r="H122" s="2">
        <f>IF(G$2="Bike &amp; Run",IF(ISNA(VLOOKUP(G122,Paramètres!$B$3:$C$56,2,FALSE)),0,VLOOKUP(G122,Paramètres!$B$3:$C$56,2,FALSE)*Paramètres!$N$4),IF(OR(G122="",OR($D122="",$D122="NL",$D122="HORS LIGUE")),0,VLOOKUP(IF(OR(G122="",OR($D122="",$D122="NL",$D122="HORS LIGUE")),"",COUNTIFS($D$5:$D$72,"&lt;&gt;"&amp;"",$D$5:$D$72,"&lt;&gt;"&amp;"NL",$D$5:$D$72,"&lt;&gt;"&amp;"HORS LIGUE",G$5:G$72,"&lt;"&amp;G122)+1),Paramètres!$B$3:$C$56,2,FALSE)*Paramètres!$N$4))</f>
        <v>0</v>
      </c>
      <c r="I122" s="36"/>
      <c r="J122" s="2">
        <f>IF(I$2="Bike &amp; Run",IF(ISNA(VLOOKUP(I122,Paramètres!$B$3:$C$56,2,FALSE)),0,VLOOKUP(I122,Paramètres!$B$3:$C$56,2,FALSE)*Paramètres!$N$5),IF(OR(I122="",OR($D122="",$D122="NL",$D122="HORS LIGUE")),0,VLOOKUP(IF(OR(I122="",OR($D122="",$D122="NL",$D122="HORS LIGUE")),"",COUNTIFS($D$5:$D$72,"&lt;&gt;"&amp;"",$D$5:$D$72,"&lt;&gt;"&amp;"NL",$D$5:$D$72,"&lt;&gt;"&amp;"HORS LIGUE",I$5:I$72,"&lt;"&amp;I122)+1),Paramètres!$B$3:$C$56,2,FALSE)*Paramètres!$N$5))</f>
        <v>0</v>
      </c>
      <c r="K122" s="4"/>
      <c r="L122" s="2">
        <f>IF(K$2="Bike &amp; Run",IF(ISNA(VLOOKUP(K122,Paramètres!$B$3:$C$56,2,FALSE)),0,VLOOKUP(K122,Paramètres!$B$3:$C$56,2,FALSE)*Paramètres!$N$6),IF(OR(K122="",OR($D122="",$D122="NL",$D122="HORS LIGUE")),0,VLOOKUP(IF(OR(K122="",OR($D122="",$D122="NL",$D122="HORS LIGUE")),"",COUNTIFS($D$5:$D$72,"&lt;&gt;"&amp;"",$D$5:$D$72,"&lt;&gt;"&amp;"NL",$D$5:$D$72,"&lt;&gt;"&amp;"HORS LIGUE",K$5:K$72,"&lt;"&amp;K122)+1),Paramètres!$B$3:$C$56,2,FALSE)*Paramètres!$N$6))</f>
        <v>0</v>
      </c>
      <c r="M122" s="4"/>
      <c r="N122" s="2">
        <f>IF(M$2="Bike &amp; Run",IF(ISNA(VLOOKUP(M122,Paramètres!$B$3:$C$56,2,FALSE)),0,VLOOKUP(M122,Paramètres!$B$3:$C$56,2,FALSE)*Paramètres!$N$7),IF(OR(M122="",OR($D122="",$D122="NL",$D122="HORS LIGUE")),0,VLOOKUP(IF(OR(M122="",OR($D122="",$D122="NL",$D122="HORS LIGUE")),"",COUNTIFS($D$5:$D$72,"&lt;&gt;"&amp;"",$D$5:$D$72,"&lt;&gt;"&amp;"NL",$D$5:$D$72,"&lt;&gt;"&amp;"HORS LIGUE",M$5:M$72,"&lt;"&amp;M122)+1),Paramètres!$B$3:$C$56,2,FALSE)*Paramètres!$N$7))</f>
        <v>0</v>
      </c>
      <c r="O122" s="46"/>
      <c r="P122" s="2">
        <f>IF(O$2="Bike &amp; Run",IF(ISNA(VLOOKUP(O122,Paramètres!$B$3:$C$56,2,FALSE)),0,VLOOKUP(O122,Paramètres!$B$3:$C$56,2,FALSE)*Paramètres!$N$8),IF(OR(O122="",OR($D122="",$D122="NL",$D122="HORS LIGUE")),0,VLOOKUP(IF(OR(O122="",OR($D122="",$D122="NL",$D122="HORS LIGUE")),"",COUNTIFS($D$5:$D$72,"&lt;&gt;"&amp;"",$D$5:$D$72,"&lt;&gt;"&amp;"NL",$D$5:$D$72,"&lt;&gt;"&amp;"HORS LIGUE",O$5:O$72,"&lt;"&amp;O122)+1),Paramètres!$B$3:$C$56,2,FALSE)*Paramètres!$N$8))</f>
        <v>0</v>
      </c>
      <c r="Q122" s="46"/>
      <c r="R122" s="2">
        <f>IF(Q$2="Bike &amp; Run",IF(ISNA(VLOOKUP(Q122,Paramètres!$B$3:$C$56,2,FALSE)),0,VLOOKUP(Q122,Paramètres!$B$3:$C$56,2,FALSE)*Paramètres!$N$9),IF(OR(Q122="",OR($D122="",$D122="NL",$D122="HORS LIGUE")),0,VLOOKUP(IF(OR(Q122="",OR($D122="",$D122="NL",$D122="HORS LIGUE")),"",COUNTIFS($D$5:$D$72,"&lt;&gt;"&amp;"",$D$5:$D$72,"&lt;&gt;"&amp;"NL",$D$5:$D$72,"&lt;&gt;"&amp;"HORS LIGUE",Q$5:Q$72,"&lt;"&amp;Q122)+1),Paramètres!$B$3:$C$56,2,FALSE)*Paramètres!$N$9))</f>
        <v>0</v>
      </c>
      <c r="S122" s="46"/>
      <c r="T122" s="2">
        <f>IF(S$2="Bike &amp; Run",IF(ISNA(VLOOKUP(S122,Paramètres!$B$3:$C$56,2,FALSE)),0,VLOOKUP(S122,Paramètres!$B$3:$C$56,2,FALSE)*Paramètres!$N$10),IF(OR(S122="",OR($D122="",$D122="NL",$D122="HORS LIGUE")),0,VLOOKUP(IF(OR(S122="",OR($D122="",$D122="NL",$D122="HORS LIGUE")),"",COUNTIFS($D$5:$D$72,"&lt;&gt;"&amp;"",$D$5:$D$72,"&lt;&gt;"&amp;"NL",$D$5:$D$72,"&lt;&gt;"&amp;"HORS LIGUE",S$5:S$72,"&lt;"&amp;S122)+1),Paramètres!$B$3:$C$56,2,FALSE)*Paramètres!$N$10))</f>
        <v>0</v>
      </c>
      <c r="U122" s="46"/>
      <c r="V122" s="2">
        <f>IF(U$2="Bike &amp; Run",IF(ISNA(VLOOKUP(U122,Paramètres!$B$3:$C$56,2,FALSE)),0,VLOOKUP(U122,Paramètres!$B$3:$C$56,2,FALSE)*Paramètres!$N$11),IF(OR(U122="",OR($D122="",$D122="NL",$D122="HORS LIGUE")),0,VLOOKUP(IF(OR(U122="",OR($D122="",$D122="NL",$D122="HORS LIGUE")),"",COUNTIFS($D$5:$D$72,"&lt;&gt;"&amp;"",$D$5:$D$72,"&lt;&gt;"&amp;"NL",$D$5:$D$72,"&lt;&gt;"&amp;"HORS LIGUE",U$5:U$72,"&lt;"&amp;U122)+1),Paramètres!$B$3:$C$56,2,FALSE)*Paramètres!$N$11))</f>
        <v>0</v>
      </c>
      <c r="W122" s="46"/>
      <c r="X122" s="2">
        <f>IF(W$2="Bike &amp; Run",IF(ISNA(VLOOKUP(W122,Paramètres!$B$3:$C$56,2,FALSE)),0,VLOOKUP(W122,Paramètres!$B$3:$C$56,2,FALSE)*Paramètres!$N$12),IF(OR(W122="",OR($D122="",$D122="NL",$D122="HORS LIGUE")),0,VLOOKUP(IF(OR(W122="",OR($D122="",$D122="NL",$D122="HORS LIGUE")),"",COUNTIFS($D$5:$D$72,"&lt;&gt;"&amp;"",$D$5:$D$72,"&lt;&gt;"&amp;"NL",$D$5:$D$72,"&lt;&gt;"&amp;"HORS LIGUE",W$5:W$72,"&lt;"&amp;W122)+1),Paramètres!$B$3:$C$56,2,FALSE)*Paramètres!$N$12))</f>
        <v>0</v>
      </c>
      <c r="Y122" s="46"/>
      <c r="Z122" s="2">
        <f>IF(Y$2="Bike &amp; Run",IF(ISNA(VLOOKUP(Y122,Paramètres!$B$3:$C$56,2,FALSE)),0,VLOOKUP(Y122,Paramètres!$B$3:$C$56,2,FALSE)*Paramètres!$N$13),IF(OR(Y122="",OR($D122="",$D122="NL",$D122="HORS LIGUE")),0,VLOOKUP(IF(OR(Y122="",OR($D122="",$D122="NL",$D122="HORS LIGUE")),"",COUNTIFS($D$5:$D$72,"&lt;&gt;"&amp;"",$D$5:$D$72,"&lt;&gt;"&amp;"NL",$D$5:$D$72,"&lt;&gt;"&amp;"HORS LIGUE",Y$5:Y$72,"&lt;"&amp;Y122)+1),Paramètres!$B$3:$C$56,2,FALSE)*Paramètres!$N$13))</f>
        <v>0</v>
      </c>
      <c r="AA122" s="46"/>
      <c r="AB122" s="2">
        <f>IF(AA$2="Bike &amp; Run",IF(ISNA(VLOOKUP(AA122,Paramètres!$B$3:$C$56,2,FALSE)),0,VLOOKUP(AA122,Paramètres!$B$3:$C$56,2,FALSE)*Paramètres!$N$14),IF(OR(AA122="",OR($D122="",$D122="NL",$D122="HORS LIGUE")),0,VLOOKUP(IF(OR(AA122="",OR($D122="",$D122="NL",$D122="HORS LIGUE")),"",COUNTIFS($D$5:$D$72,"&lt;&gt;"&amp;"",$D$5:$D$72,"&lt;&gt;"&amp;"NL",$D$5:$D$72,"&lt;&gt;"&amp;"HORS LIGUE",AA$5:AA$72,"&lt;"&amp;AA122)+1),Paramètres!$B$3:$C$56,2,FALSE)*Paramètres!$N$14))</f>
        <v>0</v>
      </c>
      <c r="AC122" s="46"/>
      <c r="AD122" s="2">
        <f>IF(AC$2="Bike &amp; Run",IF(ISNA(VLOOKUP(AC122,Paramètres!$B$3:$C$56,2,FALSE)),0,VLOOKUP(AC122,Paramètres!$B$3:$C$56,2,FALSE)*Paramètres!$N$15),IF(OR(AC122="",OR($D122="",$D122="NL",$D122="HORS LIGUE")),0,VLOOKUP(IF(OR(AC122="",OR($D122="",$D122="NL",$D122="HORS LIGUE")),"",COUNTIFS($D$5:$D$72,"&lt;&gt;"&amp;"",$D$5:$D$72,"&lt;&gt;"&amp;"NL",$D$5:$D$72,"&lt;&gt;"&amp;"HORS LIGUE",AC$5:AC$72,"&lt;"&amp;AC122)+1),Paramètres!$B$3:$C$56,2,FALSE)*Paramètres!$N$15))</f>
        <v>0</v>
      </c>
      <c r="AE122" s="46"/>
      <c r="AF122" s="2">
        <f>IF(AE$2="Bike &amp; Run",IF(ISNA(VLOOKUP(AE122,Paramètres!$B$3:$C$56,2,FALSE)),0,VLOOKUP(AE122,Paramètres!$B$3:$C$56,2,FALSE)*Paramètres!$N$16),IF(OR(AE122="",OR($D122="",$D122="NL",$D122="HORS LIGUE")),0,VLOOKUP(IF(OR(AE122="",OR($D122="",$D122="NL",$D122="HORS LIGUE")),"",COUNTIFS($D$5:$D$72,"&lt;&gt;"&amp;"",$D$5:$D$72,"&lt;&gt;"&amp;"NL",$D$5:$D$72,"&lt;&gt;"&amp;"HORS LIGUE",AE$5:AE$72,"&lt;"&amp;AE122)+1),Paramètres!$B$3:$C$56,2,FALSE)*Paramètres!$N$16))</f>
        <v>0</v>
      </c>
      <c r="AG122" s="46"/>
      <c r="AH122" s="2">
        <f>IF(AG$2="Bike &amp; Run",IF(ISNA(VLOOKUP(AG122,Paramètres!$B$3:$C$56,2,FALSE)),0,VLOOKUP(AG122,Paramètres!$B$3:$C$56,2,FALSE)*Paramètres!$N$17),IF(OR(AG122="",OR($D122="",$D122="NL",$D122="HORS LIGUE")),0,VLOOKUP(IF(OR(AG122="",OR($D122="",$D122="NL",$D122="HORS LIGUE")),"",COUNTIFS($D$5:$D$72,"&lt;&gt;"&amp;"",$D$5:$D$72,"&lt;&gt;"&amp;"NL",$D$5:$D$72,"&lt;&gt;"&amp;"HORS LIGUE",AG$5:AG$72,"&lt;"&amp;AG122)+1),Paramètres!$B$3:$C$56,2,FALSE)*Paramètres!$N$17))</f>
        <v>0</v>
      </c>
      <c r="AI122" s="40">
        <f t="shared" si="118"/>
        <v>0</v>
      </c>
      <c r="AJ122" s="3" t="str">
        <f t="shared" si="119"/>
        <v/>
      </c>
      <c r="AK122" s="5">
        <f t="shared" si="120"/>
        <v>0</v>
      </c>
      <c r="AL122" s="41" t="e">
        <f t="shared" ref="AL122:AL153" si="122">HLOOKUP($AL$2,$BD$4:$BR$72,ROW(A104)-3,FALSE)</f>
        <v>#REF!</v>
      </c>
      <c r="AM122" s="33" t="e">
        <f t="shared" si="121"/>
        <v>#REF!</v>
      </c>
    </row>
    <row r="123" spans="1:39" ht="16.5" x14ac:dyDescent="0.35">
      <c r="A123" s="14"/>
      <c r="B123" s="64" t="str">
        <f>IF(ISNA(VLOOKUP(A123,'Licenciés Jeunes 2023'!A:C,3,0)),"",VLOOKUP(A123,'Licenciés Jeunes 2023'!A:C,3,0))</f>
        <v/>
      </c>
      <c r="C123" s="32" t="str">
        <f>IF(ISNA(VLOOKUP(A123,'Licenciés Jeunes 2023'!A:C,2,0)),"",VLOOKUP(A123,'Licenciés Jeunes 2023'!A:C,2,0))</f>
        <v/>
      </c>
      <c r="D123" s="32" t="str">
        <f>IF(ISNA(VLOOKUP(A123,'Licenciés Jeunes 2023'!A:F,6,0)),"",VLOOKUP(A123,'Licenciés Jeunes 2023'!A:F,6,0))</f>
        <v/>
      </c>
      <c r="E123" s="6"/>
      <c r="F123" s="2">
        <f>IF(E$2="Bike &amp; Run",IF(ISNA(VLOOKUP(E123,Paramètres!$B$3:$C$56,2,FALSE)),0,VLOOKUP(E123,Paramètres!$B$3:$C$56,2,FALSE)*Paramètres!$N$3),IF(OR(E123="",OR($D123="",$D123="NL",$D123="HORS LIGUE")),0,VLOOKUP(IF(OR(E123="",OR($D123="",$D123="NL",$D123="HORS LIGUE")),"",COUNTIFS($D$5:$D$72,"&lt;&gt;"&amp;"",$D$5:$D$72,"&lt;&gt;"&amp;"NL",$D$5:$D$72,"&lt;&gt;"&amp;"HORS LIGUE",E$5:E$72,"&lt;"&amp;E123)+1),Paramètres!$B$3:$C$56,2,FALSE)*Paramètres!$N$3))</f>
        <v>0</v>
      </c>
      <c r="G123" s="4"/>
      <c r="H123" s="2">
        <f>IF(G$2="Bike &amp; Run",IF(ISNA(VLOOKUP(G123,Paramètres!$B$3:$C$56,2,FALSE)),0,VLOOKUP(G123,Paramètres!$B$3:$C$56,2,FALSE)*Paramètres!$N$4),IF(OR(G123="",OR($D123="",$D123="NL",$D123="HORS LIGUE")),0,VLOOKUP(IF(OR(G123="",OR($D123="",$D123="NL",$D123="HORS LIGUE")),"",COUNTIFS($D$5:$D$72,"&lt;&gt;"&amp;"",$D$5:$D$72,"&lt;&gt;"&amp;"NL",$D$5:$D$72,"&lt;&gt;"&amp;"HORS LIGUE",G$5:G$72,"&lt;"&amp;G123)+1),Paramètres!$B$3:$C$56,2,FALSE)*Paramètres!$N$4))</f>
        <v>0</v>
      </c>
      <c r="I123" s="36"/>
      <c r="J123" s="2">
        <f>IF(I$2="Bike &amp; Run",IF(ISNA(VLOOKUP(I123,Paramètres!$B$3:$C$56,2,FALSE)),0,VLOOKUP(I123,Paramètres!$B$3:$C$56,2,FALSE)*Paramètres!$N$5),IF(OR(I123="",OR($D123="",$D123="NL",$D123="HORS LIGUE")),0,VLOOKUP(IF(OR(I123="",OR($D123="",$D123="NL",$D123="HORS LIGUE")),"",COUNTIFS($D$5:$D$72,"&lt;&gt;"&amp;"",$D$5:$D$72,"&lt;&gt;"&amp;"NL",$D$5:$D$72,"&lt;&gt;"&amp;"HORS LIGUE",I$5:I$72,"&lt;"&amp;I123)+1),Paramètres!$B$3:$C$56,2,FALSE)*Paramètres!$N$5))</f>
        <v>0</v>
      </c>
      <c r="K123" s="4"/>
      <c r="L123" s="2">
        <f>IF(K$2="Bike &amp; Run",IF(ISNA(VLOOKUP(K123,Paramètres!$B$3:$C$56,2,FALSE)),0,VLOOKUP(K123,Paramètres!$B$3:$C$56,2,FALSE)*Paramètres!$N$6),IF(OR(K123="",OR($D123="",$D123="NL",$D123="HORS LIGUE")),0,VLOOKUP(IF(OR(K123="",OR($D123="",$D123="NL",$D123="HORS LIGUE")),"",COUNTIFS($D$5:$D$72,"&lt;&gt;"&amp;"",$D$5:$D$72,"&lt;&gt;"&amp;"NL",$D$5:$D$72,"&lt;&gt;"&amp;"HORS LIGUE",K$5:K$72,"&lt;"&amp;K123)+1),Paramètres!$B$3:$C$56,2,FALSE)*Paramètres!$N$6))</f>
        <v>0</v>
      </c>
      <c r="M123" s="4"/>
      <c r="N123" s="2">
        <f>IF(M$2="Bike &amp; Run",IF(ISNA(VLOOKUP(M123,Paramètres!$B$3:$C$56,2,FALSE)),0,VLOOKUP(M123,Paramètres!$B$3:$C$56,2,FALSE)*Paramètres!$N$7),IF(OR(M123="",OR($D123="",$D123="NL",$D123="HORS LIGUE")),0,VLOOKUP(IF(OR(M123="",OR($D123="",$D123="NL",$D123="HORS LIGUE")),"",COUNTIFS($D$5:$D$72,"&lt;&gt;"&amp;"",$D$5:$D$72,"&lt;&gt;"&amp;"NL",$D$5:$D$72,"&lt;&gt;"&amp;"HORS LIGUE",M$5:M$72,"&lt;"&amp;M123)+1),Paramètres!$B$3:$C$56,2,FALSE)*Paramètres!$N$7))</f>
        <v>0</v>
      </c>
      <c r="O123" s="46"/>
      <c r="P123" s="2">
        <f>IF(O$2="Bike &amp; Run",IF(ISNA(VLOOKUP(O123,Paramètres!$B$3:$C$56,2,FALSE)),0,VLOOKUP(O123,Paramètres!$B$3:$C$56,2,FALSE)*Paramètres!$N$8),IF(OR(O123="",OR($D123="",$D123="NL",$D123="HORS LIGUE")),0,VLOOKUP(IF(OR(O123="",OR($D123="",$D123="NL",$D123="HORS LIGUE")),"",COUNTIFS($D$5:$D$72,"&lt;&gt;"&amp;"",$D$5:$D$72,"&lt;&gt;"&amp;"NL",$D$5:$D$72,"&lt;&gt;"&amp;"HORS LIGUE",O$5:O$72,"&lt;"&amp;O123)+1),Paramètres!$B$3:$C$56,2,FALSE)*Paramètres!$N$8))</f>
        <v>0</v>
      </c>
      <c r="Q123" s="46"/>
      <c r="R123" s="2">
        <f>IF(Q$2="Bike &amp; Run",IF(ISNA(VLOOKUP(Q123,Paramètres!$B$3:$C$56,2,FALSE)),0,VLOOKUP(Q123,Paramètres!$B$3:$C$56,2,FALSE)*Paramètres!$N$9),IF(OR(Q123="",OR($D123="",$D123="NL",$D123="HORS LIGUE")),0,VLOOKUP(IF(OR(Q123="",OR($D123="",$D123="NL",$D123="HORS LIGUE")),"",COUNTIFS($D$5:$D$72,"&lt;&gt;"&amp;"",$D$5:$D$72,"&lt;&gt;"&amp;"NL",$D$5:$D$72,"&lt;&gt;"&amp;"HORS LIGUE",Q$5:Q$72,"&lt;"&amp;Q123)+1),Paramètres!$B$3:$C$56,2,FALSE)*Paramètres!$N$9))</f>
        <v>0</v>
      </c>
      <c r="S123" s="46"/>
      <c r="T123" s="2">
        <f>IF(S$2="Bike &amp; Run",IF(ISNA(VLOOKUP(S123,Paramètres!$B$3:$C$56,2,FALSE)),0,VLOOKUP(S123,Paramètres!$B$3:$C$56,2,FALSE)*Paramètres!$N$10),IF(OR(S123="",OR($D123="",$D123="NL",$D123="HORS LIGUE")),0,VLOOKUP(IF(OR(S123="",OR($D123="",$D123="NL",$D123="HORS LIGUE")),"",COUNTIFS($D$5:$D$72,"&lt;&gt;"&amp;"",$D$5:$D$72,"&lt;&gt;"&amp;"NL",$D$5:$D$72,"&lt;&gt;"&amp;"HORS LIGUE",S$5:S$72,"&lt;"&amp;S123)+1),Paramètres!$B$3:$C$56,2,FALSE)*Paramètres!$N$10))</f>
        <v>0</v>
      </c>
      <c r="U123" s="46"/>
      <c r="V123" s="2">
        <f>IF(U$2="Bike &amp; Run",IF(ISNA(VLOOKUP(U123,Paramètres!$B$3:$C$56,2,FALSE)),0,VLOOKUP(U123,Paramètres!$B$3:$C$56,2,FALSE)*Paramètres!$N$11),IF(OR(U123="",OR($D123="",$D123="NL",$D123="HORS LIGUE")),0,VLOOKUP(IF(OR(U123="",OR($D123="",$D123="NL",$D123="HORS LIGUE")),"",COUNTIFS($D$5:$D$72,"&lt;&gt;"&amp;"",$D$5:$D$72,"&lt;&gt;"&amp;"NL",$D$5:$D$72,"&lt;&gt;"&amp;"HORS LIGUE",U$5:U$72,"&lt;"&amp;U123)+1),Paramètres!$B$3:$C$56,2,FALSE)*Paramètres!$N$11))</f>
        <v>0</v>
      </c>
      <c r="W123" s="46"/>
      <c r="X123" s="2">
        <f>IF(W$2="Bike &amp; Run",IF(ISNA(VLOOKUP(W123,Paramètres!$B$3:$C$56,2,FALSE)),0,VLOOKUP(W123,Paramètres!$B$3:$C$56,2,FALSE)*Paramètres!$N$12),IF(OR(W123="",OR($D123="",$D123="NL",$D123="HORS LIGUE")),0,VLOOKUP(IF(OR(W123="",OR($D123="",$D123="NL",$D123="HORS LIGUE")),"",COUNTIFS($D$5:$D$72,"&lt;&gt;"&amp;"",$D$5:$D$72,"&lt;&gt;"&amp;"NL",$D$5:$D$72,"&lt;&gt;"&amp;"HORS LIGUE",W$5:W$72,"&lt;"&amp;W123)+1),Paramètres!$B$3:$C$56,2,FALSE)*Paramètres!$N$12))</f>
        <v>0</v>
      </c>
      <c r="Y123" s="46"/>
      <c r="Z123" s="2">
        <f>IF(Y$2="Bike &amp; Run",IF(ISNA(VLOOKUP(Y123,Paramètres!$B$3:$C$56,2,FALSE)),0,VLOOKUP(Y123,Paramètres!$B$3:$C$56,2,FALSE)*Paramètres!$N$13),IF(OR(Y123="",OR($D123="",$D123="NL",$D123="HORS LIGUE")),0,VLOOKUP(IF(OR(Y123="",OR($D123="",$D123="NL",$D123="HORS LIGUE")),"",COUNTIFS($D$5:$D$72,"&lt;&gt;"&amp;"",$D$5:$D$72,"&lt;&gt;"&amp;"NL",$D$5:$D$72,"&lt;&gt;"&amp;"HORS LIGUE",Y$5:Y$72,"&lt;"&amp;Y123)+1),Paramètres!$B$3:$C$56,2,FALSE)*Paramètres!$N$13))</f>
        <v>0</v>
      </c>
      <c r="AA123" s="46"/>
      <c r="AB123" s="2">
        <f>IF(AA$2="Bike &amp; Run",IF(ISNA(VLOOKUP(AA123,Paramètres!$B$3:$C$56,2,FALSE)),0,VLOOKUP(AA123,Paramètres!$B$3:$C$56,2,FALSE)*Paramètres!$N$14),IF(OR(AA123="",OR($D123="",$D123="NL",$D123="HORS LIGUE")),0,VLOOKUP(IF(OR(AA123="",OR($D123="",$D123="NL",$D123="HORS LIGUE")),"",COUNTIFS($D$5:$D$72,"&lt;&gt;"&amp;"",$D$5:$D$72,"&lt;&gt;"&amp;"NL",$D$5:$D$72,"&lt;&gt;"&amp;"HORS LIGUE",AA$5:AA$72,"&lt;"&amp;AA123)+1),Paramètres!$B$3:$C$56,2,FALSE)*Paramètres!$N$14))</f>
        <v>0</v>
      </c>
      <c r="AC123" s="46"/>
      <c r="AD123" s="2">
        <f>IF(AC$2="Bike &amp; Run",IF(ISNA(VLOOKUP(AC123,Paramètres!$B$3:$C$56,2,FALSE)),0,VLOOKUP(AC123,Paramètres!$B$3:$C$56,2,FALSE)*Paramètres!$N$15),IF(OR(AC123="",OR($D123="",$D123="NL",$D123="HORS LIGUE")),0,VLOOKUP(IF(OR(AC123="",OR($D123="",$D123="NL",$D123="HORS LIGUE")),"",COUNTIFS($D$5:$D$72,"&lt;&gt;"&amp;"",$D$5:$D$72,"&lt;&gt;"&amp;"NL",$D$5:$D$72,"&lt;&gt;"&amp;"HORS LIGUE",AC$5:AC$72,"&lt;"&amp;AC123)+1),Paramètres!$B$3:$C$56,2,FALSE)*Paramètres!$N$15))</f>
        <v>0</v>
      </c>
      <c r="AE123" s="46"/>
      <c r="AF123" s="2">
        <f>IF(AE$2="Bike &amp; Run",IF(ISNA(VLOOKUP(AE123,Paramètres!$B$3:$C$56,2,FALSE)),0,VLOOKUP(AE123,Paramètres!$B$3:$C$56,2,FALSE)*Paramètres!$N$16),IF(OR(AE123="",OR($D123="",$D123="NL",$D123="HORS LIGUE")),0,VLOOKUP(IF(OR(AE123="",OR($D123="",$D123="NL",$D123="HORS LIGUE")),"",COUNTIFS($D$5:$D$72,"&lt;&gt;"&amp;"",$D$5:$D$72,"&lt;&gt;"&amp;"NL",$D$5:$D$72,"&lt;&gt;"&amp;"HORS LIGUE",AE$5:AE$72,"&lt;"&amp;AE123)+1),Paramètres!$B$3:$C$56,2,FALSE)*Paramètres!$N$16))</f>
        <v>0</v>
      </c>
      <c r="AG123" s="46"/>
      <c r="AH123" s="2">
        <f>IF(AG$2="Bike &amp; Run",IF(ISNA(VLOOKUP(AG123,Paramètres!$B$3:$C$56,2,FALSE)),0,VLOOKUP(AG123,Paramètres!$B$3:$C$56,2,FALSE)*Paramètres!$N$17),IF(OR(AG123="",OR($D123="",$D123="NL",$D123="HORS LIGUE")),0,VLOOKUP(IF(OR(AG123="",OR($D123="",$D123="NL",$D123="HORS LIGUE")),"",COUNTIFS($D$5:$D$72,"&lt;&gt;"&amp;"",$D$5:$D$72,"&lt;&gt;"&amp;"NL",$D$5:$D$72,"&lt;&gt;"&amp;"HORS LIGUE",AG$5:AG$72,"&lt;"&amp;AG123)+1),Paramètres!$B$3:$C$56,2,FALSE)*Paramètres!$N$17))</f>
        <v>0</v>
      </c>
      <c r="AI123" s="40">
        <f t="shared" si="118"/>
        <v>0</v>
      </c>
      <c r="AJ123" s="3" t="str">
        <f t="shared" si="119"/>
        <v/>
      </c>
      <c r="AK123" s="5">
        <f t="shared" si="120"/>
        <v>0</v>
      </c>
      <c r="AL123" s="41" t="e">
        <f t="shared" si="122"/>
        <v>#REF!</v>
      </c>
      <c r="AM123" s="33" t="e">
        <f t="shared" si="121"/>
        <v>#REF!</v>
      </c>
    </row>
    <row r="124" spans="1:39" ht="16.5" x14ac:dyDescent="0.35">
      <c r="A124" s="14"/>
      <c r="B124" s="64" t="str">
        <f>IF(ISNA(VLOOKUP(A124,'Licenciés Jeunes 2023'!A:C,3,0)),"",VLOOKUP(A124,'Licenciés Jeunes 2023'!A:C,3,0))</f>
        <v/>
      </c>
      <c r="C124" s="32" t="str">
        <f>IF(ISNA(VLOOKUP(A124,'Licenciés Jeunes 2023'!A:C,2,0)),"",VLOOKUP(A124,'Licenciés Jeunes 2023'!A:C,2,0))</f>
        <v/>
      </c>
      <c r="D124" s="32" t="str">
        <f>IF(ISNA(VLOOKUP(A124,'Licenciés Jeunes 2023'!A:F,6,0)),"",VLOOKUP(A124,'Licenciés Jeunes 2023'!A:F,6,0))</f>
        <v/>
      </c>
      <c r="E124" s="6"/>
      <c r="F124" s="2">
        <f>IF(E$2="Bike &amp; Run",IF(ISNA(VLOOKUP(E124,Paramètres!$B$3:$C$56,2,FALSE)),0,VLOOKUP(E124,Paramètres!$B$3:$C$56,2,FALSE)*Paramètres!$N$3),IF(OR(E124="",OR($D124="",$D124="NL",$D124="HORS LIGUE")),0,VLOOKUP(IF(OR(E124="",OR($D124="",$D124="NL",$D124="HORS LIGUE")),"",COUNTIFS($D$5:$D$72,"&lt;&gt;"&amp;"",$D$5:$D$72,"&lt;&gt;"&amp;"NL",$D$5:$D$72,"&lt;&gt;"&amp;"HORS LIGUE",E$5:E$72,"&lt;"&amp;E124)+1),Paramètres!$B$3:$C$56,2,FALSE)*Paramètres!$N$3))</f>
        <v>0</v>
      </c>
      <c r="G124" s="4"/>
      <c r="H124" s="2">
        <f>IF(G$2="Bike &amp; Run",IF(ISNA(VLOOKUP(G124,Paramètres!$B$3:$C$56,2,FALSE)),0,VLOOKUP(G124,Paramètres!$B$3:$C$56,2,FALSE)*Paramètres!$N$4),IF(OR(G124="",OR($D124="",$D124="NL",$D124="HORS LIGUE")),0,VLOOKUP(IF(OR(G124="",OR($D124="",$D124="NL",$D124="HORS LIGUE")),"",COUNTIFS($D$5:$D$72,"&lt;&gt;"&amp;"",$D$5:$D$72,"&lt;&gt;"&amp;"NL",$D$5:$D$72,"&lt;&gt;"&amp;"HORS LIGUE",G$5:G$72,"&lt;"&amp;G124)+1),Paramètres!$B$3:$C$56,2,FALSE)*Paramètres!$N$4))</f>
        <v>0</v>
      </c>
      <c r="I124" s="36"/>
      <c r="J124" s="2">
        <f>IF(I$2="Bike &amp; Run",IF(ISNA(VLOOKUP(I124,Paramètres!$B$3:$C$56,2,FALSE)),0,VLOOKUP(I124,Paramètres!$B$3:$C$56,2,FALSE)*Paramètres!$N$5),IF(OR(I124="",OR($D124="",$D124="NL",$D124="HORS LIGUE")),0,VLOOKUP(IF(OR(I124="",OR($D124="",$D124="NL",$D124="HORS LIGUE")),"",COUNTIFS($D$5:$D$72,"&lt;&gt;"&amp;"",$D$5:$D$72,"&lt;&gt;"&amp;"NL",$D$5:$D$72,"&lt;&gt;"&amp;"HORS LIGUE",I$5:I$72,"&lt;"&amp;I124)+1),Paramètres!$B$3:$C$56,2,FALSE)*Paramètres!$N$5))</f>
        <v>0</v>
      </c>
      <c r="K124" s="4"/>
      <c r="L124" s="2">
        <f>IF(K$2="Bike &amp; Run",IF(ISNA(VLOOKUP(K124,Paramètres!$B$3:$C$56,2,FALSE)),0,VLOOKUP(K124,Paramètres!$B$3:$C$56,2,FALSE)*Paramètres!$N$6),IF(OR(K124="",OR($D124="",$D124="NL",$D124="HORS LIGUE")),0,VLOOKUP(IF(OR(K124="",OR($D124="",$D124="NL",$D124="HORS LIGUE")),"",COUNTIFS($D$5:$D$72,"&lt;&gt;"&amp;"",$D$5:$D$72,"&lt;&gt;"&amp;"NL",$D$5:$D$72,"&lt;&gt;"&amp;"HORS LIGUE",K$5:K$72,"&lt;"&amp;K124)+1),Paramètres!$B$3:$C$56,2,FALSE)*Paramètres!$N$6))</f>
        <v>0</v>
      </c>
      <c r="M124" s="4"/>
      <c r="N124" s="2">
        <f>IF(M$2="Bike &amp; Run",IF(ISNA(VLOOKUP(M124,Paramètres!$B$3:$C$56,2,FALSE)),0,VLOOKUP(M124,Paramètres!$B$3:$C$56,2,FALSE)*Paramètres!$N$7),IF(OR(M124="",OR($D124="",$D124="NL",$D124="HORS LIGUE")),0,VLOOKUP(IF(OR(M124="",OR($D124="",$D124="NL",$D124="HORS LIGUE")),"",COUNTIFS($D$5:$D$72,"&lt;&gt;"&amp;"",$D$5:$D$72,"&lt;&gt;"&amp;"NL",$D$5:$D$72,"&lt;&gt;"&amp;"HORS LIGUE",M$5:M$72,"&lt;"&amp;M124)+1),Paramètres!$B$3:$C$56,2,FALSE)*Paramètres!$N$7))</f>
        <v>0</v>
      </c>
      <c r="O124" s="46"/>
      <c r="P124" s="2">
        <f>IF(O$2="Bike &amp; Run",IF(ISNA(VLOOKUP(O124,Paramètres!$B$3:$C$56,2,FALSE)),0,VLOOKUP(O124,Paramètres!$B$3:$C$56,2,FALSE)*Paramètres!$N$8),IF(OR(O124="",OR($D124="",$D124="NL",$D124="HORS LIGUE")),0,VLOOKUP(IF(OR(O124="",OR($D124="",$D124="NL",$D124="HORS LIGUE")),"",COUNTIFS($D$5:$D$72,"&lt;&gt;"&amp;"",$D$5:$D$72,"&lt;&gt;"&amp;"NL",$D$5:$D$72,"&lt;&gt;"&amp;"HORS LIGUE",O$5:O$72,"&lt;"&amp;O124)+1),Paramètres!$B$3:$C$56,2,FALSE)*Paramètres!$N$8))</f>
        <v>0</v>
      </c>
      <c r="Q124" s="46"/>
      <c r="R124" s="2">
        <f>IF(Q$2="Bike &amp; Run",IF(ISNA(VLOOKUP(Q124,Paramètres!$B$3:$C$56,2,FALSE)),0,VLOOKUP(Q124,Paramètres!$B$3:$C$56,2,FALSE)*Paramètres!$N$9),IF(OR(Q124="",OR($D124="",$D124="NL",$D124="HORS LIGUE")),0,VLOOKUP(IF(OR(Q124="",OR($D124="",$D124="NL",$D124="HORS LIGUE")),"",COUNTIFS($D$5:$D$72,"&lt;&gt;"&amp;"",$D$5:$D$72,"&lt;&gt;"&amp;"NL",$D$5:$D$72,"&lt;&gt;"&amp;"HORS LIGUE",Q$5:Q$72,"&lt;"&amp;Q124)+1),Paramètres!$B$3:$C$56,2,FALSE)*Paramètres!$N$9))</f>
        <v>0</v>
      </c>
      <c r="S124" s="46"/>
      <c r="T124" s="2">
        <f>IF(S$2="Bike &amp; Run",IF(ISNA(VLOOKUP(S124,Paramètres!$B$3:$C$56,2,FALSE)),0,VLOOKUP(S124,Paramètres!$B$3:$C$56,2,FALSE)*Paramètres!$N$10),IF(OR(S124="",OR($D124="",$D124="NL",$D124="HORS LIGUE")),0,VLOOKUP(IF(OR(S124="",OR($D124="",$D124="NL",$D124="HORS LIGUE")),"",COUNTIFS($D$5:$D$72,"&lt;&gt;"&amp;"",$D$5:$D$72,"&lt;&gt;"&amp;"NL",$D$5:$D$72,"&lt;&gt;"&amp;"HORS LIGUE",S$5:S$72,"&lt;"&amp;S124)+1),Paramètres!$B$3:$C$56,2,FALSE)*Paramètres!$N$10))</f>
        <v>0</v>
      </c>
      <c r="U124" s="46"/>
      <c r="V124" s="2">
        <f>IF(U$2="Bike &amp; Run",IF(ISNA(VLOOKUP(U124,Paramètres!$B$3:$C$56,2,FALSE)),0,VLOOKUP(U124,Paramètres!$B$3:$C$56,2,FALSE)*Paramètres!$N$11),IF(OR(U124="",OR($D124="",$D124="NL",$D124="HORS LIGUE")),0,VLOOKUP(IF(OR(U124="",OR($D124="",$D124="NL",$D124="HORS LIGUE")),"",COUNTIFS($D$5:$D$72,"&lt;&gt;"&amp;"",$D$5:$D$72,"&lt;&gt;"&amp;"NL",$D$5:$D$72,"&lt;&gt;"&amp;"HORS LIGUE",U$5:U$72,"&lt;"&amp;U124)+1),Paramètres!$B$3:$C$56,2,FALSE)*Paramètres!$N$11))</f>
        <v>0</v>
      </c>
      <c r="W124" s="46"/>
      <c r="X124" s="2">
        <f>IF(W$2="Bike &amp; Run",IF(ISNA(VLOOKUP(W124,Paramètres!$B$3:$C$56,2,FALSE)),0,VLOOKUP(W124,Paramètres!$B$3:$C$56,2,FALSE)*Paramètres!$N$12),IF(OR(W124="",OR($D124="",$D124="NL",$D124="HORS LIGUE")),0,VLOOKUP(IF(OR(W124="",OR($D124="",$D124="NL",$D124="HORS LIGUE")),"",COUNTIFS($D$5:$D$72,"&lt;&gt;"&amp;"",$D$5:$D$72,"&lt;&gt;"&amp;"NL",$D$5:$D$72,"&lt;&gt;"&amp;"HORS LIGUE",W$5:W$72,"&lt;"&amp;W124)+1),Paramètres!$B$3:$C$56,2,FALSE)*Paramètres!$N$12))</f>
        <v>0</v>
      </c>
      <c r="Y124" s="46"/>
      <c r="Z124" s="2">
        <f>IF(Y$2="Bike &amp; Run",IF(ISNA(VLOOKUP(Y124,Paramètres!$B$3:$C$56,2,FALSE)),0,VLOOKUP(Y124,Paramètres!$B$3:$C$56,2,FALSE)*Paramètres!$N$13),IF(OR(Y124="",OR($D124="",$D124="NL",$D124="HORS LIGUE")),0,VLOOKUP(IF(OR(Y124="",OR($D124="",$D124="NL",$D124="HORS LIGUE")),"",COUNTIFS($D$5:$D$72,"&lt;&gt;"&amp;"",$D$5:$D$72,"&lt;&gt;"&amp;"NL",$D$5:$D$72,"&lt;&gt;"&amp;"HORS LIGUE",Y$5:Y$72,"&lt;"&amp;Y124)+1),Paramètres!$B$3:$C$56,2,FALSE)*Paramètres!$N$13))</f>
        <v>0</v>
      </c>
      <c r="AA124" s="46"/>
      <c r="AB124" s="2">
        <f>IF(AA$2="Bike &amp; Run",IF(ISNA(VLOOKUP(AA124,Paramètres!$B$3:$C$56,2,FALSE)),0,VLOOKUP(AA124,Paramètres!$B$3:$C$56,2,FALSE)*Paramètres!$N$14),IF(OR(AA124="",OR($D124="",$D124="NL",$D124="HORS LIGUE")),0,VLOOKUP(IF(OR(AA124="",OR($D124="",$D124="NL",$D124="HORS LIGUE")),"",COUNTIFS($D$5:$D$72,"&lt;&gt;"&amp;"",$D$5:$D$72,"&lt;&gt;"&amp;"NL",$D$5:$D$72,"&lt;&gt;"&amp;"HORS LIGUE",AA$5:AA$72,"&lt;"&amp;AA124)+1),Paramètres!$B$3:$C$56,2,FALSE)*Paramètres!$N$14))</f>
        <v>0</v>
      </c>
      <c r="AC124" s="46"/>
      <c r="AD124" s="2">
        <f>IF(AC$2="Bike &amp; Run",IF(ISNA(VLOOKUP(AC124,Paramètres!$B$3:$C$56,2,FALSE)),0,VLOOKUP(AC124,Paramètres!$B$3:$C$56,2,FALSE)*Paramètres!$N$15),IF(OR(AC124="",OR($D124="",$D124="NL",$D124="HORS LIGUE")),0,VLOOKUP(IF(OR(AC124="",OR($D124="",$D124="NL",$D124="HORS LIGUE")),"",COUNTIFS($D$5:$D$72,"&lt;&gt;"&amp;"",$D$5:$D$72,"&lt;&gt;"&amp;"NL",$D$5:$D$72,"&lt;&gt;"&amp;"HORS LIGUE",AC$5:AC$72,"&lt;"&amp;AC124)+1),Paramètres!$B$3:$C$56,2,FALSE)*Paramètres!$N$15))</f>
        <v>0</v>
      </c>
      <c r="AE124" s="46"/>
      <c r="AF124" s="2">
        <f>IF(AE$2="Bike &amp; Run",IF(ISNA(VLOOKUP(AE124,Paramètres!$B$3:$C$56,2,FALSE)),0,VLOOKUP(AE124,Paramètres!$B$3:$C$56,2,FALSE)*Paramètres!$N$16),IF(OR(AE124="",OR($D124="",$D124="NL",$D124="HORS LIGUE")),0,VLOOKUP(IF(OR(AE124="",OR($D124="",$D124="NL",$D124="HORS LIGUE")),"",COUNTIFS($D$5:$D$72,"&lt;&gt;"&amp;"",$D$5:$D$72,"&lt;&gt;"&amp;"NL",$D$5:$D$72,"&lt;&gt;"&amp;"HORS LIGUE",AE$5:AE$72,"&lt;"&amp;AE124)+1),Paramètres!$B$3:$C$56,2,FALSE)*Paramètres!$N$16))</f>
        <v>0</v>
      </c>
      <c r="AG124" s="46"/>
      <c r="AH124" s="2">
        <f>IF(AG$2="Bike &amp; Run",IF(ISNA(VLOOKUP(AG124,Paramètres!$B$3:$C$56,2,FALSE)),0,VLOOKUP(AG124,Paramètres!$B$3:$C$56,2,FALSE)*Paramètres!$N$17),IF(OR(AG124="",OR($D124="",$D124="NL",$D124="HORS LIGUE")),0,VLOOKUP(IF(OR(AG124="",OR($D124="",$D124="NL",$D124="HORS LIGUE")),"",COUNTIFS($D$5:$D$72,"&lt;&gt;"&amp;"",$D$5:$D$72,"&lt;&gt;"&amp;"NL",$D$5:$D$72,"&lt;&gt;"&amp;"HORS LIGUE",AG$5:AG$72,"&lt;"&amp;AG124)+1),Paramètres!$B$3:$C$56,2,FALSE)*Paramètres!$N$17))</f>
        <v>0</v>
      </c>
      <c r="AI124" s="40">
        <f t="shared" si="118"/>
        <v>0</v>
      </c>
      <c r="AJ124" s="3" t="str">
        <f t="shared" si="119"/>
        <v/>
      </c>
      <c r="AK124" s="5">
        <f t="shared" si="120"/>
        <v>0</v>
      </c>
      <c r="AL124" s="41" t="e">
        <f t="shared" si="122"/>
        <v>#REF!</v>
      </c>
      <c r="AM124" s="33" t="e">
        <f t="shared" si="121"/>
        <v>#REF!</v>
      </c>
    </row>
    <row r="125" spans="1:39" ht="16.5" x14ac:dyDescent="0.35">
      <c r="A125" s="14"/>
      <c r="B125" s="64" t="str">
        <f>IF(ISNA(VLOOKUP(A125,'Licenciés Jeunes 2023'!A:C,3,0)),"",VLOOKUP(A125,'Licenciés Jeunes 2023'!A:C,3,0))</f>
        <v/>
      </c>
      <c r="C125" s="32" t="str">
        <f>IF(ISNA(VLOOKUP(A125,'Licenciés Jeunes 2023'!A:C,2,0)),"",VLOOKUP(A125,'Licenciés Jeunes 2023'!A:C,2,0))</f>
        <v/>
      </c>
      <c r="D125" s="32" t="str">
        <f>IF(ISNA(VLOOKUP(A125,'Licenciés Jeunes 2023'!A:F,6,0)),"",VLOOKUP(A125,'Licenciés Jeunes 2023'!A:F,6,0))</f>
        <v/>
      </c>
      <c r="E125" s="6"/>
      <c r="F125" s="2">
        <f>IF(E$2="Bike &amp; Run",IF(ISNA(VLOOKUP(E125,Paramètres!$B$3:$C$56,2,FALSE)),0,VLOOKUP(E125,Paramètres!$B$3:$C$56,2,FALSE)*Paramètres!$N$3),IF(OR(E125="",OR($D125="",$D125="NL",$D125="HORS LIGUE")),0,VLOOKUP(IF(OR(E125="",OR($D125="",$D125="NL",$D125="HORS LIGUE")),"",COUNTIFS($D$5:$D$72,"&lt;&gt;"&amp;"",$D$5:$D$72,"&lt;&gt;"&amp;"NL",$D$5:$D$72,"&lt;&gt;"&amp;"HORS LIGUE",E$5:E$72,"&lt;"&amp;E125)+1),Paramètres!$B$3:$C$56,2,FALSE)*Paramètres!$N$3))</f>
        <v>0</v>
      </c>
      <c r="G125" s="4"/>
      <c r="H125" s="2">
        <f>IF(G$2="Bike &amp; Run",IF(ISNA(VLOOKUP(G125,Paramètres!$B$3:$C$56,2,FALSE)),0,VLOOKUP(G125,Paramètres!$B$3:$C$56,2,FALSE)*Paramètres!$N$4),IF(OR(G125="",OR($D125="",$D125="NL",$D125="HORS LIGUE")),0,VLOOKUP(IF(OR(G125="",OR($D125="",$D125="NL",$D125="HORS LIGUE")),"",COUNTIFS($D$5:$D$72,"&lt;&gt;"&amp;"",$D$5:$D$72,"&lt;&gt;"&amp;"NL",$D$5:$D$72,"&lt;&gt;"&amp;"HORS LIGUE",G$5:G$72,"&lt;"&amp;G125)+1),Paramètres!$B$3:$C$56,2,FALSE)*Paramètres!$N$4))</f>
        <v>0</v>
      </c>
      <c r="I125" s="36"/>
      <c r="J125" s="2">
        <f>IF(I$2="Bike &amp; Run",IF(ISNA(VLOOKUP(I125,Paramètres!$B$3:$C$56,2,FALSE)),0,VLOOKUP(I125,Paramètres!$B$3:$C$56,2,FALSE)*Paramètres!$N$5),IF(OR(I125="",OR($D125="",$D125="NL",$D125="HORS LIGUE")),0,VLOOKUP(IF(OR(I125="",OR($D125="",$D125="NL",$D125="HORS LIGUE")),"",COUNTIFS($D$5:$D$72,"&lt;&gt;"&amp;"",$D$5:$D$72,"&lt;&gt;"&amp;"NL",$D$5:$D$72,"&lt;&gt;"&amp;"HORS LIGUE",I$5:I$72,"&lt;"&amp;I125)+1),Paramètres!$B$3:$C$56,2,FALSE)*Paramètres!$N$5))</f>
        <v>0</v>
      </c>
      <c r="K125" s="4"/>
      <c r="L125" s="2">
        <f>IF(K$2="Bike &amp; Run",IF(ISNA(VLOOKUP(K125,Paramètres!$B$3:$C$56,2,FALSE)),0,VLOOKUP(K125,Paramètres!$B$3:$C$56,2,FALSE)*Paramètres!$N$6),IF(OR(K125="",OR($D125="",$D125="NL",$D125="HORS LIGUE")),0,VLOOKUP(IF(OR(K125="",OR($D125="",$D125="NL",$D125="HORS LIGUE")),"",COUNTIFS($D$5:$D$72,"&lt;&gt;"&amp;"",$D$5:$D$72,"&lt;&gt;"&amp;"NL",$D$5:$D$72,"&lt;&gt;"&amp;"HORS LIGUE",K$5:K$72,"&lt;"&amp;K125)+1),Paramètres!$B$3:$C$56,2,FALSE)*Paramètres!$N$6))</f>
        <v>0</v>
      </c>
      <c r="M125" s="4"/>
      <c r="N125" s="2">
        <f>IF(M$2="Bike &amp; Run",IF(ISNA(VLOOKUP(M125,Paramètres!$B$3:$C$56,2,FALSE)),0,VLOOKUP(M125,Paramètres!$B$3:$C$56,2,FALSE)*Paramètres!$N$7),IF(OR(M125="",OR($D125="",$D125="NL",$D125="HORS LIGUE")),0,VLOOKUP(IF(OR(M125="",OR($D125="",$D125="NL",$D125="HORS LIGUE")),"",COUNTIFS($D$5:$D$72,"&lt;&gt;"&amp;"",$D$5:$D$72,"&lt;&gt;"&amp;"NL",$D$5:$D$72,"&lt;&gt;"&amp;"HORS LIGUE",M$5:M$72,"&lt;"&amp;M125)+1),Paramètres!$B$3:$C$56,2,FALSE)*Paramètres!$N$7))</f>
        <v>0</v>
      </c>
      <c r="O125" s="46"/>
      <c r="P125" s="2">
        <f>IF(O$2="Bike &amp; Run",IF(ISNA(VLOOKUP(O125,Paramètres!$B$3:$C$56,2,FALSE)),0,VLOOKUP(O125,Paramètres!$B$3:$C$56,2,FALSE)*Paramètres!$N$8),IF(OR(O125="",OR($D125="",$D125="NL",$D125="HORS LIGUE")),0,VLOOKUP(IF(OR(O125="",OR($D125="",$D125="NL",$D125="HORS LIGUE")),"",COUNTIFS($D$5:$D$72,"&lt;&gt;"&amp;"",$D$5:$D$72,"&lt;&gt;"&amp;"NL",$D$5:$D$72,"&lt;&gt;"&amp;"HORS LIGUE",O$5:O$72,"&lt;"&amp;O125)+1),Paramètres!$B$3:$C$56,2,FALSE)*Paramètres!$N$8))</f>
        <v>0</v>
      </c>
      <c r="Q125" s="46"/>
      <c r="R125" s="2">
        <f>IF(Q$2="Bike &amp; Run",IF(ISNA(VLOOKUP(Q125,Paramètres!$B$3:$C$56,2,FALSE)),0,VLOOKUP(Q125,Paramètres!$B$3:$C$56,2,FALSE)*Paramètres!$N$9),IF(OR(Q125="",OR($D125="",$D125="NL",$D125="HORS LIGUE")),0,VLOOKUP(IF(OR(Q125="",OR($D125="",$D125="NL",$D125="HORS LIGUE")),"",COUNTIFS($D$5:$D$72,"&lt;&gt;"&amp;"",$D$5:$D$72,"&lt;&gt;"&amp;"NL",$D$5:$D$72,"&lt;&gt;"&amp;"HORS LIGUE",Q$5:Q$72,"&lt;"&amp;Q125)+1),Paramètres!$B$3:$C$56,2,FALSE)*Paramètres!$N$9))</f>
        <v>0</v>
      </c>
      <c r="S125" s="46"/>
      <c r="T125" s="2">
        <f>IF(S$2="Bike &amp; Run",IF(ISNA(VLOOKUP(S125,Paramètres!$B$3:$C$56,2,FALSE)),0,VLOOKUP(S125,Paramètres!$B$3:$C$56,2,FALSE)*Paramètres!$N$10),IF(OR(S125="",OR($D125="",$D125="NL",$D125="HORS LIGUE")),0,VLOOKUP(IF(OR(S125="",OR($D125="",$D125="NL",$D125="HORS LIGUE")),"",COUNTIFS($D$5:$D$72,"&lt;&gt;"&amp;"",$D$5:$D$72,"&lt;&gt;"&amp;"NL",$D$5:$D$72,"&lt;&gt;"&amp;"HORS LIGUE",S$5:S$72,"&lt;"&amp;S125)+1),Paramètres!$B$3:$C$56,2,FALSE)*Paramètres!$N$10))</f>
        <v>0</v>
      </c>
      <c r="U125" s="46"/>
      <c r="V125" s="2">
        <f>IF(U$2="Bike &amp; Run",IF(ISNA(VLOOKUP(U125,Paramètres!$B$3:$C$56,2,FALSE)),0,VLOOKUP(U125,Paramètres!$B$3:$C$56,2,FALSE)*Paramètres!$N$11),IF(OR(U125="",OR($D125="",$D125="NL",$D125="HORS LIGUE")),0,VLOOKUP(IF(OR(U125="",OR($D125="",$D125="NL",$D125="HORS LIGUE")),"",COUNTIFS($D$5:$D$72,"&lt;&gt;"&amp;"",$D$5:$D$72,"&lt;&gt;"&amp;"NL",$D$5:$D$72,"&lt;&gt;"&amp;"HORS LIGUE",U$5:U$72,"&lt;"&amp;U125)+1),Paramètres!$B$3:$C$56,2,FALSE)*Paramètres!$N$11))</f>
        <v>0</v>
      </c>
      <c r="W125" s="46"/>
      <c r="X125" s="2">
        <f>IF(W$2="Bike &amp; Run",IF(ISNA(VLOOKUP(W125,Paramètres!$B$3:$C$56,2,FALSE)),0,VLOOKUP(W125,Paramètres!$B$3:$C$56,2,FALSE)*Paramètres!$N$12),IF(OR(W125="",OR($D125="",$D125="NL",$D125="HORS LIGUE")),0,VLOOKUP(IF(OR(W125="",OR($D125="",$D125="NL",$D125="HORS LIGUE")),"",COUNTIFS($D$5:$D$72,"&lt;&gt;"&amp;"",$D$5:$D$72,"&lt;&gt;"&amp;"NL",$D$5:$D$72,"&lt;&gt;"&amp;"HORS LIGUE",W$5:W$72,"&lt;"&amp;W125)+1),Paramètres!$B$3:$C$56,2,FALSE)*Paramètres!$N$12))</f>
        <v>0</v>
      </c>
      <c r="Y125" s="46"/>
      <c r="Z125" s="2">
        <f>IF(Y$2="Bike &amp; Run",IF(ISNA(VLOOKUP(Y125,Paramètres!$B$3:$C$56,2,FALSE)),0,VLOOKUP(Y125,Paramètres!$B$3:$C$56,2,FALSE)*Paramètres!$N$13),IF(OR(Y125="",OR($D125="",$D125="NL",$D125="HORS LIGUE")),0,VLOOKUP(IF(OR(Y125="",OR($D125="",$D125="NL",$D125="HORS LIGUE")),"",COUNTIFS($D$5:$D$72,"&lt;&gt;"&amp;"",$D$5:$D$72,"&lt;&gt;"&amp;"NL",$D$5:$D$72,"&lt;&gt;"&amp;"HORS LIGUE",Y$5:Y$72,"&lt;"&amp;Y125)+1),Paramètres!$B$3:$C$56,2,FALSE)*Paramètres!$N$13))</f>
        <v>0</v>
      </c>
      <c r="AA125" s="46"/>
      <c r="AB125" s="2">
        <f>IF(AA$2="Bike &amp; Run",IF(ISNA(VLOOKUP(AA125,Paramètres!$B$3:$C$56,2,FALSE)),0,VLOOKUP(AA125,Paramètres!$B$3:$C$56,2,FALSE)*Paramètres!$N$14),IF(OR(AA125="",OR($D125="",$D125="NL",$D125="HORS LIGUE")),0,VLOOKUP(IF(OR(AA125="",OR($D125="",$D125="NL",$D125="HORS LIGUE")),"",COUNTIFS($D$5:$D$72,"&lt;&gt;"&amp;"",$D$5:$D$72,"&lt;&gt;"&amp;"NL",$D$5:$D$72,"&lt;&gt;"&amp;"HORS LIGUE",AA$5:AA$72,"&lt;"&amp;AA125)+1),Paramètres!$B$3:$C$56,2,FALSE)*Paramètres!$N$14))</f>
        <v>0</v>
      </c>
      <c r="AC125" s="46"/>
      <c r="AD125" s="2">
        <f>IF(AC$2="Bike &amp; Run",IF(ISNA(VLOOKUP(AC125,Paramètres!$B$3:$C$56,2,FALSE)),0,VLOOKUP(AC125,Paramètres!$B$3:$C$56,2,FALSE)*Paramètres!$N$15),IF(OR(AC125="",OR($D125="",$D125="NL",$D125="HORS LIGUE")),0,VLOOKUP(IF(OR(AC125="",OR($D125="",$D125="NL",$D125="HORS LIGUE")),"",COUNTIFS($D$5:$D$72,"&lt;&gt;"&amp;"",$D$5:$D$72,"&lt;&gt;"&amp;"NL",$D$5:$D$72,"&lt;&gt;"&amp;"HORS LIGUE",AC$5:AC$72,"&lt;"&amp;AC125)+1),Paramètres!$B$3:$C$56,2,FALSE)*Paramètres!$N$15))</f>
        <v>0</v>
      </c>
      <c r="AE125" s="46"/>
      <c r="AF125" s="2">
        <f>IF(AE$2="Bike &amp; Run",IF(ISNA(VLOOKUP(AE125,Paramètres!$B$3:$C$56,2,FALSE)),0,VLOOKUP(AE125,Paramètres!$B$3:$C$56,2,FALSE)*Paramètres!$N$16),IF(OR(AE125="",OR($D125="",$D125="NL",$D125="HORS LIGUE")),0,VLOOKUP(IF(OR(AE125="",OR($D125="",$D125="NL",$D125="HORS LIGUE")),"",COUNTIFS($D$5:$D$72,"&lt;&gt;"&amp;"",$D$5:$D$72,"&lt;&gt;"&amp;"NL",$D$5:$D$72,"&lt;&gt;"&amp;"HORS LIGUE",AE$5:AE$72,"&lt;"&amp;AE125)+1),Paramètres!$B$3:$C$56,2,FALSE)*Paramètres!$N$16))</f>
        <v>0</v>
      </c>
      <c r="AG125" s="46"/>
      <c r="AH125" s="2">
        <f>IF(AG$2="Bike &amp; Run",IF(ISNA(VLOOKUP(AG125,Paramètres!$B$3:$C$56,2,FALSE)),0,VLOOKUP(AG125,Paramètres!$B$3:$C$56,2,FALSE)*Paramètres!$N$17),IF(OR(AG125="",OR($D125="",$D125="NL",$D125="HORS LIGUE")),0,VLOOKUP(IF(OR(AG125="",OR($D125="",$D125="NL",$D125="HORS LIGUE")),"",COUNTIFS($D$5:$D$72,"&lt;&gt;"&amp;"",$D$5:$D$72,"&lt;&gt;"&amp;"NL",$D$5:$D$72,"&lt;&gt;"&amp;"HORS LIGUE",AG$5:AG$72,"&lt;"&amp;AG125)+1),Paramètres!$B$3:$C$56,2,FALSE)*Paramètres!$N$17))</f>
        <v>0</v>
      </c>
      <c r="AI125" s="40">
        <f t="shared" si="118"/>
        <v>0</v>
      </c>
      <c r="AJ125" s="3" t="str">
        <f t="shared" si="119"/>
        <v/>
      </c>
      <c r="AK125" s="5">
        <f t="shared" si="120"/>
        <v>0</v>
      </c>
      <c r="AL125" s="41" t="e">
        <f t="shared" si="122"/>
        <v>#REF!</v>
      </c>
      <c r="AM125" s="33" t="e">
        <f t="shared" si="121"/>
        <v>#REF!</v>
      </c>
    </row>
    <row r="126" spans="1:39" ht="16.5" x14ac:dyDescent="0.35">
      <c r="A126" s="14"/>
      <c r="B126" s="64" t="str">
        <f>IF(ISNA(VLOOKUP(A126,'Licenciés Jeunes 2023'!A:C,3,0)),"",VLOOKUP(A126,'Licenciés Jeunes 2023'!A:C,3,0))</f>
        <v/>
      </c>
      <c r="C126" s="32" t="str">
        <f>IF(ISNA(VLOOKUP(A126,'Licenciés Jeunes 2023'!A:C,2,0)),"",VLOOKUP(A126,'Licenciés Jeunes 2023'!A:C,2,0))</f>
        <v/>
      </c>
      <c r="D126" s="32" t="str">
        <f>IF(ISNA(VLOOKUP(A126,'Licenciés Jeunes 2023'!A:F,6,0)),"",VLOOKUP(A126,'Licenciés Jeunes 2023'!A:F,6,0))</f>
        <v/>
      </c>
      <c r="E126" s="6"/>
      <c r="F126" s="2">
        <f>IF(E$2="Bike &amp; Run",IF(ISNA(VLOOKUP(E126,Paramètres!$B$3:$C$56,2,FALSE)),0,VLOOKUP(E126,Paramètres!$B$3:$C$56,2,FALSE)*Paramètres!$N$3),IF(OR(E126="",OR($D126="",$D126="NL",$D126="HORS LIGUE")),0,VLOOKUP(IF(OR(E126="",OR($D126="",$D126="NL",$D126="HORS LIGUE")),"",COUNTIFS($D$5:$D$72,"&lt;&gt;"&amp;"",$D$5:$D$72,"&lt;&gt;"&amp;"NL",$D$5:$D$72,"&lt;&gt;"&amp;"HORS LIGUE",E$5:E$72,"&lt;"&amp;E126)+1),Paramètres!$B$3:$C$56,2,FALSE)*Paramètres!$N$3))</f>
        <v>0</v>
      </c>
      <c r="G126" s="4"/>
      <c r="H126" s="2">
        <f>IF(G$2="Bike &amp; Run",IF(ISNA(VLOOKUP(G126,Paramètres!$B$3:$C$56,2,FALSE)),0,VLOOKUP(G126,Paramètres!$B$3:$C$56,2,FALSE)*Paramètres!$N$4),IF(OR(G126="",OR($D126="",$D126="NL",$D126="HORS LIGUE")),0,VLOOKUP(IF(OR(G126="",OR($D126="",$D126="NL",$D126="HORS LIGUE")),"",COUNTIFS($D$5:$D$72,"&lt;&gt;"&amp;"",$D$5:$D$72,"&lt;&gt;"&amp;"NL",$D$5:$D$72,"&lt;&gt;"&amp;"HORS LIGUE",G$5:G$72,"&lt;"&amp;G126)+1),Paramètres!$B$3:$C$56,2,FALSE)*Paramètres!$N$4))</f>
        <v>0</v>
      </c>
      <c r="I126" s="36"/>
      <c r="J126" s="2">
        <f>IF(I$2="Bike &amp; Run",IF(ISNA(VLOOKUP(I126,Paramètres!$B$3:$C$56,2,FALSE)),0,VLOOKUP(I126,Paramètres!$B$3:$C$56,2,FALSE)*Paramètres!$N$5),IF(OR(I126="",OR($D126="",$D126="NL",$D126="HORS LIGUE")),0,VLOOKUP(IF(OR(I126="",OR($D126="",$D126="NL",$D126="HORS LIGUE")),"",COUNTIFS($D$5:$D$72,"&lt;&gt;"&amp;"",$D$5:$D$72,"&lt;&gt;"&amp;"NL",$D$5:$D$72,"&lt;&gt;"&amp;"HORS LIGUE",I$5:I$72,"&lt;"&amp;I126)+1),Paramètres!$B$3:$C$56,2,FALSE)*Paramètres!$N$5))</f>
        <v>0</v>
      </c>
      <c r="K126" s="4"/>
      <c r="L126" s="2">
        <f>IF(K$2="Bike &amp; Run",IF(ISNA(VLOOKUP(K126,Paramètres!$B$3:$C$56,2,FALSE)),0,VLOOKUP(K126,Paramètres!$B$3:$C$56,2,FALSE)*Paramètres!$N$6),IF(OR(K126="",OR($D126="",$D126="NL",$D126="HORS LIGUE")),0,VLOOKUP(IF(OR(K126="",OR($D126="",$D126="NL",$D126="HORS LIGUE")),"",COUNTIFS($D$5:$D$72,"&lt;&gt;"&amp;"",$D$5:$D$72,"&lt;&gt;"&amp;"NL",$D$5:$D$72,"&lt;&gt;"&amp;"HORS LIGUE",K$5:K$72,"&lt;"&amp;K126)+1),Paramètres!$B$3:$C$56,2,FALSE)*Paramètres!$N$6))</f>
        <v>0</v>
      </c>
      <c r="M126" s="4"/>
      <c r="N126" s="2">
        <f>IF(M$2="Bike &amp; Run",IF(ISNA(VLOOKUP(M126,Paramètres!$B$3:$C$56,2,FALSE)),0,VLOOKUP(M126,Paramètres!$B$3:$C$56,2,FALSE)*Paramètres!$N$7),IF(OR(M126="",OR($D126="",$D126="NL",$D126="HORS LIGUE")),0,VLOOKUP(IF(OR(M126="",OR($D126="",$D126="NL",$D126="HORS LIGUE")),"",COUNTIFS($D$5:$D$72,"&lt;&gt;"&amp;"",$D$5:$D$72,"&lt;&gt;"&amp;"NL",$D$5:$D$72,"&lt;&gt;"&amp;"HORS LIGUE",M$5:M$72,"&lt;"&amp;M126)+1),Paramètres!$B$3:$C$56,2,FALSE)*Paramètres!$N$7))</f>
        <v>0</v>
      </c>
      <c r="O126" s="46"/>
      <c r="P126" s="2">
        <f>IF(O$2="Bike &amp; Run",IF(ISNA(VLOOKUP(O126,Paramètres!$B$3:$C$56,2,FALSE)),0,VLOOKUP(O126,Paramètres!$B$3:$C$56,2,FALSE)*Paramètres!$N$8),IF(OR(O126="",OR($D126="",$D126="NL",$D126="HORS LIGUE")),0,VLOOKUP(IF(OR(O126="",OR($D126="",$D126="NL",$D126="HORS LIGUE")),"",COUNTIFS($D$5:$D$72,"&lt;&gt;"&amp;"",$D$5:$D$72,"&lt;&gt;"&amp;"NL",$D$5:$D$72,"&lt;&gt;"&amp;"HORS LIGUE",O$5:O$72,"&lt;"&amp;O126)+1),Paramètres!$B$3:$C$56,2,FALSE)*Paramètres!$N$8))</f>
        <v>0</v>
      </c>
      <c r="Q126" s="46"/>
      <c r="R126" s="2">
        <f>IF(Q$2="Bike &amp; Run",IF(ISNA(VLOOKUP(Q126,Paramètres!$B$3:$C$56,2,FALSE)),0,VLOOKUP(Q126,Paramètres!$B$3:$C$56,2,FALSE)*Paramètres!$N$9),IF(OR(Q126="",OR($D126="",$D126="NL",$D126="HORS LIGUE")),0,VLOOKUP(IF(OR(Q126="",OR($D126="",$D126="NL",$D126="HORS LIGUE")),"",COUNTIFS($D$5:$D$72,"&lt;&gt;"&amp;"",$D$5:$D$72,"&lt;&gt;"&amp;"NL",$D$5:$D$72,"&lt;&gt;"&amp;"HORS LIGUE",Q$5:Q$72,"&lt;"&amp;Q126)+1),Paramètres!$B$3:$C$56,2,FALSE)*Paramètres!$N$9))</f>
        <v>0</v>
      </c>
      <c r="S126" s="46"/>
      <c r="T126" s="2">
        <f>IF(S$2="Bike &amp; Run",IF(ISNA(VLOOKUP(S126,Paramètres!$B$3:$C$56,2,FALSE)),0,VLOOKUP(S126,Paramètres!$B$3:$C$56,2,FALSE)*Paramètres!$N$10),IF(OR(S126="",OR($D126="",$D126="NL",$D126="HORS LIGUE")),0,VLOOKUP(IF(OR(S126="",OR($D126="",$D126="NL",$D126="HORS LIGUE")),"",COUNTIFS($D$5:$D$72,"&lt;&gt;"&amp;"",$D$5:$D$72,"&lt;&gt;"&amp;"NL",$D$5:$D$72,"&lt;&gt;"&amp;"HORS LIGUE",S$5:S$72,"&lt;"&amp;S126)+1),Paramètres!$B$3:$C$56,2,FALSE)*Paramètres!$N$10))</f>
        <v>0</v>
      </c>
      <c r="U126" s="46"/>
      <c r="V126" s="2">
        <f>IF(U$2="Bike &amp; Run",IF(ISNA(VLOOKUP(U126,Paramètres!$B$3:$C$56,2,FALSE)),0,VLOOKUP(U126,Paramètres!$B$3:$C$56,2,FALSE)*Paramètres!$N$11),IF(OR(U126="",OR($D126="",$D126="NL",$D126="HORS LIGUE")),0,VLOOKUP(IF(OR(U126="",OR($D126="",$D126="NL",$D126="HORS LIGUE")),"",COUNTIFS($D$5:$D$72,"&lt;&gt;"&amp;"",$D$5:$D$72,"&lt;&gt;"&amp;"NL",$D$5:$D$72,"&lt;&gt;"&amp;"HORS LIGUE",U$5:U$72,"&lt;"&amp;U126)+1),Paramètres!$B$3:$C$56,2,FALSE)*Paramètres!$N$11))</f>
        <v>0</v>
      </c>
      <c r="W126" s="46"/>
      <c r="X126" s="2">
        <f>IF(W$2="Bike &amp; Run",IF(ISNA(VLOOKUP(W126,Paramètres!$B$3:$C$56,2,FALSE)),0,VLOOKUP(W126,Paramètres!$B$3:$C$56,2,FALSE)*Paramètres!$N$12),IF(OR(W126="",OR($D126="",$D126="NL",$D126="HORS LIGUE")),0,VLOOKUP(IF(OR(W126="",OR($D126="",$D126="NL",$D126="HORS LIGUE")),"",COUNTIFS($D$5:$D$72,"&lt;&gt;"&amp;"",$D$5:$D$72,"&lt;&gt;"&amp;"NL",$D$5:$D$72,"&lt;&gt;"&amp;"HORS LIGUE",W$5:W$72,"&lt;"&amp;W126)+1),Paramètres!$B$3:$C$56,2,FALSE)*Paramètres!$N$12))</f>
        <v>0</v>
      </c>
      <c r="Y126" s="46"/>
      <c r="Z126" s="2">
        <f>IF(Y$2="Bike &amp; Run",IF(ISNA(VLOOKUP(Y126,Paramètres!$B$3:$C$56,2,FALSE)),0,VLOOKUP(Y126,Paramètres!$B$3:$C$56,2,FALSE)*Paramètres!$N$13),IF(OR(Y126="",OR($D126="",$D126="NL",$D126="HORS LIGUE")),0,VLOOKUP(IF(OR(Y126="",OR($D126="",$D126="NL",$D126="HORS LIGUE")),"",COUNTIFS($D$5:$D$72,"&lt;&gt;"&amp;"",$D$5:$D$72,"&lt;&gt;"&amp;"NL",$D$5:$D$72,"&lt;&gt;"&amp;"HORS LIGUE",Y$5:Y$72,"&lt;"&amp;Y126)+1),Paramètres!$B$3:$C$56,2,FALSE)*Paramètres!$N$13))</f>
        <v>0</v>
      </c>
      <c r="AA126" s="46"/>
      <c r="AB126" s="2">
        <f>IF(AA$2="Bike &amp; Run",IF(ISNA(VLOOKUP(AA126,Paramètres!$B$3:$C$56,2,FALSE)),0,VLOOKUP(AA126,Paramètres!$B$3:$C$56,2,FALSE)*Paramètres!$N$14),IF(OR(AA126="",OR($D126="",$D126="NL",$D126="HORS LIGUE")),0,VLOOKUP(IF(OR(AA126="",OR($D126="",$D126="NL",$D126="HORS LIGUE")),"",COUNTIFS($D$5:$D$72,"&lt;&gt;"&amp;"",$D$5:$D$72,"&lt;&gt;"&amp;"NL",$D$5:$D$72,"&lt;&gt;"&amp;"HORS LIGUE",AA$5:AA$72,"&lt;"&amp;AA126)+1),Paramètres!$B$3:$C$56,2,FALSE)*Paramètres!$N$14))</f>
        <v>0</v>
      </c>
      <c r="AC126" s="46"/>
      <c r="AD126" s="2">
        <f>IF(AC$2="Bike &amp; Run",IF(ISNA(VLOOKUP(AC126,Paramètres!$B$3:$C$56,2,FALSE)),0,VLOOKUP(AC126,Paramètres!$B$3:$C$56,2,FALSE)*Paramètres!$N$15),IF(OR(AC126="",OR($D126="",$D126="NL",$D126="HORS LIGUE")),0,VLOOKUP(IF(OR(AC126="",OR($D126="",$D126="NL",$D126="HORS LIGUE")),"",COUNTIFS($D$5:$D$72,"&lt;&gt;"&amp;"",$D$5:$D$72,"&lt;&gt;"&amp;"NL",$D$5:$D$72,"&lt;&gt;"&amp;"HORS LIGUE",AC$5:AC$72,"&lt;"&amp;AC126)+1),Paramètres!$B$3:$C$56,2,FALSE)*Paramètres!$N$15))</f>
        <v>0</v>
      </c>
      <c r="AE126" s="46"/>
      <c r="AF126" s="2">
        <f>IF(AE$2="Bike &amp; Run",IF(ISNA(VLOOKUP(AE126,Paramètres!$B$3:$C$56,2,FALSE)),0,VLOOKUP(AE126,Paramètres!$B$3:$C$56,2,FALSE)*Paramètres!$N$16),IF(OR(AE126="",OR($D126="",$D126="NL",$D126="HORS LIGUE")),0,VLOOKUP(IF(OR(AE126="",OR($D126="",$D126="NL",$D126="HORS LIGUE")),"",COUNTIFS($D$5:$D$72,"&lt;&gt;"&amp;"",$D$5:$D$72,"&lt;&gt;"&amp;"NL",$D$5:$D$72,"&lt;&gt;"&amp;"HORS LIGUE",AE$5:AE$72,"&lt;"&amp;AE126)+1),Paramètres!$B$3:$C$56,2,FALSE)*Paramètres!$N$16))</f>
        <v>0</v>
      </c>
      <c r="AG126" s="46"/>
      <c r="AH126" s="2">
        <f>IF(AG$2="Bike &amp; Run",IF(ISNA(VLOOKUP(AG126,Paramètres!$B$3:$C$56,2,FALSE)),0,VLOOKUP(AG126,Paramètres!$B$3:$C$56,2,FALSE)*Paramètres!$N$17),IF(OR(AG126="",OR($D126="",$D126="NL",$D126="HORS LIGUE")),0,VLOOKUP(IF(OR(AG126="",OR($D126="",$D126="NL",$D126="HORS LIGUE")),"",COUNTIFS($D$5:$D$72,"&lt;&gt;"&amp;"",$D$5:$D$72,"&lt;&gt;"&amp;"NL",$D$5:$D$72,"&lt;&gt;"&amp;"HORS LIGUE",AG$5:AG$72,"&lt;"&amp;AG126)+1),Paramètres!$B$3:$C$56,2,FALSE)*Paramètres!$N$17))</f>
        <v>0</v>
      </c>
      <c r="AI126" s="40">
        <f t="shared" si="118"/>
        <v>0</v>
      </c>
      <c r="AJ126" s="3" t="str">
        <f t="shared" si="119"/>
        <v/>
      </c>
      <c r="AK126" s="5">
        <f t="shared" si="120"/>
        <v>0</v>
      </c>
      <c r="AL126" s="41" t="e">
        <f t="shared" si="122"/>
        <v>#REF!</v>
      </c>
      <c r="AM126" s="33" t="e">
        <f t="shared" si="121"/>
        <v>#REF!</v>
      </c>
    </row>
    <row r="127" spans="1:39" ht="16.5" x14ac:dyDescent="0.35">
      <c r="A127" s="14"/>
      <c r="B127" s="64" t="str">
        <f>IF(ISNA(VLOOKUP(A127,'Licenciés Jeunes 2023'!A:C,3,0)),"",VLOOKUP(A127,'Licenciés Jeunes 2023'!A:C,3,0))</f>
        <v/>
      </c>
      <c r="C127" s="32" t="str">
        <f>IF(ISNA(VLOOKUP(A127,'Licenciés Jeunes 2023'!A:C,2,0)),"",VLOOKUP(A127,'Licenciés Jeunes 2023'!A:C,2,0))</f>
        <v/>
      </c>
      <c r="D127" s="32" t="str">
        <f>IF(ISNA(VLOOKUP(A127,'Licenciés Jeunes 2023'!A:F,6,0)),"",VLOOKUP(A127,'Licenciés Jeunes 2023'!A:F,6,0))</f>
        <v/>
      </c>
      <c r="E127" s="6"/>
      <c r="F127" s="2">
        <f>IF(E$2="Bike &amp; Run",IF(ISNA(VLOOKUP(E127,Paramètres!$B$3:$C$56,2,FALSE)),0,VLOOKUP(E127,Paramètres!$B$3:$C$56,2,FALSE)*Paramètres!$N$3),IF(OR(E127="",OR($D127="",$D127="NL",$D127="HORS LIGUE")),0,VLOOKUP(IF(OR(E127="",OR($D127="",$D127="NL",$D127="HORS LIGUE")),"",COUNTIFS($D$5:$D$72,"&lt;&gt;"&amp;"",$D$5:$D$72,"&lt;&gt;"&amp;"NL",$D$5:$D$72,"&lt;&gt;"&amp;"HORS LIGUE",E$5:E$72,"&lt;"&amp;E127)+1),Paramètres!$B$3:$C$56,2,FALSE)*Paramètres!$N$3))</f>
        <v>0</v>
      </c>
      <c r="G127" s="4"/>
      <c r="H127" s="2">
        <f>IF(G$2="Bike &amp; Run",IF(ISNA(VLOOKUP(G127,Paramètres!$B$3:$C$56,2,FALSE)),0,VLOOKUP(G127,Paramètres!$B$3:$C$56,2,FALSE)*Paramètres!$N$4),IF(OR(G127="",OR($D127="",$D127="NL",$D127="HORS LIGUE")),0,VLOOKUP(IF(OR(G127="",OR($D127="",$D127="NL",$D127="HORS LIGUE")),"",COUNTIFS($D$5:$D$72,"&lt;&gt;"&amp;"",$D$5:$D$72,"&lt;&gt;"&amp;"NL",$D$5:$D$72,"&lt;&gt;"&amp;"HORS LIGUE",G$5:G$72,"&lt;"&amp;G127)+1),Paramètres!$B$3:$C$56,2,FALSE)*Paramètres!$N$4))</f>
        <v>0</v>
      </c>
      <c r="I127" s="36"/>
      <c r="J127" s="2">
        <f>IF(I$2="Bike &amp; Run",IF(ISNA(VLOOKUP(I127,Paramètres!$B$3:$C$56,2,FALSE)),0,VLOOKUP(I127,Paramètres!$B$3:$C$56,2,FALSE)*Paramètres!$N$5),IF(OR(I127="",OR($D127="",$D127="NL",$D127="HORS LIGUE")),0,VLOOKUP(IF(OR(I127="",OR($D127="",$D127="NL",$D127="HORS LIGUE")),"",COUNTIFS($D$5:$D$72,"&lt;&gt;"&amp;"",$D$5:$D$72,"&lt;&gt;"&amp;"NL",$D$5:$D$72,"&lt;&gt;"&amp;"HORS LIGUE",I$5:I$72,"&lt;"&amp;I127)+1),Paramètres!$B$3:$C$56,2,FALSE)*Paramètres!$N$5))</f>
        <v>0</v>
      </c>
      <c r="K127" s="4"/>
      <c r="L127" s="2">
        <f>IF(K$2="Bike &amp; Run",IF(ISNA(VLOOKUP(K127,Paramètres!$B$3:$C$56,2,FALSE)),0,VLOOKUP(K127,Paramètres!$B$3:$C$56,2,FALSE)*Paramètres!$N$6),IF(OR(K127="",OR($D127="",$D127="NL",$D127="HORS LIGUE")),0,VLOOKUP(IF(OR(K127="",OR($D127="",$D127="NL",$D127="HORS LIGUE")),"",COUNTIFS($D$5:$D$72,"&lt;&gt;"&amp;"",$D$5:$D$72,"&lt;&gt;"&amp;"NL",$D$5:$D$72,"&lt;&gt;"&amp;"HORS LIGUE",K$5:K$72,"&lt;"&amp;K127)+1),Paramètres!$B$3:$C$56,2,FALSE)*Paramètres!$N$6))</f>
        <v>0</v>
      </c>
      <c r="M127" s="4"/>
      <c r="N127" s="2">
        <f>IF(M$2="Bike &amp; Run",IF(ISNA(VLOOKUP(M127,Paramètres!$B$3:$C$56,2,FALSE)),0,VLOOKUP(M127,Paramètres!$B$3:$C$56,2,FALSE)*Paramètres!$N$7),IF(OR(M127="",OR($D127="",$D127="NL",$D127="HORS LIGUE")),0,VLOOKUP(IF(OR(M127="",OR($D127="",$D127="NL",$D127="HORS LIGUE")),"",COUNTIFS($D$5:$D$72,"&lt;&gt;"&amp;"",$D$5:$D$72,"&lt;&gt;"&amp;"NL",$D$5:$D$72,"&lt;&gt;"&amp;"HORS LIGUE",M$5:M$72,"&lt;"&amp;M127)+1),Paramètres!$B$3:$C$56,2,FALSE)*Paramètres!$N$7))</f>
        <v>0</v>
      </c>
      <c r="O127" s="46"/>
      <c r="P127" s="2">
        <f>IF(O$2="Bike &amp; Run",IF(ISNA(VLOOKUP(O127,Paramètres!$B$3:$C$56,2,FALSE)),0,VLOOKUP(O127,Paramètres!$B$3:$C$56,2,FALSE)*Paramètres!$N$8),IF(OR(O127="",OR($D127="",$D127="NL",$D127="HORS LIGUE")),0,VLOOKUP(IF(OR(O127="",OR($D127="",$D127="NL",$D127="HORS LIGUE")),"",COUNTIFS($D$5:$D$72,"&lt;&gt;"&amp;"",$D$5:$D$72,"&lt;&gt;"&amp;"NL",$D$5:$D$72,"&lt;&gt;"&amp;"HORS LIGUE",O$5:O$72,"&lt;"&amp;O127)+1),Paramètres!$B$3:$C$56,2,FALSE)*Paramètres!$N$8))</f>
        <v>0</v>
      </c>
      <c r="Q127" s="46"/>
      <c r="R127" s="2">
        <f>IF(Q$2="Bike &amp; Run",IF(ISNA(VLOOKUP(Q127,Paramètres!$B$3:$C$56,2,FALSE)),0,VLOOKUP(Q127,Paramètres!$B$3:$C$56,2,FALSE)*Paramètres!$N$9),IF(OR(Q127="",OR($D127="",$D127="NL",$D127="HORS LIGUE")),0,VLOOKUP(IF(OR(Q127="",OR($D127="",$D127="NL",$D127="HORS LIGUE")),"",COUNTIFS($D$5:$D$72,"&lt;&gt;"&amp;"",$D$5:$D$72,"&lt;&gt;"&amp;"NL",$D$5:$D$72,"&lt;&gt;"&amp;"HORS LIGUE",Q$5:Q$72,"&lt;"&amp;Q127)+1),Paramètres!$B$3:$C$56,2,FALSE)*Paramètres!$N$9))</f>
        <v>0</v>
      </c>
      <c r="S127" s="46"/>
      <c r="T127" s="2">
        <f>IF(S$2="Bike &amp; Run",IF(ISNA(VLOOKUP(S127,Paramètres!$B$3:$C$56,2,FALSE)),0,VLOOKUP(S127,Paramètres!$B$3:$C$56,2,FALSE)*Paramètres!$N$10),IF(OR(S127="",OR($D127="",$D127="NL",$D127="HORS LIGUE")),0,VLOOKUP(IF(OR(S127="",OR($D127="",$D127="NL",$D127="HORS LIGUE")),"",COUNTIFS($D$5:$D$72,"&lt;&gt;"&amp;"",$D$5:$D$72,"&lt;&gt;"&amp;"NL",$D$5:$D$72,"&lt;&gt;"&amp;"HORS LIGUE",S$5:S$72,"&lt;"&amp;S127)+1),Paramètres!$B$3:$C$56,2,FALSE)*Paramètres!$N$10))</f>
        <v>0</v>
      </c>
      <c r="U127" s="46"/>
      <c r="V127" s="2">
        <f>IF(U$2="Bike &amp; Run",IF(ISNA(VLOOKUP(U127,Paramètres!$B$3:$C$56,2,FALSE)),0,VLOOKUP(U127,Paramètres!$B$3:$C$56,2,FALSE)*Paramètres!$N$11),IF(OR(U127="",OR($D127="",$D127="NL",$D127="HORS LIGUE")),0,VLOOKUP(IF(OR(U127="",OR($D127="",$D127="NL",$D127="HORS LIGUE")),"",COUNTIFS($D$5:$D$72,"&lt;&gt;"&amp;"",$D$5:$D$72,"&lt;&gt;"&amp;"NL",$D$5:$D$72,"&lt;&gt;"&amp;"HORS LIGUE",U$5:U$72,"&lt;"&amp;U127)+1),Paramètres!$B$3:$C$56,2,FALSE)*Paramètres!$N$11))</f>
        <v>0</v>
      </c>
      <c r="W127" s="46"/>
      <c r="X127" s="2">
        <f>IF(W$2="Bike &amp; Run",IF(ISNA(VLOOKUP(W127,Paramètres!$B$3:$C$56,2,FALSE)),0,VLOOKUP(W127,Paramètres!$B$3:$C$56,2,FALSE)*Paramètres!$N$12),IF(OR(W127="",OR($D127="",$D127="NL",$D127="HORS LIGUE")),0,VLOOKUP(IF(OR(W127="",OR($D127="",$D127="NL",$D127="HORS LIGUE")),"",COUNTIFS($D$5:$D$72,"&lt;&gt;"&amp;"",$D$5:$D$72,"&lt;&gt;"&amp;"NL",$D$5:$D$72,"&lt;&gt;"&amp;"HORS LIGUE",W$5:W$72,"&lt;"&amp;W127)+1),Paramètres!$B$3:$C$56,2,FALSE)*Paramètres!$N$12))</f>
        <v>0</v>
      </c>
      <c r="Y127" s="46"/>
      <c r="Z127" s="2">
        <f>IF(Y$2="Bike &amp; Run",IF(ISNA(VLOOKUP(Y127,Paramètres!$B$3:$C$56,2,FALSE)),0,VLOOKUP(Y127,Paramètres!$B$3:$C$56,2,FALSE)*Paramètres!$N$13),IF(OR(Y127="",OR($D127="",$D127="NL",$D127="HORS LIGUE")),0,VLOOKUP(IF(OR(Y127="",OR($D127="",$D127="NL",$D127="HORS LIGUE")),"",COUNTIFS($D$5:$D$72,"&lt;&gt;"&amp;"",$D$5:$D$72,"&lt;&gt;"&amp;"NL",$D$5:$D$72,"&lt;&gt;"&amp;"HORS LIGUE",Y$5:Y$72,"&lt;"&amp;Y127)+1),Paramètres!$B$3:$C$56,2,FALSE)*Paramètres!$N$13))</f>
        <v>0</v>
      </c>
      <c r="AA127" s="46"/>
      <c r="AB127" s="2">
        <f>IF(AA$2="Bike &amp; Run",IF(ISNA(VLOOKUP(AA127,Paramètres!$B$3:$C$56,2,FALSE)),0,VLOOKUP(AA127,Paramètres!$B$3:$C$56,2,FALSE)*Paramètres!$N$14),IF(OR(AA127="",OR($D127="",$D127="NL",$D127="HORS LIGUE")),0,VLOOKUP(IF(OR(AA127="",OR($D127="",$D127="NL",$D127="HORS LIGUE")),"",COUNTIFS($D$5:$D$72,"&lt;&gt;"&amp;"",$D$5:$D$72,"&lt;&gt;"&amp;"NL",$D$5:$D$72,"&lt;&gt;"&amp;"HORS LIGUE",AA$5:AA$72,"&lt;"&amp;AA127)+1),Paramètres!$B$3:$C$56,2,FALSE)*Paramètres!$N$14))</f>
        <v>0</v>
      </c>
      <c r="AC127" s="46"/>
      <c r="AD127" s="2">
        <f>IF(AC$2="Bike &amp; Run",IF(ISNA(VLOOKUP(AC127,Paramètres!$B$3:$C$56,2,FALSE)),0,VLOOKUP(AC127,Paramètres!$B$3:$C$56,2,FALSE)*Paramètres!$N$15),IF(OR(AC127="",OR($D127="",$D127="NL",$D127="HORS LIGUE")),0,VLOOKUP(IF(OR(AC127="",OR($D127="",$D127="NL",$D127="HORS LIGUE")),"",COUNTIFS($D$5:$D$72,"&lt;&gt;"&amp;"",$D$5:$D$72,"&lt;&gt;"&amp;"NL",$D$5:$D$72,"&lt;&gt;"&amp;"HORS LIGUE",AC$5:AC$72,"&lt;"&amp;AC127)+1),Paramètres!$B$3:$C$56,2,FALSE)*Paramètres!$N$15))</f>
        <v>0</v>
      </c>
      <c r="AE127" s="46"/>
      <c r="AF127" s="2">
        <f>IF(AE$2="Bike &amp; Run",IF(ISNA(VLOOKUP(AE127,Paramètres!$B$3:$C$56,2,FALSE)),0,VLOOKUP(AE127,Paramètres!$B$3:$C$56,2,FALSE)*Paramètres!$N$16),IF(OR(AE127="",OR($D127="",$D127="NL",$D127="HORS LIGUE")),0,VLOOKUP(IF(OR(AE127="",OR($D127="",$D127="NL",$D127="HORS LIGUE")),"",COUNTIFS($D$5:$D$72,"&lt;&gt;"&amp;"",$D$5:$D$72,"&lt;&gt;"&amp;"NL",$D$5:$D$72,"&lt;&gt;"&amp;"HORS LIGUE",AE$5:AE$72,"&lt;"&amp;AE127)+1),Paramètres!$B$3:$C$56,2,FALSE)*Paramètres!$N$16))</f>
        <v>0</v>
      </c>
      <c r="AG127" s="46"/>
      <c r="AH127" s="2">
        <f>IF(AG$2="Bike &amp; Run",IF(ISNA(VLOOKUP(AG127,Paramètres!$B$3:$C$56,2,FALSE)),0,VLOOKUP(AG127,Paramètres!$B$3:$C$56,2,FALSE)*Paramètres!$N$17),IF(OR(AG127="",OR($D127="",$D127="NL",$D127="HORS LIGUE")),0,VLOOKUP(IF(OR(AG127="",OR($D127="",$D127="NL",$D127="HORS LIGUE")),"",COUNTIFS($D$5:$D$72,"&lt;&gt;"&amp;"",$D$5:$D$72,"&lt;&gt;"&amp;"NL",$D$5:$D$72,"&lt;&gt;"&amp;"HORS LIGUE",AG$5:AG$72,"&lt;"&amp;AG127)+1),Paramètres!$B$3:$C$56,2,FALSE)*Paramètres!$N$17))</f>
        <v>0</v>
      </c>
      <c r="AI127" s="40">
        <f t="shared" si="118"/>
        <v>0</v>
      </c>
      <c r="AJ127" s="3" t="str">
        <f t="shared" si="119"/>
        <v/>
      </c>
      <c r="AK127" s="5">
        <f t="shared" si="120"/>
        <v>0</v>
      </c>
      <c r="AL127" s="41" t="e">
        <f t="shared" si="122"/>
        <v>#REF!</v>
      </c>
      <c r="AM127" s="33" t="e">
        <f t="shared" si="121"/>
        <v>#REF!</v>
      </c>
    </row>
    <row r="128" spans="1:39" ht="16.5" x14ac:dyDescent="0.35">
      <c r="A128" s="14"/>
      <c r="B128" s="64" t="str">
        <f>IF(ISNA(VLOOKUP(A128,'Licenciés Jeunes 2023'!A:C,3,0)),"",VLOOKUP(A128,'Licenciés Jeunes 2023'!A:C,3,0))</f>
        <v/>
      </c>
      <c r="C128" s="32" t="str">
        <f>IF(ISNA(VLOOKUP(A128,'Licenciés Jeunes 2023'!A:C,2,0)),"",VLOOKUP(A128,'Licenciés Jeunes 2023'!A:C,2,0))</f>
        <v/>
      </c>
      <c r="D128" s="32" t="str">
        <f>IF(ISNA(VLOOKUP(A128,'Licenciés Jeunes 2023'!A:F,6,0)),"",VLOOKUP(A128,'Licenciés Jeunes 2023'!A:F,6,0))</f>
        <v/>
      </c>
      <c r="E128" s="6"/>
      <c r="F128" s="2">
        <f>IF(E$2="Bike &amp; Run",IF(ISNA(VLOOKUP(E128,Paramètres!$B$3:$C$56,2,FALSE)),0,VLOOKUP(E128,Paramètres!$B$3:$C$56,2,FALSE)*Paramètres!$N$3),IF(OR(E128="",OR($D128="",$D128="NL",$D128="HORS LIGUE")),0,VLOOKUP(IF(OR(E128="",OR($D128="",$D128="NL",$D128="HORS LIGUE")),"",COUNTIFS($D$5:$D$72,"&lt;&gt;"&amp;"",$D$5:$D$72,"&lt;&gt;"&amp;"NL",$D$5:$D$72,"&lt;&gt;"&amp;"HORS LIGUE",E$5:E$72,"&lt;"&amp;E128)+1),Paramètres!$B$3:$C$56,2,FALSE)*Paramètres!$N$3))</f>
        <v>0</v>
      </c>
      <c r="G128" s="4"/>
      <c r="H128" s="2">
        <f>IF(G$2="Bike &amp; Run",IF(ISNA(VLOOKUP(G128,Paramètres!$B$3:$C$56,2,FALSE)),0,VLOOKUP(G128,Paramètres!$B$3:$C$56,2,FALSE)*Paramètres!$N$4),IF(OR(G128="",OR($D128="",$D128="NL",$D128="HORS LIGUE")),0,VLOOKUP(IF(OR(G128="",OR($D128="",$D128="NL",$D128="HORS LIGUE")),"",COUNTIFS($D$5:$D$72,"&lt;&gt;"&amp;"",$D$5:$D$72,"&lt;&gt;"&amp;"NL",$D$5:$D$72,"&lt;&gt;"&amp;"HORS LIGUE",G$5:G$72,"&lt;"&amp;G128)+1),Paramètres!$B$3:$C$56,2,FALSE)*Paramètres!$N$4))</f>
        <v>0</v>
      </c>
      <c r="I128" s="36"/>
      <c r="J128" s="2">
        <f>IF(I$2="Bike &amp; Run",IF(ISNA(VLOOKUP(I128,Paramètres!$B$3:$C$56,2,FALSE)),0,VLOOKUP(I128,Paramètres!$B$3:$C$56,2,FALSE)*Paramètres!$N$5),IF(OR(I128="",OR($D128="",$D128="NL",$D128="HORS LIGUE")),0,VLOOKUP(IF(OR(I128="",OR($D128="",$D128="NL",$D128="HORS LIGUE")),"",COUNTIFS($D$5:$D$72,"&lt;&gt;"&amp;"",$D$5:$D$72,"&lt;&gt;"&amp;"NL",$D$5:$D$72,"&lt;&gt;"&amp;"HORS LIGUE",I$5:I$72,"&lt;"&amp;I128)+1),Paramètres!$B$3:$C$56,2,FALSE)*Paramètres!$N$5))</f>
        <v>0</v>
      </c>
      <c r="K128" s="4"/>
      <c r="L128" s="2">
        <f>IF(K$2="Bike &amp; Run",IF(ISNA(VLOOKUP(K128,Paramètres!$B$3:$C$56,2,FALSE)),0,VLOOKUP(K128,Paramètres!$B$3:$C$56,2,FALSE)*Paramètres!$N$6),IF(OR(K128="",OR($D128="",$D128="NL",$D128="HORS LIGUE")),0,VLOOKUP(IF(OR(K128="",OR($D128="",$D128="NL",$D128="HORS LIGUE")),"",COUNTIFS($D$5:$D$72,"&lt;&gt;"&amp;"",$D$5:$D$72,"&lt;&gt;"&amp;"NL",$D$5:$D$72,"&lt;&gt;"&amp;"HORS LIGUE",K$5:K$72,"&lt;"&amp;K128)+1),Paramètres!$B$3:$C$56,2,FALSE)*Paramètres!$N$6))</f>
        <v>0</v>
      </c>
      <c r="M128" s="4"/>
      <c r="N128" s="2">
        <f>IF(M$2="Bike &amp; Run",IF(ISNA(VLOOKUP(M128,Paramètres!$B$3:$C$56,2,FALSE)),0,VLOOKUP(M128,Paramètres!$B$3:$C$56,2,FALSE)*Paramètres!$N$7),IF(OR(M128="",OR($D128="",$D128="NL",$D128="HORS LIGUE")),0,VLOOKUP(IF(OR(M128="",OR($D128="",$D128="NL",$D128="HORS LIGUE")),"",COUNTIFS($D$5:$D$72,"&lt;&gt;"&amp;"",$D$5:$D$72,"&lt;&gt;"&amp;"NL",$D$5:$D$72,"&lt;&gt;"&amp;"HORS LIGUE",M$5:M$72,"&lt;"&amp;M128)+1),Paramètres!$B$3:$C$56,2,FALSE)*Paramètres!$N$7))</f>
        <v>0</v>
      </c>
      <c r="O128" s="46"/>
      <c r="P128" s="2">
        <f>IF(O$2="Bike &amp; Run",IF(ISNA(VLOOKUP(O128,Paramètres!$B$3:$C$56,2,FALSE)),0,VLOOKUP(O128,Paramètres!$B$3:$C$56,2,FALSE)*Paramètres!$N$8),IF(OR(O128="",OR($D128="",$D128="NL",$D128="HORS LIGUE")),0,VLOOKUP(IF(OR(O128="",OR($D128="",$D128="NL",$D128="HORS LIGUE")),"",COUNTIFS($D$5:$D$72,"&lt;&gt;"&amp;"",$D$5:$D$72,"&lt;&gt;"&amp;"NL",$D$5:$D$72,"&lt;&gt;"&amp;"HORS LIGUE",O$5:O$72,"&lt;"&amp;O128)+1),Paramètres!$B$3:$C$56,2,FALSE)*Paramètres!$N$8))</f>
        <v>0</v>
      </c>
      <c r="Q128" s="46"/>
      <c r="R128" s="2">
        <f>IF(Q$2="Bike &amp; Run",IF(ISNA(VLOOKUP(Q128,Paramètres!$B$3:$C$56,2,FALSE)),0,VLOOKUP(Q128,Paramètres!$B$3:$C$56,2,FALSE)*Paramètres!$N$9),IF(OR(Q128="",OR($D128="",$D128="NL",$D128="HORS LIGUE")),0,VLOOKUP(IF(OR(Q128="",OR($D128="",$D128="NL",$D128="HORS LIGUE")),"",COUNTIFS($D$5:$D$72,"&lt;&gt;"&amp;"",$D$5:$D$72,"&lt;&gt;"&amp;"NL",$D$5:$D$72,"&lt;&gt;"&amp;"HORS LIGUE",Q$5:Q$72,"&lt;"&amp;Q128)+1),Paramètres!$B$3:$C$56,2,FALSE)*Paramètres!$N$9))</f>
        <v>0</v>
      </c>
      <c r="S128" s="46"/>
      <c r="T128" s="2">
        <f>IF(S$2="Bike &amp; Run",IF(ISNA(VLOOKUP(S128,Paramètres!$B$3:$C$56,2,FALSE)),0,VLOOKUP(S128,Paramètres!$B$3:$C$56,2,FALSE)*Paramètres!$N$10),IF(OR(S128="",OR($D128="",$D128="NL",$D128="HORS LIGUE")),0,VLOOKUP(IF(OR(S128="",OR($D128="",$D128="NL",$D128="HORS LIGUE")),"",COUNTIFS($D$5:$D$72,"&lt;&gt;"&amp;"",$D$5:$D$72,"&lt;&gt;"&amp;"NL",$D$5:$D$72,"&lt;&gt;"&amp;"HORS LIGUE",S$5:S$72,"&lt;"&amp;S128)+1),Paramètres!$B$3:$C$56,2,FALSE)*Paramètres!$N$10))</f>
        <v>0</v>
      </c>
      <c r="U128" s="46"/>
      <c r="V128" s="2">
        <f>IF(U$2="Bike &amp; Run",IF(ISNA(VLOOKUP(U128,Paramètres!$B$3:$C$56,2,FALSE)),0,VLOOKUP(U128,Paramètres!$B$3:$C$56,2,FALSE)*Paramètres!$N$11),IF(OR(U128="",OR($D128="",$D128="NL",$D128="HORS LIGUE")),0,VLOOKUP(IF(OR(U128="",OR($D128="",$D128="NL",$D128="HORS LIGUE")),"",COUNTIFS($D$5:$D$72,"&lt;&gt;"&amp;"",$D$5:$D$72,"&lt;&gt;"&amp;"NL",$D$5:$D$72,"&lt;&gt;"&amp;"HORS LIGUE",U$5:U$72,"&lt;"&amp;U128)+1),Paramètres!$B$3:$C$56,2,FALSE)*Paramètres!$N$11))</f>
        <v>0</v>
      </c>
      <c r="W128" s="46"/>
      <c r="X128" s="2">
        <f>IF(W$2="Bike &amp; Run",IF(ISNA(VLOOKUP(W128,Paramètres!$B$3:$C$56,2,FALSE)),0,VLOOKUP(W128,Paramètres!$B$3:$C$56,2,FALSE)*Paramètres!$N$12),IF(OR(W128="",OR($D128="",$D128="NL",$D128="HORS LIGUE")),0,VLOOKUP(IF(OR(W128="",OR($D128="",$D128="NL",$D128="HORS LIGUE")),"",COUNTIFS($D$5:$D$72,"&lt;&gt;"&amp;"",$D$5:$D$72,"&lt;&gt;"&amp;"NL",$D$5:$D$72,"&lt;&gt;"&amp;"HORS LIGUE",W$5:W$72,"&lt;"&amp;W128)+1),Paramètres!$B$3:$C$56,2,FALSE)*Paramètres!$N$12))</f>
        <v>0</v>
      </c>
      <c r="Y128" s="46"/>
      <c r="Z128" s="2">
        <f>IF(Y$2="Bike &amp; Run",IF(ISNA(VLOOKUP(Y128,Paramètres!$B$3:$C$56,2,FALSE)),0,VLOOKUP(Y128,Paramètres!$B$3:$C$56,2,FALSE)*Paramètres!$N$13),IF(OR(Y128="",OR($D128="",$D128="NL",$D128="HORS LIGUE")),0,VLOOKUP(IF(OR(Y128="",OR($D128="",$D128="NL",$D128="HORS LIGUE")),"",COUNTIFS($D$5:$D$72,"&lt;&gt;"&amp;"",$D$5:$D$72,"&lt;&gt;"&amp;"NL",$D$5:$D$72,"&lt;&gt;"&amp;"HORS LIGUE",Y$5:Y$72,"&lt;"&amp;Y128)+1),Paramètres!$B$3:$C$56,2,FALSE)*Paramètres!$N$13))</f>
        <v>0</v>
      </c>
      <c r="AA128" s="46"/>
      <c r="AB128" s="2">
        <f>IF(AA$2="Bike &amp; Run",IF(ISNA(VLOOKUP(AA128,Paramètres!$B$3:$C$56,2,FALSE)),0,VLOOKUP(AA128,Paramètres!$B$3:$C$56,2,FALSE)*Paramètres!$N$14),IF(OR(AA128="",OR($D128="",$D128="NL",$D128="HORS LIGUE")),0,VLOOKUP(IF(OR(AA128="",OR($D128="",$D128="NL",$D128="HORS LIGUE")),"",COUNTIFS($D$5:$D$72,"&lt;&gt;"&amp;"",$D$5:$D$72,"&lt;&gt;"&amp;"NL",$D$5:$D$72,"&lt;&gt;"&amp;"HORS LIGUE",AA$5:AA$72,"&lt;"&amp;AA128)+1),Paramètres!$B$3:$C$56,2,FALSE)*Paramètres!$N$14))</f>
        <v>0</v>
      </c>
      <c r="AC128" s="46"/>
      <c r="AD128" s="2">
        <f>IF(AC$2="Bike &amp; Run",IF(ISNA(VLOOKUP(AC128,Paramètres!$B$3:$C$56,2,FALSE)),0,VLOOKUP(AC128,Paramètres!$B$3:$C$56,2,FALSE)*Paramètres!$N$15),IF(OR(AC128="",OR($D128="",$D128="NL",$D128="HORS LIGUE")),0,VLOOKUP(IF(OR(AC128="",OR($D128="",$D128="NL",$D128="HORS LIGUE")),"",COUNTIFS($D$5:$D$72,"&lt;&gt;"&amp;"",$D$5:$D$72,"&lt;&gt;"&amp;"NL",$D$5:$D$72,"&lt;&gt;"&amp;"HORS LIGUE",AC$5:AC$72,"&lt;"&amp;AC128)+1),Paramètres!$B$3:$C$56,2,FALSE)*Paramètres!$N$15))</f>
        <v>0</v>
      </c>
      <c r="AE128" s="46"/>
      <c r="AF128" s="2">
        <f>IF(AE$2="Bike &amp; Run",IF(ISNA(VLOOKUP(AE128,Paramètres!$B$3:$C$56,2,FALSE)),0,VLOOKUP(AE128,Paramètres!$B$3:$C$56,2,FALSE)*Paramètres!$N$16),IF(OR(AE128="",OR($D128="",$D128="NL",$D128="HORS LIGUE")),0,VLOOKUP(IF(OR(AE128="",OR($D128="",$D128="NL",$D128="HORS LIGUE")),"",COUNTIFS($D$5:$D$72,"&lt;&gt;"&amp;"",$D$5:$D$72,"&lt;&gt;"&amp;"NL",$D$5:$D$72,"&lt;&gt;"&amp;"HORS LIGUE",AE$5:AE$72,"&lt;"&amp;AE128)+1),Paramètres!$B$3:$C$56,2,FALSE)*Paramètres!$N$16))</f>
        <v>0</v>
      </c>
      <c r="AG128" s="46"/>
      <c r="AH128" s="2">
        <f>IF(AG$2="Bike &amp; Run",IF(ISNA(VLOOKUP(AG128,Paramètres!$B$3:$C$56,2,FALSE)),0,VLOOKUP(AG128,Paramètres!$B$3:$C$56,2,FALSE)*Paramètres!$N$17),IF(OR(AG128="",OR($D128="",$D128="NL",$D128="HORS LIGUE")),0,VLOOKUP(IF(OR(AG128="",OR($D128="",$D128="NL",$D128="HORS LIGUE")),"",COUNTIFS($D$5:$D$72,"&lt;&gt;"&amp;"",$D$5:$D$72,"&lt;&gt;"&amp;"NL",$D$5:$D$72,"&lt;&gt;"&amp;"HORS LIGUE",AG$5:AG$72,"&lt;"&amp;AG128)+1),Paramètres!$B$3:$C$56,2,FALSE)*Paramètres!$N$17))</f>
        <v>0</v>
      </c>
      <c r="AI128" s="40">
        <f t="shared" si="118"/>
        <v>0</v>
      </c>
      <c r="AJ128" s="3" t="str">
        <f t="shared" si="119"/>
        <v/>
      </c>
      <c r="AK128" s="5">
        <f t="shared" si="120"/>
        <v>0</v>
      </c>
      <c r="AL128" s="41" t="e">
        <f t="shared" si="122"/>
        <v>#REF!</v>
      </c>
      <c r="AM128" s="33" t="e">
        <f t="shared" si="121"/>
        <v>#REF!</v>
      </c>
    </row>
    <row r="129" spans="1:39" ht="16.5" x14ac:dyDescent="0.35">
      <c r="A129" s="14"/>
      <c r="B129" s="64" t="str">
        <f>IF(ISNA(VLOOKUP(A129,'Licenciés Jeunes 2023'!A:C,3,0)),"",VLOOKUP(A129,'Licenciés Jeunes 2023'!A:C,3,0))</f>
        <v/>
      </c>
      <c r="C129" s="32" t="str">
        <f>IF(ISNA(VLOOKUP(A129,'Licenciés Jeunes 2023'!A:C,2,0)),"",VLOOKUP(A129,'Licenciés Jeunes 2023'!A:C,2,0))</f>
        <v/>
      </c>
      <c r="D129" s="32" t="str">
        <f>IF(ISNA(VLOOKUP(A129,'Licenciés Jeunes 2023'!A:F,6,0)),"",VLOOKUP(A129,'Licenciés Jeunes 2023'!A:F,6,0))</f>
        <v/>
      </c>
      <c r="E129" s="6"/>
      <c r="F129" s="2">
        <f>IF(E$2="Bike &amp; Run",IF(ISNA(VLOOKUP(E129,Paramètres!$B$3:$C$56,2,FALSE)),0,VLOOKUP(E129,Paramètres!$B$3:$C$56,2,FALSE)*Paramètres!$N$3),IF(OR(E129="",OR($D129="",$D129="NL",$D129="HORS LIGUE")),0,VLOOKUP(IF(OR(E129="",OR($D129="",$D129="NL",$D129="HORS LIGUE")),"",COUNTIFS($D$5:$D$72,"&lt;&gt;"&amp;"",$D$5:$D$72,"&lt;&gt;"&amp;"NL",$D$5:$D$72,"&lt;&gt;"&amp;"HORS LIGUE",E$5:E$72,"&lt;"&amp;E129)+1),Paramètres!$B$3:$C$56,2,FALSE)*Paramètres!$N$3))</f>
        <v>0</v>
      </c>
      <c r="G129" s="4"/>
      <c r="H129" s="2">
        <f>IF(G$2="Bike &amp; Run",IF(ISNA(VLOOKUP(G129,Paramètres!$B$3:$C$56,2,FALSE)),0,VLOOKUP(G129,Paramètres!$B$3:$C$56,2,FALSE)*Paramètres!$N$4),IF(OR(G129="",OR($D129="",$D129="NL",$D129="HORS LIGUE")),0,VLOOKUP(IF(OR(G129="",OR($D129="",$D129="NL",$D129="HORS LIGUE")),"",COUNTIFS($D$5:$D$72,"&lt;&gt;"&amp;"",$D$5:$D$72,"&lt;&gt;"&amp;"NL",$D$5:$D$72,"&lt;&gt;"&amp;"HORS LIGUE",G$5:G$72,"&lt;"&amp;G129)+1),Paramètres!$B$3:$C$56,2,FALSE)*Paramètres!$N$4))</f>
        <v>0</v>
      </c>
      <c r="I129" s="36"/>
      <c r="J129" s="2">
        <f>IF(I$2="Bike &amp; Run",IF(ISNA(VLOOKUP(I129,Paramètres!$B$3:$C$56,2,FALSE)),0,VLOOKUP(I129,Paramètres!$B$3:$C$56,2,FALSE)*Paramètres!$N$5),IF(OR(I129="",OR($D129="",$D129="NL",$D129="HORS LIGUE")),0,VLOOKUP(IF(OR(I129="",OR($D129="",$D129="NL",$D129="HORS LIGUE")),"",COUNTIFS($D$5:$D$72,"&lt;&gt;"&amp;"",$D$5:$D$72,"&lt;&gt;"&amp;"NL",$D$5:$D$72,"&lt;&gt;"&amp;"HORS LIGUE",I$5:I$72,"&lt;"&amp;I129)+1),Paramètres!$B$3:$C$56,2,FALSE)*Paramètres!$N$5))</f>
        <v>0</v>
      </c>
      <c r="K129" s="4"/>
      <c r="L129" s="2">
        <f>IF(K$2="Bike &amp; Run",IF(ISNA(VLOOKUP(K129,Paramètres!$B$3:$C$56,2,FALSE)),0,VLOOKUP(K129,Paramètres!$B$3:$C$56,2,FALSE)*Paramètres!$N$6),IF(OR(K129="",OR($D129="",$D129="NL",$D129="HORS LIGUE")),0,VLOOKUP(IF(OR(K129="",OR($D129="",$D129="NL",$D129="HORS LIGUE")),"",COUNTIFS($D$5:$D$72,"&lt;&gt;"&amp;"",$D$5:$D$72,"&lt;&gt;"&amp;"NL",$D$5:$D$72,"&lt;&gt;"&amp;"HORS LIGUE",K$5:K$72,"&lt;"&amp;K129)+1),Paramètres!$B$3:$C$56,2,FALSE)*Paramètres!$N$6))</f>
        <v>0</v>
      </c>
      <c r="M129" s="4"/>
      <c r="N129" s="2">
        <f>IF(M$2="Bike &amp; Run",IF(ISNA(VLOOKUP(M129,Paramètres!$B$3:$C$56,2,FALSE)),0,VLOOKUP(M129,Paramètres!$B$3:$C$56,2,FALSE)*Paramètres!$N$7),IF(OR(M129="",OR($D129="",$D129="NL",$D129="HORS LIGUE")),0,VLOOKUP(IF(OR(M129="",OR($D129="",$D129="NL",$D129="HORS LIGUE")),"",COUNTIFS($D$5:$D$72,"&lt;&gt;"&amp;"",$D$5:$D$72,"&lt;&gt;"&amp;"NL",$D$5:$D$72,"&lt;&gt;"&amp;"HORS LIGUE",M$5:M$72,"&lt;"&amp;M129)+1),Paramètres!$B$3:$C$56,2,FALSE)*Paramètres!$N$7))</f>
        <v>0</v>
      </c>
      <c r="O129" s="46"/>
      <c r="P129" s="2">
        <f>IF(O$2="Bike &amp; Run",IF(ISNA(VLOOKUP(O129,Paramètres!$B$3:$C$56,2,FALSE)),0,VLOOKUP(O129,Paramètres!$B$3:$C$56,2,FALSE)*Paramètres!$N$8),IF(OR(O129="",OR($D129="",$D129="NL",$D129="HORS LIGUE")),0,VLOOKUP(IF(OR(O129="",OR($D129="",$D129="NL",$D129="HORS LIGUE")),"",COUNTIFS($D$5:$D$72,"&lt;&gt;"&amp;"",$D$5:$D$72,"&lt;&gt;"&amp;"NL",$D$5:$D$72,"&lt;&gt;"&amp;"HORS LIGUE",O$5:O$72,"&lt;"&amp;O129)+1),Paramètres!$B$3:$C$56,2,FALSE)*Paramètres!$N$8))</f>
        <v>0</v>
      </c>
      <c r="Q129" s="46"/>
      <c r="R129" s="2">
        <f>IF(Q$2="Bike &amp; Run",IF(ISNA(VLOOKUP(Q129,Paramètres!$B$3:$C$56,2,FALSE)),0,VLOOKUP(Q129,Paramètres!$B$3:$C$56,2,FALSE)*Paramètres!$N$9),IF(OR(Q129="",OR($D129="",$D129="NL",$D129="HORS LIGUE")),0,VLOOKUP(IF(OR(Q129="",OR($D129="",$D129="NL",$D129="HORS LIGUE")),"",COUNTIFS($D$5:$D$72,"&lt;&gt;"&amp;"",$D$5:$D$72,"&lt;&gt;"&amp;"NL",$D$5:$D$72,"&lt;&gt;"&amp;"HORS LIGUE",Q$5:Q$72,"&lt;"&amp;Q129)+1),Paramètres!$B$3:$C$56,2,FALSE)*Paramètres!$N$9))</f>
        <v>0</v>
      </c>
      <c r="S129" s="46"/>
      <c r="T129" s="2">
        <f>IF(S$2="Bike &amp; Run",IF(ISNA(VLOOKUP(S129,Paramètres!$B$3:$C$56,2,FALSE)),0,VLOOKUP(S129,Paramètres!$B$3:$C$56,2,FALSE)*Paramètres!$N$10),IF(OR(S129="",OR($D129="",$D129="NL",$D129="HORS LIGUE")),0,VLOOKUP(IF(OR(S129="",OR($D129="",$D129="NL",$D129="HORS LIGUE")),"",COUNTIFS($D$5:$D$72,"&lt;&gt;"&amp;"",$D$5:$D$72,"&lt;&gt;"&amp;"NL",$D$5:$D$72,"&lt;&gt;"&amp;"HORS LIGUE",S$5:S$72,"&lt;"&amp;S129)+1),Paramètres!$B$3:$C$56,2,FALSE)*Paramètres!$N$10))</f>
        <v>0</v>
      </c>
      <c r="U129" s="46"/>
      <c r="V129" s="2">
        <f>IF(U$2="Bike &amp; Run",IF(ISNA(VLOOKUP(U129,Paramètres!$B$3:$C$56,2,FALSE)),0,VLOOKUP(U129,Paramètres!$B$3:$C$56,2,FALSE)*Paramètres!$N$11),IF(OR(U129="",OR($D129="",$D129="NL",$D129="HORS LIGUE")),0,VLOOKUP(IF(OR(U129="",OR($D129="",$D129="NL",$D129="HORS LIGUE")),"",COUNTIFS($D$5:$D$72,"&lt;&gt;"&amp;"",$D$5:$D$72,"&lt;&gt;"&amp;"NL",$D$5:$D$72,"&lt;&gt;"&amp;"HORS LIGUE",U$5:U$72,"&lt;"&amp;U129)+1),Paramètres!$B$3:$C$56,2,FALSE)*Paramètres!$N$11))</f>
        <v>0</v>
      </c>
      <c r="W129" s="46"/>
      <c r="X129" s="2">
        <f>IF(W$2="Bike &amp; Run",IF(ISNA(VLOOKUP(W129,Paramètres!$B$3:$C$56,2,FALSE)),0,VLOOKUP(W129,Paramètres!$B$3:$C$56,2,FALSE)*Paramètres!$N$12),IF(OR(W129="",OR($D129="",$D129="NL",$D129="HORS LIGUE")),0,VLOOKUP(IF(OR(W129="",OR($D129="",$D129="NL",$D129="HORS LIGUE")),"",COUNTIFS($D$5:$D$72,"&lt;&gt;"&amp;"",$D$5:$D$72,"&lt;&gt;"&amp;"NL",$D$5:$D$72,"&lt;&gt;"&amp;"HORS LIGUE",W$5:W$72,"&lt;"&amp;W129)+1),Paramètres!$B$3:$C$56,2,FALSE)*Paramètres!$N$12))</f>
        <v>0</v>
      </c>
      <c r="Y129" s="46"/>
      <c r="Z129" s="2">
        <f>IF(Y$2="Bike &amp; Run",IF(ISNA(VLOOKUP(Y129,Paramètres!$B$3:$C$56,2,FALSE)),0,VLOOKUP(Y129,Paramètres!$B$3:$C$56,2,FALSE)*Paramètres!$N$13),IF(OR(Y129="",OR($D129="",$D129="NL",$D129="HORS LIGUE")),0,VLOOKUP(IF(OR(Y129="",OR($D129="",$D129="NL",$D129="HORS LIGUE")),"",COUNTIFS($D$5:$D$72,"&lt;&gt;"&amp;"",$D$5:$D$72,"&lt;&gt;"&amp;"NL",$D$5:$D$72,"&lt;&gt;"&amp;"HORS LIGUE",Y$5:Y$72,"&lt;"&amp;Y129)+1),Paramètres!$B$3:$C$56,2,FALSE)*Paramètres!$N$13))</f>
        <v>0</v>
      </c>
      <c r="AA129" s="46"/>
      <c r="AB129" s="2">
        <f>IF(AA$2="Bike &amp; Run",IF(ISNA(VLOOKUP(AA129,Paramètres!$B$3:$C$56,2,FALSE)),0,VLOOKUP(AA129,Paramètres!$B$3:$C$56,2,FALSE)*Paramètres!$N$14),IF(OR(AA129="",OR($D129="",$D129="NL",$D129="HORS LIGUE")),0,VLOOKUP(IF(OR(AA129="",OR($D129="",$D129="NL",$D129="HORS LIGUE")),"",COUNTIFS($D$5:$D$72,"&lt;&gt;"&amp;"",$D$5:$D$72,"&lt;&gt;"&amp;"NL",$D$5:$D$72,"&lt;&gt;"&amp;"HORS LIGUE",AA$5:AA$72,"&lt;"&amp;AA129)+1),Paramètres!$B$3:$C$56,2,FALSE)*Paramètres!$N$14))</f>
        <v>0</v>
      </c>
      <c r="AC129" s="46"/>
      <c r="AD129" s="2">
        <f>IF(AC$2="Bike &amp; Run",IF(ISNA(VLOOKUP(AC129,Paramètres!$B$3:$C$56,2,FALSE)),0,VLOOKUP(AC129,Paramètres!$B$3:$C$56,2,FALSE)*Paramètres!$N$15),IF(OR(AC129="",OR($D129="",$D129="NL",$D129="HORS LIGUE")),0,VLOOKUP(IF(OR(AC129="",OR($D129="",$D129="NL",$D129="HORS LIGUE")),"",COUNTIFS($D$5:$D$72,"&lt;&gt;"&amp;"",$D$5:$D$72,"&lt;&gt;"&amp;"NL",$D$5:$D$72,"&lt;&gt;"&amp;"HORS LIGUE",AC$5:AC$72,"&lt;"&amp;AC129)+1),Paramètres!$B$3:$C$56,2,FALSE)*Paramètres!$N$15))</f>
        <v>0</v>
      </c>
      <c r="AE129" s="46"/>
      <c r="AF129" s="2">
        <f>IF(AE$2="Bike &amp; Run",IF(ISNA(VLOOKUP(AE129,Paramètres!$B$3:$C$56,2,FALSE)),0,VLOOKUP(AE129,Paramètres!$B$3:$C$56,2,FALSE)*Paramètres!$N$16),IF(OR(AE129="",OR($D129="",$D129="NL",$D129="HORS LIGUE")),0,VLOOKUP(IF(OR(AE129="",OR($D129="",$D129="NL",$D129="HORS LIGUE")),"",COUNTIFS($D$5:$D$72,"&lt;&gt;"&amp;"",$D$5:$D$72,"&lt;&gt;"&amp;"NL",$D$5:$D$72,"&lt;&gt;"&amp;"HORS LIGUE",AE$5:AE$72,"&lt;"&amp;AE129)+1),Paramètres!$B$3:$C$56,2,FALSE)*Paramètres!$N$16))</f>
        <v>0</v>
      </c>
      <c r="AG129" s="46"/>
      <c r="AH129" s="2">
        <f>IF(AG$2="Bike &amp; Run",IF(ISNA(VLOOKUP(AG129,Paramètres!$B$3:$C$56,2,FALSE)),0,VLOOKUP(AG129,Paramètres!$B$3:$C$56,2,FALSE)*Paramètres!$N$17),IF(OR(AG129="",OR($D129="",$D129="NL",$D129="HORS LIGUE")),0,VLOOKUP(IF(OR(AG129="",OR($D129="",$D129="NL",$D129="HORS LIGUE")),"",COUNTIFS($D$5:$D$72,"&lt;&gt;"&amp;"",$D$5:$D$72,"&lt;&gt;"&amp;"NL",$D$5:$D$72,"&lt;&gt;"&amp;"HORS LIGUE",AG$5:AG$72,"&lt;"&amp;AG129)+1),Paramètres!$B$3:$C$56,2,FALSE)*Paramètres!$N$17))</f>
        <v>0</v>
      </c>
      <c r="AI129" s="40">
        <f t="shared" si="118"/>
        <v>0</v>
      </c>
      <c r="AJ129" s="3" t="str">
        <f t="shared" si="119"/>
        <v/>
      </c>
      <c r="AK129" s="5">
        <f t="shared" si="120"/>
        <v>0</v>
      </c>
      <c r="AL129" s="41" t="e">
        <f t="shared" si="122"/>
        <v>#REF!</v>
      </c>
      <c r="AM129" s="33" t="e">
        <f t="shared" si="121"/>
        <v>#REF!</v>
      </c>
    </row>
    <row r="130" spans="1:39" ht="16.5" x14ac:dyDescent="0.35">
      <c r="A130" s="14"/>
      <c r="B130" s="64" t="str">
        <f>IF(ISNA(VLOOKUP(A130,'Licenciés Jeunes 2023'!A:C,3,0)),"",VLOOKUP(A130,'Licenciés Jeunes 2023'!A:C,3,0))</f>
        <v/>
      </c>
      <c r="C130" s="32" t="str">
        <f>IF(ISNA(VLOOKUP(A130,'Licenciés Jeunes 2023'!A:C,2,0)),"",VLOOKUP(A130,'Licenciés Jeunes 2023'!A:C,2,0))</f>
        <v/>
      </c>
      <c r="D130" s="32" t="str">
        <f>IF(ISNA(VLOOKUP(A130,'Licenciés Jeunes 2023'!A:F,6,0)),"",VLOOKUP(A130,'Licenciés Jeunes 2023'!A:F,6,0))</f>
        <v/>
      </c>
      <c r="E130" s="6"/>
      <c r="F130" s="2">
        <f>IF(E$2="Bike &amp; Run",IF(ISNA(VLOOKUP(E130,Paramètres!$B$3:$C$56,2,FALSE)),0,VLOOKUP(E130,Paramètres!$B$3:$C$56,2,FALSE)*Paramètres!$N$3),IF(OR(E130="",OR($D130="",$D130="NL",$D130="HORS LIGUE")),0,VLOOKUP(IF(OR(E130="",OR($D130="",$D130="NL",$D130="HORS LIGUE")),"",COUNTIFS($D$5:$D$72,"&lt;&gt;"&amp;"",$D$5:$D$72,"&lt;&gt;"&amp;"NL",$D$5:$D$72,"&lt;&gt;"&amp;"HORS LIGUE",E$5:E$72,"&lt;"&amp;E130)+1),Paramètres!$B$3:$C$56,2,FALSE)*Paramètres!$N$3))</f>
        <v>0</v>
      </c>
      <c r="G130" s="4"/>
      <c r="H130" s="2">
        <f>IF(G$2="Bike &amp; Run",IF(ISNA(VLOOKUP(G130,Paramètres!$B$3:$C$56,2,FALSE)),0,VLOOKUP(G130,Paramètres!$B$3:$C$56,2,FALSE)*Paramètres!$N$4),IF(OR(G130="",OR($D130="",$D130="NL",$D130="HORS LIGUE")),0,VLOOKUP(IF(OR(G130="",OR($D130="",$D130="NL",$D130="HORS LIGUE")),"",COUNTIFS($D$5:$D$72,"&lt;&gt;"&amp;"",$D$5:$D$72,"&lt;&gt;"&amp;"NL",$D$5:$D$72,"&lt;&gt;"&amp;"HORS LIGUE",G$5:G$72,"&lt;"&amp;G130)+1),Paramètres!$B$3:$C$56,2,FALSE)*Paramètres!$N$4))</f>
        <v>0</v>
      </c>
      <c r="I130" s="36"/>
      <c r="J130" s="2">
        <f>IF(I$2="Bike &amp; Run",IF(ISNA(VLOOKUP(I130,Paramètres!$B$3:$C$56,2,FALSE)),0,VLOOKUP(I130,Paramètres!$B$3:$C$56,2,FALSE)*Paramètres!$N$5),IF(OR(I130="",OR($D130="",$D130="NL",$D130="HORS LIGUE")),0,VLOOKUP(IF(OR(I130="",OR($D130="",$D130="NL",$D130="HORS LIGUE")),"",COUNTIFS($D$5:$D$72,"&lt;&gt;"&amp;"",$D$5:$D$72,"&lt;&gt;"&amp;"NL",$D$5:$D$72,"&lt;&gt;"&amp;"HORS LIGUE",I$5:I$72,"&lt;"&amp;I130)+1),Paramètres!$B$3:$C$56,2,FALSE)*Paramètres!$N$5))</f>
        <v>0</v>
      </c>
      <c r="K130" s="4"/>
      <c r="L130" s="2">
        <f>IF(K$2="Bike &amp; Run",IF(ISNA(VLOOKUP(K130,Paramètres!$B$3:$C$56,2,FALSE)),0,VLOOKUP(K130,Paramètres!$B$3:$C$56,2,FALSE)*Paramètres!$N$6),IF(OR(K130="",OR($D130="",$D130="NL",$D130="HORS LIGUE")),0,VLOOKUP(IF(OR(K130="",OR($D130="",$D130="NL",$D130="HORS LIGUE")),"",COUNTIFS($D$5:$D$72,"&lt;&gt;"&amp;"",$D$5:$D$72,"&lt;&gt;"&amp;"NL",$D$5:$D$72,"&lt;&gt;"&amp;"HORS LIGUE",K$5:K$72,"&lt;"&amp;K130)+1),Paramètres!$B$3:$C$56,2,FALSE)*Paramètres!$N$6))</f>
        <v>0</v>
      </c>
      <c r="M130" s="4"/>
      <c r="N130" s="2">
        <f>IF(M$2="Bike &amp; Run",IF(ISNA(VLOOKUP(M130,Paramètres!$B$3:$C$56,2,FALSE)),0,VLOOKUP(M130,Paramètres!$B$3:$C$56,2,FALSE)*Paramètres!$N$7),IF(OR(M130="",OR($D130="",$D130="NL",$D130="HORS LIGUE")),0,VLOOKUP(IF(OR(M130="",OR($D130="",$D130="NL",$D130="HORS LIGUE")),"",COUNTIFS($D$5:$D$72,"&lt;&gt;"&amp;"",$D$5:$D$72,"&lt;&gt;"&amp;"NL",$D$5:$D$72,"&lt;&gt;"&amp;"HORS LIGUE",M$5:M$72,"&lt;"&amp;M130)+1),Paramètres!$B$3:$C$56,2,FALSE)*Paramètres!$N$7))</f>
        <v>0</v>
      </c>
      <c r="O130" s="46"/>
      <c r="P130" s="2">
        <f>IF(O$2="Bike &amp; Run",IF(ISNA(VLOOKUP(O130,Paramètres!$B$3:$C$56,2,FALSE)),0,VLOOKUP(O130,Paramètres!$B$3:$C$56,2,FALSE)*Paramètres!$N$8),IF(OR(O130="",OR($D130="",$D130="NL",$D130="HORS LIGUE")),0,VLOOKUP(IF(OR(O130="",OR($D130="",$D130="NL",$D130="HORS LIGUE")),"",COUNTIFS($D$5:$D$72,"&lt;&gt;"&amp;"",$D$5:$D$72,"&lt;&gt;"&amp;"NL",$D$5:$D$72,"&lt;&gt;"&amp;"HORS LIGUE",O$5:O$72,"&lt;"&amp;O130)+1),Paramètres!$B$3:$C$56,2,FALSE)*Paramètres!$N$8))</f>
        <v>0</v>
      </c>
      <c r="Q130" s="46"/>
      <c r="R130" s="2">
        <f>IF(Q$2="Bike &amp; Run",IF(ISNA(VLOOKUP(Q130,Paramètres!$B$3:$C$56,2,FALSE)),0,VLOOKUP(Q130,Paramètres!$B$3:$C$56,2,FALSE)*Paramètres!$N$9),IF(OR(Q130="",OR($D130="",$D130="NL",$D130="HORS LIGUE")),0,VLOOKUP(IF(OR(Q130="",OR($D130="",$D130="NL",$D130="HORS LIGUE")),"",COUNTIFS($D$5:$D$72,"&lt;&gt;"&amp;"",$D$5:$D$72,"&lt;&gt;"&amp;"NL",$D$5:$D$72,"&lt;&gt;"&amp;"HORS LIGUE",Q$5:Q$72,"&lt;"&amp;Q130)+1),Paramètres!$B$3:$C$56,2,FALSE)*Paramètres!$N$9))</f>
        <v>0</v>
      </c>
      <c r="S130" s="46"/>
      <c r="T130" s="2">
        <f>IF(S$2="Bike &amp; Run",IF(ISNA(VLOOKUP(S130,Paramètres!$B$3:$C$56,2,FALSE)),0,VLOOKUP(S130,Paramètres!$B$3:$C$56,2,FALSE)*Paramètres!$N$10),IF(OR(S130="",OR($D130="",$D130="NL",$D130="HORS LIGUE")),0,VLOOKUP(IF(OR(S130="",OR($D130="",$D130="NL",$D130="HORS LIGUE")),"",COUNTIFS($D$5:$D$72,"&lt;&gt;"&amp;"",$D$5:$D$72,"&lt;&gt;"&amp;"NL",$D$5:$D$72,"&lt;&gt;"&amp;"HORS LIGUE",S$5:S$72,"&lt;"&amp;S130)+1),Paramètres!$B$3:$C$56,2,FALSE)*Paramètres!$N$10))</f>
        <v>0</v>
      </c>
      <c r="U130" s="46"/>
      <c r="V130" s="2">
        <f>IF(U$2="Bike &amp; Run",IF(ISNA(VLOOKUP(U130,Paramètres!$B$3:$C$56,2,FALSE)),0,VLOOKUP(U130,Paramètres!$B$3:$C$56,2,FALSE)*Paramètres!$N$11),IF(OR(U130="",OR($D130="",$D130="NL",$D130="HORS LIGUE")),0,VLOOKUP(IF(OR(U130="",OR($D130="",$D130="NL",$D130="HORS LIGUE")),"",COUNTIFS($D$5:$D$72,"&lt;&gt;"&amp;"",$D$5:$D$72,"&lt;&gt;"&amp;"NL",$D$5:$D$72,"&lt;&gt;"&amp;"HORS LIGUE",U$5:U$72,"&lt;"&amp;U130)+1),Paramètres!$B$3:$C$56,2,FALSE)*Paramètres!$N$11))</f>
        <v>0</v>
      </c>
      <c r="W130" s="46"/>
      <c r="X130" s="2">
        <f>IF(W$2="Bike &amp; Run",IF(ISNA(VLOOKUP(W130,Paramètres!$B$3:$C$56,2,FALSE)),0,VLOOKUP(W130,Paramètres!$B$3:$C$56,2,FALSE)*Paramètres!$N$12),IF(OR(W130="",OR($D130="",$D130="NL",$D130="HORS LIGUE")),0,VLOOKUP(IF(OR(W130="",OR($D130="",$D130="NL",$D130="HORS LIGUE")),"",COUNTIFS($D$5:$D$72,"&lt;&gt;"&amp;"",$D$5:$D$72,"&lt;&gt;"&amp;"NL",$D$5:$D$72,"&lt;&gt;"&amp;"HORS LIGUE",W$5:W$72,"&lt;"&amp;W130)+1),Paramètres!$B$3:$C$56,2,FALSE)*Paramètres!$N$12))</f>
        <v>0</v>
      </c>
      <c r="Y130" s="46"/>
      <c r="Z130" s="2">
        <f>IF(Y$2="Bike &amp; Run",IF(ISNA(VLOOKUP(Y130,Paramètres!$B$3:$C$56,2,FALSE)),0,VLOOKUP(Y130,Paramètres!$B$3:$C$56,2,FALSE)*Paramètres!$N$13),IF(OR(Y130="",OR($D130="",$D130="NL",$D130="HORS LIGUE")),0,VLOOKUP(IF(OR(Y130="",OR($D130="",$D130="NL",$D130="HORS LIGUE")),"",COUNTIFS($D$5:$D$72,"&lt;&gt;"&amp;"",$D$5:$D$72,"&lt;&gt;"&amp;"NL",$D$5:$D$72,"&lt;&gt;"&amp;"HORS LIGUE",Y$5:Y$72,"&lt;"&amp;Y130)+1),Paramètres!$B$3:$C$56,2,FALSE)*Paramètres!$N$13))</f>
        <v>0</v>
      </c>
      <c r="AA130" s="46"/>
      <c r="AB130" s="2">
        <f>IF(AA$2="Bike &amp; Run",IF(ISNA(VLOOKUP(AA130,Paramètres!$B$3:$C$56,2,FALSE)),0,VLOOKUP(AA130,Paramètres!$B$3:$C$56,2,FALSE)*Paramètres!$N$14),IF(OR(AA130="",OR($D130="",$D130="NL",$D130="HORS LIGUE")),0,VLOOKUP(IF(OR(AA130="",OR($D130="",$D130="NL",$D130="HORS LIGUE")),"",COUNTIFS($D$5:$D$72,"&lt;&gt;"&amp;"",$D$5:$D$72,"&lt;&gt;"&amp;"NL",$D$5:$D$72,"&lt;&gt;"&amp;"HORS LIGUE",AA$5:AA$72,"&lt;"&amp;AA130)+1),Paramètres!$B$3:$C$56,2,FALSE)*Paramètres!$N$14))</f>
        <v>0</v>
      </c>
      <c r="AC130" s="46"/>
      <c r="AD130" s="2">
        <f>IF(AC$2="Bike &amp; Run",IF(ISNA(VLOOKUP(AC130,Paramètres!$B$3:$C$56,2,FALSE)),0,VLOOKUP(AC130,Paramètres!$B$3:$C$56,2,FALSE)*Paramètres!$N$15),IF(OR(AC130="",OR($D130="",$D130="NL",$D130="HORS LIGUE")),0,VLOOKUP(IF(OR(AC130="",OR($D130="",$D130="NL",$D130="HORS LIGUE")),"",COUNTIFS($D$5:$D$72,"&lt;&gt;"&amp;"",$D$5:$D$72,"&lt;&gt;"&amp;"NL",$D$5:$D$72,"&lt;&gt;"&amp;"HORS LIGUE",AC$5:AC$72,"&lt;"&amp;AC130)+1),Paramètres!$B$3:$C$56,2,FALSE)*Paramètres!$N$15))</f>
        <v>0</v>
      </c>
      <c r="AE130" s="46"/>
      <c r="AF130" s="2">
        <f>IF(AE$2="Bike &amp; Run",IF(ISNA(VLOOKUP(AE130,Paramètres!$B$3:$C$56,2,FALSE)),0,VLOOKUP(AE130,Paramètres!$B$3:$C$56,2,FALSE)*Paramètres!$N$16),IF(OR(AE130="",OR($D130="",$D130="NL",$D130="HORS LIGUE")),0,VLOOKUP(IF(OR(AE130="",OR($D130="",$D130="NL",$D130="HORS LIGUE")),"",COUNTIFS($D$5:$D$72,"&lt;&gt;"&amp;"",$D$5:$D$72,"&lt;&gt;"&amp;"NL",$D$5:$D$72,"&lt;&gt;"&amp;"HORS LIGUE",AE$5:AE$72,"&lt;"&amp;AE130)+1),Paramètres!$B$3:$C$56,2,FALSE)*Paramètres!$N$16))</f>
        <v>0</v>
      </c>
      <c r="AG130" s="46"/>
      <c r="AH130" s="2">
        <f>IF(AG$2="Bike &amp; Run",IF(ISNA(VLOOKUP(AG130,Paramètres!$B$3:$C$56,2,FALSE)),0,VLOOKUP(AG130,Paramètres!$B$3:$C$56,2,FALSE)*Paramètres!$N$17),IF(OR(AG130="",OR($D130="",$D130="NL",$D130="HORS LIGUE")),0,VLOOKUP(IF(OR(AG130="",OR($D130="",$D130="NL",$D130="HORS LIGUE")),"",COUNTIFS($D$5:$D$72,"&lt;&gt;"&amp;"",$D$5:$D$72,"&lt;&gt;"&amp;"NL",$D$5:$D$72,"&lt;&gt;"&amp;"HORS LIGUE",AG$5:AG$72,"&lt;"&amp;AG130)+1),Paramètres!$B$3:$C$56,2,FALSE)*Paramètres!$N$17))</f>
        <v>0</v>
      </c>
      <c r="AI130" s="40">
        <f t="shared" si="118"/>
        <v>0</v>
      </c>
      <c r="AJ130" s="3" t="str">
        <f t="shared" si="119"/>
        <v/>
      </c>
      <c r="AK130" s="5">
        <f t="shared" si="120"/>
        <v>0</v>
      </c>
      <c r="AL130" s="41" t="e">
        <f t="shared" si="122"/>
        <v>#REF!</v>
      </c>
      <c r="AM130" s="33" t="e">
        <f t="shared" si="121"/>
        <v>#REF!</v>
      </c>
    </row>
    <row r="131" spans="1:39" ht="16.5" x14ac:dyDescent="0.35">
      <c r="A131" s="14"/>
      <c r="B131" s="64" t="str">
        <f>IF(ISNA(VLOOKUP(A131,'Licenciés Jeunes 2023'!A:C,3,0)),"",VLOOKUP(A131,'Licenciés Jeunes 2023'!A:C,3,0))</f>
        <v/>
      </c>
      <c r="C131" s="32" t="str">
        <f>IF(ISNA(VLOOKUP(A131,'Licenciés Jeunes 2023'!A:C,2,0)),"",VLOOKUP(A131,'Licenciés Jeunes 2023'!A:C,2,0))</f>
        <v/>
      </c>
      <c r="D131" s="32" t="str">
        <f>IF(ISNA(VLOOKUP(A131,'Licenciés Jeunes 2023'!A:F,6,0)),"",VLOOKUP(A131,'Licenciés Jeunes 2023'!A:F,6,0))</f>
        <v/>
      </c>
      <c r="E131" s="6"/>
      <c r="F131" s="2">
        <f>IF(E$2="Bike &amp; Run",IF(ISNA(VLOOKUP(E131,Paramètres!$B$3:$C$56,2,FALSE)),0,VLOOKUP(E131,Paramètres!$B$3:$C$56,2,FALSE)*Paramètres!$N$3),IF(OR(E131="",OR($D131="",$D131="NL",$D131="HORS LIGUE")),0,VLOOKUP(IF(OR(E131="",OR($D131="",$D131="NL",$D131="HORS LIGUE")),"",COUNTIFS($D$5:$D$72,"&lt;&gt;"&amp;"",$D$5:$D$72,"&lt;&gt;"&amp;"NL",$D$5:$D$72,"&lt;&gt;"&amp;"HORS LIGUE",E$5:E$72,"&lt;"&amp;E131)+1),Paramètres!$B$3:$C$56,2,FALSE)*Paramètres!$N$3))</f>
        <v>0</v>
      </c>
      <c r="G131" s="4"/>
      <c r="H131" s="2">
        <f>IF(G$2="Bike &amp; Run",IF(ISNA(VLOOKUP(G131,Paramètres!$B$3:$C$56,2,FALSE)),0,VLOOKUP(G131,Paramètres!$B$3:$C$56,2,FALSE)*Paramètres!$N$4),IF(OR(G131="",OR($D131="",$D131="NL",$D131="HORS LIGUE")),0,VLOOKUP(IF(OR(G131="",OR($D131="",$D131="NL",$D131="HORS LIGUE")),"",COUNTIFS($D$5:$D$72,"&lt;&gt;"&amp;"",$D$5:$D$72,"&lt;&gt;"&amp;"NL",$D$5:$D$72,"&lt;&gt;"&amp;"HORS LIGUE",G$5:G$72,"&lt;"&amp;G131)+1),Paramètres!$B$3:$C$56,2,FALSE)*Paramètres!$N$4))</f>
        <v>0</v>
      </c>
      <c r="I131" s="36"/>
      <c r="J131" s="2">
        <f>IF(I$2="Bike &amp; Run",IF(ISNA(VLOOKUP(I131,Paramètres!$B$3:$C$56,2,FALSE)),0,VLOOKUP(I131,Paramètres!$B$3:$C$56,2,FALSE)*Paramètres!$N$5),IF(OR(I131="",OR($D131="",$D131="NL",$D131="HORS LIGUE")),0,VLOOKUP(IF(OR(I131="",OR($D131="",$D131="NL",$D131="HORS LIGUE")),"",COUNTIFS($D$5:$D$72,"&lt;&gt;"&amp;"",$D$5:$D$72,"&lt;&gt;"&amp;"NL",$D$5:$D$72,"&lt;&gt;"&amp;"HORS LIGUE",I$5:I$72,"&lt;"&amp;I131)+1),Paramètres!$B$3:$C$56,2,FALSE)*Paramètres!$N$5))</f>
        <v>0</v>
      </c>
      <c r="K131" s="4"/>
      <c r="L131" s="2">
        <f>IF(K$2="Bike &amp; Run",IF(ISNA(VLOOKUP(K131,Paramètres!$B$3:$C$56,2,FALSE)),0,VLOOKUP(K131,Paramètres!$B$3:$C$56,2,FALSE)*Paramètres!$N$6),IF(OR(K131="",OR($D131="",$D131="NL",$D131="HORS LIGUE")),0,VLOOKUP(IF(OR(K131="",OR($D131="",$D131="NL",$D131="HORS LIGUE")),"",COUNTIFS($D$5:$D$72,"&lt;&gt;"&amp;"",$D$5:$D$72,"&lt;&gt;"&amp;"NL",$D$5:$D$72,"&lt;&gt;"&amp;"HORS LIGUE",K$5:K$72,"&lt;"&amp;K131)+1),Paramètres!$B$3:$C$56,2,FALSE)*Paramètres!$N$6))</f>
        <v>0</v>
      </c>
      <c r="M131" s="4"/>
      <c r="N131" s="2">
        <f>IF(M$2="Bike &amp; Run",IF(ISNA(VLOOKUP(M131,Paramètres!$B$3:$C$56,2,FALSE)),0,VLOOKUP(M131,Paramètres!$B$3:$C$56,2,FALSE)*Paramètres!$N$7),IF(OR(M131="",OR($D131="",$D131="NL",$D131="HORS LIGUE")),0,VLOOKUP(IF(OR(M131="",OR($D131="",$D131="NL",$D131="HORS LIGUE")),"",COUNTIFS($D$5:$D$72,"&lt;&gt;"&amp;"",$D$5:$D$72,"&lt;&gt;"&amp;"NL",$D$5:$D$72,"&lt;&gt;"&amp;"HORS LIGUE",M$5:M$72,"&lt;"&amp;M131)+1),Paramètres!$B$3:$C$56,2,FALSE)*Paramètres!$N$7))</f>
        <v>0</v>
      </c>
      <c r="O131" s="46"/>
      <c r="P131" s="2">
        <f>IF(O$2="Bike &amp; Run",IF(ISNA(VLOOKUP(O131,Paramètres!$B$3:$C$56,2,FALSE)),0,VLOOKUP(O131,Paramètres!$B$3:$C$56,2,FALSE)*Paramètres!$N$8),IF(OR(O131="",OR($D131="",$D131="NL",$D131="HORS LIGUE")),0,VLOOKUP(IF(OR(O131="",OR($D131="",$D131="NL",$D131="HORS LIGUE")),"",COUNTIFS($D$5:$D$72,"&lt;&gt;"&amp;"",$D$5:$D$72,"&lt;&gt;"&amp;"NL",$D$5:$D$72,"&lt;&gt;"&amp;"HORS LIGUE",O$5:O$72,"&lt;"&amp;O131)+1),Paramètres!$B$3:$C$56,2,FALSE)*Paramètres!$N$8))</f>
        <v>0</v>
      </c>
      <c r="Q131" s="46"/>
      <c r="R131" s="2">
        <f>IF(Q$2="Bike &amp; Run",IF(ISNA(VLOOKUP(Q131,Paramètres!$B$3:$C$56,2,FALSE)),0,VLOOKUP(Q131,Paramètres!$B$3:$C$56,2,FALSE)*Paramètres!$N$9),IF(OR(Q131="",OR($D131="",$D131="NL",$D131="HORS LIGUE")),0,VLOOKUP(IF(OR(Q131="",OR($D131="",$D131="NL",$D131="HORS LIGUE")),"",COUNTIFS($D$5:$D$72,"&lt;&gt;"&amp;"",$D$5:$D$72,"&lt;&gt;"&amp;"NL",$D$5:$D$72,"&lt;&gt;"&amp;"HORS LIGUE",Q$5:Q$72,"&lt;"&amp;Q131)+1),Paramètres!$B$3:$C$56,2,FALSE)*Paramètres!$N$9))</f>
        <v>0</v>
      </c>
      <c r="S131" s="46"/>
      <c r="T131" s="2">
        <f>IF(S$2="Bike &amp; Run",IF(ISNA(VLOOKUP(S131,Paramètres!$B$3:$C$56,2,FALSE)),0,VLOOKUP(S131,Paramètres!$B$3:$C$56,2,FALSE)*Paramètres!$N$10),IF(OR(S131="",OR($D131="",$D131="NL",$D131="HORS LIGUE")),0,VLOOKUP(IF(OR(S131="",OR($D131="",$D131="NL",$D131="HORS LIGUE")),"",COUNTIFS($D$5:$D$72,"&lt;&gt;"&amp;"",$D$5:$D$72,"&lt;&gt;"&amp;"NL",$D$5:$D$72,"&lt;&gt;"&amp;"HORS LIGUE",S$5:S$72,"&lt;"&amp;S131)+1),Paramètres!$B$3:$C$56,2,FALSE)*Paramètres!$N$10))</f>
        <v>0</v>
      </c>
      <c r="U131" s="46"/>
      <c r="V131" s="2">
        <f>IF(U$2="Bike &amp; Run",IF(ISNA(VLOOKUP(U131,Paramètres!$B$3:$C$56,2,FALSE)),0,VLOOKUP(U131,Paramètres!$B$3:$C$56,2,FALSE)*Paramètres!$N$11),IF(OR(U131="",OR($D131="",$D131="NL",$D131="HORS LIGUE")),0,VLOOKUP(IF(OR(U131="",OR($D131="",$D131="NL",$D131="HORS LIGUE")),"",COUNTIFS($D$5:$D$72,"&lt;&gt;"&amp;"",$D$5:$D$72,"&lt;&gt;"&amp;"NL",$D$5:$D$72,"&lt;&gt;"&amp;"HORS LIGUE",U$5:U$72,"&lt;"&amp;U131)+1),Paramètres!$B$3:$C$56,2,FALSE)*Paramètres!$N$11))</f>
        <v>0</v>
      </c>
      <c r="W131" s="46"/>
      <c r="X131" s="2">
        <f>IF(W$2="Bike &amp; Run",IF(ISNA(VLOOKUP(W131,Paramètres!$B$3:$C$56,2,FALSE)),0,VLOOKUP(W131,Paramètres!$B$3:$C$56,2,FALSE)*Paramètres!$N$12),IF(OR(W131="",OR($D131="",$D131="NL",$D131="HORS LIGUE")),0,VLOOKUP(IF(OR(W131="",OR($D131="",$D131="NL",$D131="HORS LIGUE")),"",COUNTIFS($D$5:$D$72,"&lt;&gt;"&amp;"",$D$5:$D$72,"&lt;&gt;"&amp;"NL",$D$5:$D$72,"&lt;&gt;"&amp;"HORS LIGUE",W$5:W$72,"&lt;"&amp;W131)+1),Paramètres!$B$3:$C$56,2,FALSE)*Paramètres!$N$12))</f>
        <v>0</v>
      </c>
      <c r="Y131" s="46"/>
      <c r="Z131" s="2">
        <f>IF(Y$2="Bike &amp; Run",IF(ISNA(VLOOKUP(Y131,Paramètres!$B$3:$C$56,2,FALSE)),0,VLOOKUP(Y131,Paramètres!$B$3:$C$56,2,FALSE)*Paramètres!$N$13),IF(OR(Y131="",OR($D131="",$D131="NL",$D131="HORS LIGUE")),0,VLOOKUP(IF(OR(Y131="",OR($D131="",$D131="NL",$D131="HORS LIGUE")),"",COUNTIFS($D$5:$D$72,"&lt;&gt;"&amp;"",$D$5:$D$72,"&lt;&gt;"&amp;"NL",$D$5:$D$72,"&lt;&gt;"&amp;"HORS LIGUE",Y$5:Y$72,"&lt;"&amp;Y131)+1),Paramètres!$B$3:$C$56,2,FALSE)*Paramètres!$N$13))</f>
        <v>0</v>
      </c>
      <c r="AA131" s="46"/>
      <c r="AB131" s="2">
        <f>IF(AA$2="Bike &amp; Run",IF(ISNA(VLOOKUP(AA131,Paramètres!$B$3:$C$56,2,FALSE)),0,VLOOKUP(AA131,Paramètres!$B$3:$C$56,2,FALSE)*Paramètres!$N$14),IF(OR(AA131="",OR($D131="",$D131="NL",$D131="HORS LIGUE")),0,VLOOKUP(IF(OR(AA131="",OR($D131="",$D131="NL",$D131="HORS LIGUE")),"",COUNTIFS($D$5:$D$72,"&lt;&gt;"&amp;"",$D$5:$D$72,"&lt;&gt;"&amp;"NL",$D$5:$D$72,"&lt;&gt;"&amp;"HORS LIGUE",AA$5:AA$72,"&lt;"&amp;AA131)+1),Paramètres!$B$3:$C$56,2,FALSE)*Paramètres!$N$14))</f>
        <v>0</v>
      </c>
      <c r="AC131" s="46"/>
      <c r="AD131" s="2">
        <f>IF(AC$2="Bike &amp; Run",IF(ISNA(VLOOKUP(AC131,Paramètres!$B$3:$C$56,2,FALSE)),0,VLOOKUP(AC131,Paramètres!$B$3:$C$56,2,FALSE)*Paramètres!$N$15),IF(OR(AC131="",OR($D131="",$D131="NL",$D131="HORS LIGUE")),0,VLOOKUP(IF(OR(AC131="",OR($D131="",$D131="NL",$D131="HORS LIGUE")),"",COUNTIFS($D$5:$D$72,"&lt;&gt;"&amp;"",$D$5:$D$72,"&lt;&gt;"&amp;"NL",$D$5:$D$72,"&lt;&gt;"&amp;"HORS LIGUE",AC$5:AC$72,"&lt;"&amp;AC131)+1),Paramètres!$B$3:$C$56,2,FALSE)*Paramètres!$N$15))</f>
        <v>0</v>
      </c>
      <c r="AE131" s="46"/>
      <c r="AF131" s="2">
        <f>IF(AE$2="Bike &amp; Run",IF(ISNA(VLOOKUP(AE131,Paramètres!$B$3:$C$56,2,FALSE)),0,VLOOKUP(AE131,Paramètres!$B$3:$C$56,2,FALSE)*Paramètres!$N$16),IF(OR(AE131="",OR($D131="",$D131="NL",$D131="HORS LIGUE")),0,VLOOKUP(IF(OR(AE131="",OR($D131="",$D131="NL",$D131="HORS LIGUE")),"",COUNTIFS($D$5:$D$72,"&lt;&gt;"&amp;"",$D$5:$D$72,"&lt;&gt;"&amp;"NL",$D$5:$D$72,"&lt;&gt;"&amp;"HORS LIGUE",AE$5:AE$72,"&lt;"&amp;AE131)+1),Paramètres!$B$3:$C$56,2,FALSE)*Paramètres!$N$16))</f>
        <v>0</v>
      </c>
      <c r="AG131" s="46"/>
      <c r="AH131" s="2">
        <f>IF(AG$2="Bike &amp; Run",IF(ISNA(VLOOKUP(AG131,Paramètres!$B$3:$C$56,2,FALSE)),0,VLOOKUP(AG131,Paramètres!$B$3:$C$56,2,FALSE)*Paramètres!$N$17),IF(OR(AG131="",OR($D131="",$D131="NL",$D131="HORS LIGUE")),0,VLOOKUP(IF(OR(AG131="",OR($D131="",$D131="NL",$D131="HORS LIGUE")),"",COUNTIFS($D$5:$D$72,"&lt;&gt;"&amp;"",$D$5:$D$72,"&lt;&gt;"&amp;"NL",$D$5:$D$72,"&lt;&gt;"&amp;"HORS LIGUE",AG$5:AG$72,"&lt;"&amp;AG131)+1),Paramètres!$B$3:$C$56,2,FALSE)*Paramètres!$N$17))</f>
        <v>0</v>
      </c>
      <c r="AI131" s="40">
        <f t="shared" si="118"/>
        <v>0</v>
      </c>
      <c r="AJ131" s="3" t="str">
        <f t="shared" si="119"/>
        <v/>
      </c>
      <c r="AK131" s="5">
        <f t="shared" si="120"/>
        <v>0</v>
      </c>
      <c r="AL131" s="41" t="e">
        <f t="shared" si="122"/>
        <v>#REF!</v>
      </c>
      <c r="AM131" s="33" t="e">
        <f t="shared" si="121"/>
        <v>#REF!</v>
      </c>
    </row>
    <row r="132" spans="1:39" ht="16.5" x14ac:dyDescent="0.35">
      <c r="A132" s="14"/>
      <c r="B132" s="64" t="str">
        <f>IF(ISNA(VLOOKUP(A132,'Licenciés Jeunes 2023'!A:C,3,0)),"",VLOOKUP(A132,'Licenciés Jeunes 2023'!A:C,3,0))</f>
        <v/>
      </c>
      <c r="C132" s="32" t="str">
        <f>IF(ISNA(VLOOKUP(A132,'Licenciés Jeunes 2023'!A:C,2,0)),"",VLOOKUP(A132,'Licenciés Jeunes 2023'!A:C,2,0))</f>
        <v/>
      </c>
      <c r="D132" s="32" t="str">
        <f>IF(ISNA(VLOOKUP(A132,'Licenciés Jeunes 2023'!A:F,6,0)),"",VLOOKUP(A132,'Licenciés Jeunes 2023'!A:F,6,0))</f>
        <v/>
      </c>
      <c r="E132" s="6"/>
      <c r="F132" s="2">
        <f>IF(E$2="Bike &amp; Run",IF(ISNA(VLOOKUP(E132,Paramètres!$B$3:$C$56,2,FALSE)),0,VLOOKUP(E132,Paramètres!$B$3:$C$56,2,FALSE)*Paramètres!$N$3),IF(OR(E132="",OR($D132="",$D132="NL",$D132="HORS LIGUE")),0,VLOOKUP(IF(OR(E132="",OR($D132="",$D132="NL",$D132="HORS LIGUE")),"",COUNTIFS($D$5:$D$72,"&lt;&gt;"&amp;"",$D$5:$D$72,"&lt;&gt;"&amp;"NL",$D$5:$D$72,"&lt;&gt;"&amp;"HORS LIGUE",E$5:E$72,"&lt;"&amp;E132)+1),Paramètres!$B$3:$C$56,2,FALSE)*Paramètres!$N$3))</f>
        <v>0</v>
      </c>
      <c r="G132" s="4"/>
      <c r="H132" s="2">
        <f>IF(G$2="Bike &amp; Run",IF(ISNA(VLOOKUP(G132,Paramètres!$B$3:$C$56,2,FALSE)),0,VLOOKUP(G132,Paramètres!$B$3:$C$56,2,FALSE)*Paramètres!$N$4),IF(OR(G132="",OR($D132="",$D132="NL",$D132="HORS LIGUE")),0,VLOOKUP(IF(OR(G132="",OR($D132="",$D132="NL",$D132="HORS LIGUE")),"",COUNTIFS($D$5:$D$72,"&lt;&gt;"&amp;"",$D$5:$D$72,"&lt;&gt;"&amp;"NL",$D$5:$D$72,"&lt;&gt;"&amp;"HORS LIGUE",G$5:G$72,"&lt;"&amp;G132)+1),Paramètres!$B$3:$C$56,2,FALSE)*Paramètres!$N$4))</f>
        <v>0</v>
      </c>
      <c r="I132" s="36"/>
      <c r="J132" s="2">
        <f>IF(I$2="Bike &amp; Run",IF(ISNA(VLOOKUP(I132,Paramètres!$B$3:$C$56,2,FALSE)),0,VLOOKUP(I132,Paramètres!$B$3:$C$56,2,FALSE)*Paramètres!$N$5),IF(OR(I132="",OR($D132="",$D132="NL",$D132="HORS LIGUE")),0,VLOOKUP(IF(OR(I132="",OR($D132="",$D132="NL",$D132="HORS LIGUE")),"",COUNTIFS($D$5:$D$72,"&lt;&gt;"&amp;"",$D$5:$D$72,"&lt;&gt;"&amp;"NL",$D$5:$D$72,"&lt;&gt;"&amp;"HORS LIGUE",I$5:I$72,"&lt;"&amp;I132)+1),Paramètres!$B$3:$C$56,2,FALSE)*Paramètres!$N$5))</f>
        <v>0</v>
      </c>
      <c r="K132" s="4"/>
      <c r="L132" s="2">
        <f>IF(K$2="Bike &amp; Run",IF(ISNA(VLOOKUP(K132,Paramètres!$B$3:$C$56,2,FALSE)),0,VLOOKUP(K132,Paramètres!$B$3:$C$56,2,FALSE)*Paramètres!$N$6),IF(OR(K132="",OR($D132="",$D132="NL",$D132="HORS LIGUE")),0,VLOOKUP(IF(OR(K132="",OR($D132="",$D132="NL",$D132="HORS LIGUE")),"",COUNTIFS($D$5:$D$72,"&lt;&gt;"&amp;"",$D$5:$D$72,"&lt;&gt;"&amp;"NL",$D$5:$D$72,"&lt;&gt;"&amp;"HORS LIGUE",K$5:K$72,"&lt;"&amp;K132)+1),Paramètres!$B$3:$C$56,2,FALSE)*Paramètres!$N$6))</f>
        <v>0</v>
      </c>
      <c r="M132" s="4"/>
      <c r="N132" s="2">
        <f>IF(M$2="Bike &amp; Run",IF(ISNA(VLOOKUP(M132,Paramètres!$B$3:$C$56,2,FALSE)),0,VLOOKUP(M132,Paramètres!$B$3:$C$56,2,FALSE)*Paramètres!$N$7),IF(OR(M132="",OR($D132="",$D132="NL",$D132="HORS LIGUE")),0,VLOOKUP(IF(OR(M132="",OR($D132="",$D132="NL",$D132="HORS LIGUE")),"",COUNTIFS($D$5:$D$72,"&lt;&gt;"&amp;"",$D$5:$D$72,"&lt;&gt;"&amp;"NL",$D$5:$D$72,"&lt;&gt;"&amp;"HORS LIGUE",M$5:M$72,"&lt;"&amp;M132)+1),Paramètres!$B$3:$C$56,2,FALSE)*Paramètres!$N$7))</f>
        <v>0</v>
      </c>
      <c r="O132" s="46"/>
      <c r="P132" s="2">
        <f>IF(O$2="Bike &amp; Run",IF(ISNA(VLOOKUP(O132,Paramètres!$B$3:$C$56,2,FALSE)),0,VLOOKUP(O132,Paramètres!$B$3:$C$56,2,FALSE)*Paramètres!$N$8),IF(OR(O132="",OR($D132="",$D132="NL",$D132="HORS LIGUE")),0,VLOOKUP(IF(OR(O132="",OR($D132="",$D132="NL",$D132="HORS LIGUE")),"",COUNTIFS($D$5:$D$72,"&lt;&gt;"&amp;"",$D$5:$D$72,"&lt;&gt;"&amp;"NL",$D$5:$D$72,"&lt;&gt;"&amp;"HORS LIGUE",O$5:O$72,"&lt;"&amp;O132)+1),Paramètres!$B$3:$C$56,2,FALSE)*Paramètres!$N$8))</f>
        <v>0</v>
      </c>
      <c r="Q132" s="46"/>
      <c r="R132" s="2">
        <f>IF(Q$2="Bike &amp; Run",IF(ISNA(VLOOKUP(Q132,Paramètres!$B$3:$C$56,2,FALSE)),0,VLOOKUP(Q132,Paramètres!$B$3:$C$56,2,FALSE)*Paramètres!$N$9),IF(OR(Q132="",OR($D132="",$D132="NL",$D132="HORS LIGUE")),0,VLOOKUP(IF(OR(Q132="",OR($D132="",$D132="NL",$D132="HORS LIGUE")),"",COUNTIFS($D$5:$D$72,"&lt;&gt;"&amp;"",$D$5:$D$72,"&lt;&gt;"&amp;"NL",$D$5:$D$72,"&lt;&gt;"&amp;"HORS LIGUE",Q$5:Q$72,"&lt;"&amp;Q132)+1),Paramètres!$B$3:$C$56,2,FALSE)*Paramètres!$N$9))</f>
        <v>0</v>
      </c>
      <c r="S132" s="46"/>
      <c r="T132" s="2">
        <f>IF(S$2="Bike &amp; Run",IF(ISNA(VLOOKUP(S132,Paramètres!$B$3:$C$56,2,FALSE)),0,VLOOKUP(S132,Paramètres!$B$3:$C$56,2,FALSE)*Paramètres!$N$10),IF(OR(S132="",OR($D132="",$D132="NL",$D132="HORS LIGUE")),0,VLOOKUP(IF(OR(S132="",OR($D132="",$D132="NL",$D132="HORS LIGUE")),"",COUNTIFS($D$5:$D$72,"&lt;&gt;"&amp;"",$D$5:$D$72,"&lt;&gt;"&amp;"NL",$D$5:$D$72,"&lt;&gt;"&amp;"HORS LIGUE",S$5:S$72,"&lt;"&amp;S132)+1),Paramètres!$B$3:$C$56,2,FALSE)*Paramètres!$N$10))</f>
        <v>0</v>
      </c>
      <c r="U132" s="46"/>
      <c r="V132" s="2">
        <f>IF(U$2="Bike &amp; Run",IF(ISNA(VLOOKUP(U132,Paramètres!$B$3:$C$56,2,FALSE)),0,VLOOKUP(U132,Paramètres!$B$3:$C$56,2,FALSE)*Paramètres!$N$11),IF(OR(U132="",OR($D132="",$D132="NL",$D132="HORS LIGUE")),0,VLOOKUP(IF(OR(U132="",OR($D132="",$D132="NL",$D132="HORS LIGUE")),"",COUNTIFS($D$5:$D$72,"&lt;&gt;"&amp;"",$D$5:$D$72,"&lt;&gt;"&amp;"NL",$D$5:$D$72,"&lt;&gt;"&amp;"HORS LIGUE",U$5:U$72,"&lt;"&amp;U132)+1),Paramètres!$B$3:$C$56,2,FALSE)*Paramètres!$N$11))</f>
        <v>0</v>
      </c>
      <c r="W132" s="46"/>
      <c r="X132" s="2">
        <f>IF(W$2="Bike &amp; Run",IF(ISNA(VLOOKUP(W132,Paramètres!$B$3:$C$56,2,FALSE)),0,VLOOKUP(W132,Paramètres!$B$3:$C$56,2,FALSE)*Paramètres!$N$12),IF(OR(W132="",OR($D132="",$D132="NL",$D132="HORS LIGUE")),0,VLOOKUP(IF(OR(W132="",OR($D132="",$D132="NL",$D132="HORS LIGUE")),"",COUNTIFS($D$5:$D$72,"&lt;&gt;"&amp;"",$D$5:$D$72,"&lt;&gt;"&amp;"NL",$D$5:$D$72,"&lt;&gt;"&amp;"HORS LIGUE",W$5:W$72,"&lt;"&amp;W132)+1),Paramètres!$B$3:$C$56,2,FALSE)*Paramètres!$N$12))</f>
        <v>0</v>
      </c>
      <c r="Y132" s="46"/>
      <c r="Z132" s="2">
        <f>IF(Y$2="Bike &amp; Run",IF(ISNA(VLOOKUP(Y132,Paramètres!$B$3:$C$56,2,FALSE)),0,VLOOKUP(Y132,Paramètres!$B$3:$C$56,2,FALSE)*Paramètres!$N$13),IF(OR(Y132="",OR($D132="",$D132="NL",$D132="HORS LIGUE")),0,VLOOKUP(IF(OR(Y132="",OR($D132="",$D132="NL",$D132="HORS LIGUE")),"",COUNTIFS($D$5:$D$72,"&lt;&gt;"&amp;"",$D$5:$D$72,"&lt;&gt;"&amp;"NL",$D$5:$D$72,"&lt;&gt;"&amp;"HORS LIGUE",Y$5:Y$72,"&lt;"&amp;Y132)+1),Paramètres!$B$3:$C$56,2,FALSE)*Paramètres!$N$13))</f>
        <v>0</v>
      </c>
      <c r="AA132" s="46"/>
      <c r="AB132" s="2">
        <f>IF(AA$2="Bike &amp; Run",IF(ISNA(VLOOKUP(AA132,Paramètres!$B$3:$C$56,2,FALSE)),0,VLOOKUP(AA132,Paramètres!$B$3:$C$56,2,FALSE)*Paramètres!$N$14),IF(OR(AA132="",OR($D132="",$D132="NL",$D132="HORS LIGUE")),0,VLOOKUP(IF(OR(AA132="",OR($D132="",$D132="NL",$D132="HORS LIGUE")),"",COUNTIFS($D$5:$D$72,"&lt;&gt;"&amp;"",$D$5:$D$72,"&lt;&gt;"&amp;"NL",$D$5:$D$72,"&lt;&gt;"&amp;"HORS LIGUE",AA$5:AA$72,"&lt;"&amp;AA132)+1),Paramètres!$B$3:$C$56,2,FALSE)*Paramètres!$N$14))</f>
        <v>0</v>
      </c>
      <c r="AC132" s="46"/>
      <c r="AD132" s="2">
        <f>IF(AC$2="Bike &amp; Run",IF(ISNA(VLOOKUP(AC132,Paramètres!$B$3:$C$56,2,FALSE)),0,VLOOKUP(AC132,Paramètres!$B$3:$C$56,2,FALSE)*Paramètres!$N$15),IF(OR(AC132="",OR($D132="",$D132="NL",$D132="HORS LIGUE")),0,VLOOKUP(IF(OR(AC132="",OR($D132="",$D132="NL",$D132="HORS LIGUE")),"",COUNTIFS($D$5:$D$72,"&lt;&gt;"&amp;"",$D$5:$D$72,"&lt;&gt;"&amp;"NL",$D$5:$D$72,"&lt;&gt;"&amp;"HORS LIGUE",AC$5:AC$72,"&lt;"&amp;AC132)+1),Paramètres!$B$3:$C$56,2,FALSE)*Paramètres!$N$15))</f>
        <v>0</v>
      </c>
      <c r="AE132" s="46"/>
      <c r="AF132" s="2">
        <f>IF(AE$2="Bike &amp; Run",IF(ISNA(VLOOKUP(AE132,Paramètres!$B$3:$C$56,2,FALSE)),0,VLOOKUP(AE132,Paramètres!$B$3:$C$56,2,FALSE)*Paramètres!$N$16),IF(OR(AE132="",OR($D132="",$D132="NL",$D132="HORS LIGUE")),0,VLOOKUP(IF(OR(AE132="",OR($D132="",$D132="NL",$D132="HORS LIGUE")),"",COUNTIFS($D$5:$D$72,"&lt;&gt;"&amp;"",$D$5:$D$72,"&lt;&gt;"&amp;"NL",$D$5:$D$72,"&lt;&gt;"&amp;"HORS LIGUE",AE$5:AE$72,"&lt;"&amp;AE132)+1),Paramètres!$B$3:$C$56,2,FALSE)*Paramètres!$N$16))</f>
        <v>0</v>
      </c>
      <c r="AG132" s="46"/>
      <c r="AH132" s="2">
        <f>IF(AG$2="Bike &amp; Run",IF(ISNA(VLOOKUP(AG132,Paramètres!$B$3:$C$56,2,FALSE)),0,VLOOKUP(AG132,Paramètres!$B$3:$C$56,2,FALSE)*Paramètres!$N$17),IF(OR(AG132="",OR($D132="",$D132="NL",$D132="HORS LIGUE")),0,VLOOKUP(IF(OR(AG132="",OR($D132="",$D132="NL",$D132="HORS LIGUE")),"",COUNTIFS($D$5:$D$72,"&lt;&gt;"&amp;"",$D$5:$D$72,"&lt;&gt;"&amp;"NL",$D$5:$D$72,"&lt;&gt;"&amp;"HORS LIGUE",AG$5:AG$72,"&lt;"&amp;AG132)+1),Paramètres!$B$3:$C$56,2,FALSE)*Paramètres!$N$17))</f>
        <v>0</v>
      </c>
      <c r="AI132" s="40">
        <f t="shared" si="118"/>
        <v>0</v>
      </c>
      <c r="AJ132" s="3" t="str">
        <f t="shared" si="119"/>
        <v/>
      </c>
      <c r="AK132" s="5">
        <f t="shared" si="120"/>
        <v>0</v>
      </c>
      <c r="AL132" s="41" t="e">
        <f t="shared" si="122"/>
        <v>#REF!</v>
      </c>
      <c r="AM132" s="33" t="e">
        <f t="shared" si="121"/>
        <v>#REF!</v>
      </c>
    </row>
    <row r="133" spans="1:39" ht="16.5" x14ac:dyDescent="0.35">
      <c r="A133" s="14"/>
      <c r="B133" s="64" t="str">
        <f>IF(ISNA(VLOOKUP(A133,'Licenciés Jeunes 2023'!A:C,3,0)),"",VLOOKUP(A133,'Licenciés Jeunes 2023'!A:C,3,0))</f>
        <v/>
      </c>
      <c r="C133" s="32" t="str">
        <f>IF(ISNA(VLOOKUP(A133,'Licenciés Jeunes 2023'!A:C,2,0)),"",VLOOKUP(A133,'Licenciés Jeunes 2023'!A:C,2,0))</f>
        <v/>
      </c>
      <c r="D133" s="32" t="str">
        <f>IF(ISNA(VLOOKUP(A133,'Licenciés Jeunes 2023'!A:F,6,0)),"",VLOOKUP(A133,'Licenciés Jeunes 2023'!A:F,6,0))</f>
        <v/>
      </c>
      <c r="E133" s="6"/>
      <c r="F133" s="2">
        <f>IF(E$2="Bike &amp; Run",IF(ISNA(VLOOKUP(E133,Paramètres!$B$3:$C$56,2,FALSE)),0,VLOOKUP(E133,Paramètres!$B$3:$C$56,2,FALSE)*Paramètres!$N$3),IF(OR(E133="",OR($D133="",$D133="NL",$D133="HORS LIGUE")),0,VLOOKUP(IF(OR(E133="",OR($D133="",$D133="NL",$D133="HORS LIGUE")),"",COUNTIFS($D$5:$D$72,"&lt;&gt;"&amp;"",$D$5:$D$72,"&lt;&gt;"&amp;"NL",$D$5:$D$72,"&lt;&gt;"&amp;"HORS LIGUE",E$5:E$72,"&lt;"&amp;E133)+1),Paramètres!$B$3:$C$56,2,FALSE)*Paramètres!$N$3))</f>
        <v>0</v>
      </c>
      <c r="G133" s="4"/>
      <c r="H133" s="2">
        <f>IF(G$2="Bike &amp; Run",IF(ISNA(VLOOKUP(G133,Paramètres!$B$3:$C$56,2,FALSE)),0,VLOOKUP(G133,Paramètres!$B$3:$C$56,2,FALSE)*Paramètres!$N$4),IF(OR(G133="",OR($D133="",$D133="NL",$D133="HORS LIGUE")),0,VLOOKUP(IF(OR(G133="",OR($D133="",$D133="NL",$D133="HORS LIGUE")),"",COUNTIFS($D$5:$D$72,"&lt;&gt;"&amp;"",$D$5:$D$72,"&lt;&gt;"&amp;"NL",$D$5:$D$72,"&lt;&gt;"&amp;"HORS LIGUE",G$5:G$72,"&lt;"&amp;G133)+1),Paramètres!$B$3:$C$56,2,FALSE)*Paramètres!$N$4))</f>
        <v>0</v>
      </c>
      <c r="I133" s="36"/>
      <c r="J133" s="2">
        <f>IF(I$2="Bike &amp; Run",IF(ISNA(VLOOKUP(I133,Paramètres!$B$3:$C$56,2,FALSE)),0,VLOOKUP(I133,Paramètres!$B$3:$C$56,2,FALSE)*Paramètres!$N$5),IF(OR(I133="",OR($D133="",$D133="NL",$D133="HORS LIGUE")),0,VLOOKUP(IF(OR(I133="",OR($D133="",$D133="NL",$D133="HORS LIGUE")),"",COUNTIFS($D$5:$D$72,"&lt;&gt;"&amp;"",$D$5:$D$72,"&lt;&gt;"&amp;"NL",$D$5:$D$72,"&lt;&gt;"&amp;"HORS LIGUE",I$5:I$72,"&lt;"&amp;I133)+1),Paramètres!$B$3:$C$56,2,FALSE)*Paramètres!$N$5))</f>
        <v>0</v>
      </c>
      <c r="K133" s="4"/>
      <c r="L133" s="2">
        <f>IF(K$2="Bike &amp; Run",IF(ISNA(VLOOKUP(K133,Paramètres!$B$3:$C$56,2,FALSE)),0,VLOOKUP(K133,Paramètres!$B$3:$C$56,2,FALSE)*Paramètres!$N$6),IF(OR(K133="",OR($D133="",$D133="NL",$D133="HORS LIGUE")),0,VLOOKUP(IF(OR(K133="",OR($D133="",$D133="NL",$D133="HORS LIGUE")),"",COUNTIFS($D$5:$D$72,"&lt;&gt;"&amp;"",$D$5:$D$72,"&lt;&gt;"&amp;"NL",$D$5:$D$72,"&lt;&gt;"&amp;"HORS LIGUE",K$5:K$72,"&lt;"&amp;K133)+1),Paramètres!$B$3:$C$56,2,FALSE)*Paramètres!$N$6))</f>
        <v>0</v>
      </c>
      <c r="M133" s="4"/>
      <c r="N133" s="2">
        <f>IF(M$2="Bike &amp; Run",IF(ISNA(VLOOKUP(M133,Paramètres!$B$3:$C$56,2,FALSE)),0,VLOOKUP(M133,Paramètres!$B$3:$C$56,2,FALSE)*Paramètres!$N$7),IF(OR(M133="",OR($D133="",$D133="NL",$D133="HORS LIGUE")),0,VLOOKUP(IF(OR(M133="",OR($D133="",$D133="NL",$D133="HORS LIGUE")),"",COUNTIFS($D$5:$D$72,"&lt;&gt;"&amp;"",$D$5:$D$72,"&lt;&gt;"&amp;"NL",$D$5:$D$72,"&lt;&gt;"&amp;"HORS LIGUE",M$5:M$72,"&lt;"&amp;M133)+1),Paramètres!$B$3:$C$56,2,FALSE)*Paramètres!$N$7))</f>
        <v>0</v>
      </c>
      <c r="O133" s="46"/>
      <c r="P133" s="2">
        <f>IF(O$2="Bike &amp; Run",IF(ISNA(VLOOKUP(O133,Paramètres!$B$3:$C$56,2,FALSE)),0,VLOOKUP(O133,Paramètres!$B$3:$C$56,2,FALSE)*Paramètres!$N$8),IF(OR(O133="",OR($D133="",$D133="NL",$D133="HORS LIGUE")),0,VLOOKUP(IF(OR(O133="",OR($D133="",$D133="NL",$D133="HORS LIGUE")),"",COUNTIFS($D$5:$D$72,"&lt;&gt;"&amp;"",$D$5:$D$72,"&lt;&gt;"&amp;"NL",$D$5:$D$72,"&lt;&gt;"&amp;"HORS LIGUE",O$5:O$72,"&lt;"&amp;O133)+1),Paramètres!$B$3:$C$56,2,FALSE)*Paramètres!$N$8))</f>
        <v>0</v>
      </c>
      <c r="Q133" s="46"/>
      <c r="R133" s="2">
        <f>IF(Q$2="Bike &amp; Run",IF(ISNA(VLOOKUP(Q133,Paramètres!$B$3:$C$56,2,FALSE)),0,VLOOKUP(Q133,Paramètres!$B$3:$C$56,2,FALSE)*Paramètres!$N$9),IF(OR(Q133="",OR($D133="",$D133="NL",$D133="HORS LIGUE")),0,VLOOKUP(IF(OR(Q133="",OR($D133="",$D133="NL",$D133="HORS LIGUE")),"",COUNTIFS($D$5:$D$72,"&lt;&gt;"&amp;"",$D$5:$D$72,"&lt;&gt;"&amp;"NL",$D$5:$D$72,"&lt;&gt;"&amp;"HORS LIGUE",Q$5:Q$72,"&lt;"&amp;Q133)+1),Paramètres!$B$3:$C$56,2,FALSE)*Paramètres!$N$9))</f>
        <v>0</v>
      </c>
      <c r="S133" s="46"/>
      <c r="T133" s="2">
        <f>IF(S$2="Bike &amp; Run",IF(ISNA(VLOOKUP(S133,Paramètres!$B$3:$C$56,2,FALSE)),0,VLOOKUP(S133,Paramètres!$B$3:$C$56,2,FALSE)*Paramètres!$N$10),IF(OR(S133="",OR($D133="",$D133="NL",$D133="HORS LIGUE")),0,VLOOKUP(IF(OR(S133="",OR($D133="",$D133="NL",$D133="HORS LIGUE")),"",COUNTIFS($D$5:$D$72,"&lt;&gt;"&amp;"",$D$5:$D$72,"&lt;&gt;"&amp;"NL",$D$5:$D$72,"&lt;&gt;"&amp;"HORS LIGUE",S$5:S$72,"&lt;"&amp;S133)+1),Paramètres!$B$3:$C$56,2,FALSE)*Paramètres!$N$10))</f>
        <v>0</v>
      </c>
      <c r="U133" s="46"/>
      <c r="V133" s="2">
        <f>IF(U$2="Bike &amp; Run",IF(ISNA(VLOOKUP(U133,Paramètres!$B$3:$C$56,2,FALSE)),0,VLOOKUP(U133,Paramètres!$B$3:$C$56,2,FALSE)*Paramètres!$N$11),IF(OR(U133="",OR($D133="",$D133="NL",$D133="HORS LIGUE")),0,VLOOKUP(IF(OR(U133="",OR($D133="",$D133="NL",$D133="HORS LIGUE")),"",COUNTIFS($D$5:$D$72,"&lt;&gt;"&amp;"",$D$5:$D$72,"&lt;&gt;"&amp;"NL",$D$5:$D$72,"&lt;&gt;"&amp;"HORS LIGUE",U$5:U$72,"&lt;"&amp;U133)+1),Paramètres!$B$3:$C$56,2,FALSE)*Paramètres!$N$11))</f>
        <v>0</v>
      </c>
      <c r="W133" s="46"/>
      <c r="X133" s="2">
        <f>IF(W$2="Bike &amp; Run",IF(ISNA(VLOOKUP(W133,Paramètres!$B$3:$C$56,2,FALSE)),0,VLOOKUP(W133,Paramètres!$B$3:$C$56,2,FALSE)*Paramètres!$N$12),IF(OR(W133="",OR($D133="",$D133="NL",$D133="HORS LIGUE")),0,VLOOKUP(IF(OR(W133="",OR($D133="",$D133="NL",$D133="HORS LIGUE")),"",COUNTIFS($D$5:$D$72,"&lt;&gt;"&amp;"",$D$5:$D$72,"&lt;&gt;"&amp;"NL",$D$5:$D$72,"&lt;&gt;"&amp;"HORS LIGUE",W$5:W$72,"&lt;"&amp;W133)+1),Paramètres!$B$3:$C$56,2,FALSE)*Paramètres!$N$12))</f>
        <v>0</v>
      </c>
      <c r="Y133" s="46"/>
      <c r="Z133" s="2">
        <f>IF(Y$2="Bike &amp; Run",IF(ISNA(VLOOKUP(Y133,Paramètres!$B$3:$C$56,2,FALSE)),0,VLOOKUP(Y133,Paramètres!$B$3:$C$56,2,FALSE)*Paramètres!$N$13),IF(OR(Y133="",OR($D133="",$D133="NL",$D133="HORS LIGUE")),0,VLOOKUP(IF(OR(Y133="",OR($D133="",$D133="NL",$D133="HORS LIGUE")),"",COUNTIFS($D$5:$D$72,"&lt;&gt;"&amp;"",$D$5:$D$72,"&lt;&gt;"&amp;"NL",$D$5:$D$72,"&lt;&gt;"&amp;"HORS LIGUE",Y$5:Y$72,"&lt;"&amp;Y133)+1),Paramètres!$B$3:$C$56,2,FALSE)*Paramètres!$N$13))</f>
        <v>0</v>
      </c>
      <c r="AA133" s="46"/>
      <c r="AB133" s="2">
        <f>IF(AA$2="Bike &amp; Run",IF(ISNA(VLOOKUP(AA133,Paramètres!$B$3:$C$56,2,FALSE)),0,VLOOKUP(AA133,Paramètres!$B$3:$C$56,2,FALSE)*Paramètres!$N$14),IF(OR(AA133="",OR($D133="",$D133="NL",$D133="HORS LIGUE")),0,VLOOKUP(IF(OR(AA133="",OR($D133="",$D133="NL",$D133="HORS LIGUE")),"",COUNTIFS($D$5:$D$72,"&lt;&gt;"&amp;"",$D$5:$D$72,"&lt;&gt;"&amp;"NL",$D$5:$D$72,"&lt;&gt;"&amp;"HORS LIGUE",AA$5:AA$72,"&lt;"&amp;AA133)+1),Paramètres!$B$3:$C$56,2,FALSE)*Paramètres!$N$14))</f>
        <v>0</v>
      </c>
      <c r="AC133" s="46"/>
      <c r="AD133" s="2">
        <f>IF(AC$2="Bike &amp; Run",IF(ISNA(VLOOKUP(AC133,Paramètres!$B$3:$C$56,2,FALSE)),0,VLOOKUP(AC133,Paramètres!$B$3:$C$56,2,FALSE)*Paramètres!$N$15),IF(OR(AC133="",OR($D133="",$D133="NL",$D133="HORS LIGUE")),0,VLOOKUP(IF(OR(AC133="",OR($D133="",$D133="NL",$D133="HORS LIGUE")),"",COUNTIFS($D$5:$D$72,"&lt;&gt;"&amp;"",$D$5:$D$72,"&lt;&gt;"&amp;"NL",$D$5:$D$72,"&lt;&gt;"&amp;"HORS LIGUE",AC$5:AC$72,"&lt;"&amp;AC133)+1),Paramètres!$B$3:$C$56,2,FALSE)*Paramètres!$N$15))</f>
        <v>0</v>
      </c>
      <c r="AE133" s="46"/>
      <c r="AF133" s="2">
        <f>IF(AE$2="Bike &amp; Run",IF(ISNA(VLOOKUP(AE133,Paramètres!$B$3:$C$56,2,FALSE)),0,VLOOKUP(AE133,Paramètres!$B$3:$C$56,2,FALSE)*Paramètres!$N$16),IF(OR(AE133="",OR($D133="",$D133="NL",$D133="HORS LIGUE")),0,VLOOKUP(IF(OR(AE133="",OR($D133="",$D133="NL",$D133="HORS LIGUE")),"",COUNTIFS($D$5:$D$72,"&lt;&gt;"&amp;"",$D$5:$D$72,"&lt;&gt;"&amp;"NL",$D$5:$D$72,"&lt;&gt;"&amp;"HORS LIGUE",AE$5:AE$72,"&lt;"&amp;AE133)+1),Paramètres!$B$3:$C$56,2,FALSE)*Paramètres!$N$16))</f>
        <v>0</v>
      </c>
      <c r="AG133" s="46"/>
      <c r="AH133" s="2">
        <f>IF(AG$2="Bike &amp; Run",IF(ISNA(VLOOKUP(AG133,Paramètres!$B$3:$C$56,2,FALSE)),0,VLOOKUP(AG133,Paramètres!$B$3:$C$56,2,FALSE)*Paramètres!$N$17),IF(OR(AG133="",OR($D133="",$D133="NL",$D133="HORS LIGUE")),0,VLOOKUP(IF(OR(AG133="",OR($D133="",$D133="NL",$D133="HORS LIGUE")),"",COUNTIFS($D$5:$D$72,"&lt;&gt;"&amp;"",$D$5:$D$72,"&lt;&gt;"&amp;"NL",$D$5:$D$72,"&lt;&gt;"&amp;"HORS LIGUE",AG$5:AG$72,"&lt;"&amp;AG133)+1),Paramètres!$B$3:$C$56,2,FALSE)*Paramètres!$N$17))</f>
        <v>0</v>
      </c>
      <c r="AI133" s="40">
        <f t="shared" ref="AI133:AI164" si="123">F133+H133+J133+L133+N133+P133+R133+T133+V133+X133+Z133+AB133+AD133+AF133+AH133</f>
        <v>0</v>
      </c>
      <c r="AJ133" s="3" t="str">
        <f t="shared" ref="AJ133:AJ164" si="124">IF(AI133&lt;&gt;0,RANK(AI133,$AI$5:$AI$72),"")</f>
        <v/>
      </c>
      <c r="AK133" s="5">
        <f t="shared" ref="AK133:AK138" si="125">COUNTA(E133,G133,I133,K133,M133,O133,Q133,S133,U133,W133,Y133,AA133,AC133,AE133,AG133)</f>
        <v>0</v>
      </c>
      <c r="AL133" s="41" t="e">
        <f t="shared" si="122"/>
        <v>#REF!</v>
      </c>
      <c r="AM133" s="33" t="e">
        <f t="shared" ref="AM133:AM164" si="126">IF(AL133&lt;&gt;0,RANK(AL133,$AL$5:$AL$72),"")</f>
        <v>#REF!</v>
      </c>
    </row>
    <row r="134" spans="1:39" ht="16.5" x14ac:dyDescent="0.35">
      <c r="A134" s="14"/>
      <c r="B134" s="64" t="str">
        <f>IF(ISNA(VLOOKUP(A134,'Licenciés Jeunes 2023'!A:C,3,0)),"",VLOOKUP(A134,'Licenciés Jeunes 2023'!A:C,3,0))</f>
        <v/>
      </c>
      <c r="C134" s="32" t="str">
        <f>IF(ISNA(VLOOKUP(A134,'Licenciés Jeunes 2023'!A:C,2,0)),"",VLOOKUP(A134,'Licenciés Jeunes 2023'!A:C,2,0))</f>
        <v/>
      </c>
      <c r="D134" s="32" t="str">
        <f>IF(ISNA(VLOOKUP(A134,'Licenciés Jeunes 2023'!A:F,6,0)),"",VLOOKUP(A134,'Licenciés Jeunes 2023'!A:F,6,0))</f>
        <v/>
      </c>
      <c r="E134" s="6"/>
      <c r="F134" s="2">
        <f>IF(E$2="Bike &amp; Run",IF(ISNA(VLOOKUP(E134,Paramètres!$B$3:$C$56,2,FALSE)),0,VLOOKUP(E134,Paramètres!$B$3:$C$56,2,FALSE)*Paramètres!$N$3),IF(OR(E134="",OR($D134="",$D134="NL",$D134="HORS LIGUE")),0,VLOOKUP(IF(OR(E134="",OR($D134="",$D134="NL",$D134="HORS LIGUE")),"",COUNTIFS($D$5:$D$72,"&lt;&gt;"&amp;"",$D$5:$D$72,"&lt;&gt;"&amp;"NL",$D$5:$D$72,"&lt;&gt;"&amp;"HORS LIGUE",E$5:E$72,"&lt;"&amp;E134)+1),Paramètres!$B$3:$C$56,2,FALSE)*Paramètres!$N$3))</f>
        <v>0</v>
      </c>
      <c r="G134" s="4"/>
      <c r="H134" s="2">
        <f>IF(G$2="Bike &amp; Run",IF(ISNA(VLOOKUP(G134,Paramètres!$B$3:$C$56,2,FALSE)),0,VLOOKUP(G134,Paramètres!$B$3:$C$56,2,FALSE)*Paramètres!$N$4),IF(OR(G134="",OR($D134="",$D134="NL",$D134="HORS LIGUE")),0,VLOOKUP(IF(OR(G134="",OR($D134="",$D134="NL",$D134="HORS LIGUE")),"",COUNTIFS($D$5:$D$72,"&lt;&gt;"&amp;"",$D$5:$D$72,"&lt;&gt;"&amp;"NL",$D$5:$D$72,"&lt;&gt;"&amp;"HORS LIGUE",G$5:G$72,"&lt;"&amp;G134)+1),Paramètres!$B$3:$C$56,2,FALSE)*Paramètres!$N$4))</f>
        <v>0</v>
      </c>
      <c r="I134" s="36"/>
      <c r="J134" s="2">
        <f>IF(I$2="Bike &amp; Run",IF(ISNA(VLOOKUP(I134,Paramètres!$B$3:$C$56,2,FALSE)),0,VLOOKUP(I134,Paramètres!$B$3:$C$56,2,FALSE)*Paramètres!$N$5),IF(OR(I134="",OR($D134="",$D134="NL",$D134="HORS LIGUE")),0,VLOOKUP(IF(OR(I134="",OR($D134="",$D134="NL",$D134="HORS LIGUE")),"",COUNTIFS($D$5:$D$72,"&lt;&gt;"&amp;"",$D$5:$D$72,"&lt;&gt;"&amp;"NL",$D$5:$D$72,"&lt;&gt;"&amp;"HORS LIGUE",I$5:I$72,"&lt;"&amp;I134)+1),Paramètres!$B$3:$C$56,2,FALSE)*Paramètres!$N$5))</f>
        <v>0</v>
      </c>
      <c r="K134" s="4"/>
      <c r="L134" s="2">
        <f>IF(K$2="Bike &amp; Run",IF(ISNA(VLOOKUP(K134,Paramètres!$B$3:$C$56,2,FALSE)),0,VLOOKUP(K134,Paramètres!$B$3:$C$56,2,FALSE)*Paramètres!$N$6),IF(OR(K134="",OR($D134="",$D134="NL",$D134="HORS LIGUE")),0,VLOOKUP(IF(OR(K134="",OR($D134="",$D134="NL",$D134="HORS LIGUE")),"",COUNTIFS($D$5:$D$72,"&lt;&gt;"&amp;"",$D$5:$D$72,"&lt;&gt;"&amp;"NL",$D$5:$D$72,"&lt;&gt;"&amp;"HORS LIGUE",K$5:K$72,"&lt;"&amp;K134)+1),Paramètres!$B$3:$C$56,2,FALSE)*Paramètres!$N$6))</f>
        <v>0</v>
      </c>
      <c r="M134" s="4"/>
      <c r="N134" s="2">
        <f>IF(M$2="Bike &amp; Run",IF(ISNA(VLOOKUP(M134,Paramètres!$B$3:$C$56,2,FALSE)),0,VLOOKUP(M134,Paramètres!$B$3:$C$56,2,FALSE)*Paramètres!$N$7),IF(OR(M134="",OR($D134="",$D134="NL",$D134="HORS LIGUE")),0,VLOOKUP(IF(OR(M134="",OR($D134="",$D134="NL",$D134="HORS LIGUE")),"",COUNTIFS($D$5:$D$72,"&lt;&gt;"&amp;"",$D$5:$D$72,"&lt;&gt;"&amp;"NL",$D$5:$D$72,"&lt;&gt;"&amp;"HORS LIGUE",M$5:M$72,"&lt;"&amp;M134)+1),Paramètres!$B$3:$C$56,2,FALSE)*Paramètres!$N$7))</f>
        <v>0</v>
      </c>
      <c r="O134" s="46"/>
      <c r="P134" s="2">
        <f>IF(O$2="Bike &amp; Run",IF(ISNA(VLOOKUP(O134,Paramètres!$B$3:$C$56,2,FALSE)),0,VLOOKUP(O134,Paramètres!$B$3:$C$56,2,FALSE)*Paramètres!$N$8),IF(OR(O134="",OR($D134="",$D134="NL",$D134="HORS LIGUE")),0,VLOOKUP(IF(OR(O134="",OR($D134="",$D134="NL",$D134="HORS LIGUE")),"",COUNTIFS($D$5:$D$72,"&lt;&gt;"&amp;"",$D$5:$D$72,"&lt;&gt;"&amp;"NL",$D$5:$D$72,"&lt;&gt;"&amp;"HORS LIGUE",O$5:O$72,"&lt;"&amp;O134)+1),Paramètres!$B$3:$C$56,2,FALSE)*Paramètres!$N$8))</f>
        <v>0</v>
      </c>
      <c r="Q134" s="46"/>
      <c r="R134" s="2">
        <f>IF(Q$2="Bike &amp; Run",IF(ISNA(VLOOKUP(Q134,Paramètres!$B$3:$C$56,2,FALSE)),0,VLOOKUP(Q134,Paramètres!$B$3:$C$56,2,FALSE)*Paramètres!$N$9),IF(OR(Q134="",OR($D134="",$D134="NL",$D134="HORS LIGUE")),0,VLOOKUP(IF(OR(Q134="",OR($D134="",$D134="NL",$D134="HORS LIGUE")),"",COUNTIFS($D$5:$D$72,"&lt;&gt;"&amp;"",$D$5:$D$72,"&lt;&gt;"&amp;"NL",$D$5:$D$72,"&lt;&gt;"&amp;"HORS LIGUE",Q$5:Q$72,"&lt;"&amp;Q134)+1),Paramètres!$B$3:$C$56,2,FALSE)*Paramètres!$N$9))</f>
        <v>0</v>
      </c>
      <c r="S134" s="46"/>
      <c r="T134" s="2">
        <f>IF(S$2="Bike &amp; Run",IF(ISNA(VLOOKUP(S134,Paramètres!$B$3:$C$56,2,FALSE)),0,VLOOKUP(S134,Paramètres!$B$3:$C$56,2,FALSE)*Paramètres!$N$10),IF(OR(S134="",OR($D134="",$D134="NL",$D134="HORS LIGUE")),0,VLOOKUP(IF(OR(S134="",OR($D134="",$D134="NL",$D134="HORS LIGUE")),"",COUNTIFS($D$5:$D$72,"&lt;&gt;"&amp;"",$D$5:$D$72,"&lt;&gt;"&amp;"NL",$D$5:$D$72,"&lt;&gt;"&amp;"HORS LIGUE",S$5:S$72,"&lt;"&amp;S134)+1),Paramètres!$B$3:$C$56,2,FALSE)*Paramètres!$N$10))</f>
        <v>0</v>
      </c>
      <c r="U134" s="46"/>
      <c r="V134" s="2">
        <f>IF(U$2="Bike &amp; Run",IF(ISNA(VLOOKUP(U134,Paramètres!$B$3:$C$56,2,FALSE)),0,VLOOKUP(U134,Paramètres!$B$3:$C$56,2,FALSE)*Paramètres!$N$11),IF(OR(U134="",OR($D134="",$D134="NL",$D134="HORS LIGUE")),0,VLOOKUP(IF(OR(U134="",OR($D134="",$D134="NL",$D134="HORS LIGUE")),"",COUNTIFS($D$5:$D$72,"&lt;&gt;"&amp;"",$D$5:$D$72,"&lt;&gt;"&amp;"NL",$D$5:$D$72,"&lt;&gt;"&amp;"HORS LIGUE",U$5:U$72,"&lt;"&amp;U134)+1),Paramètres!$B$3:$C$56,2,FALSE)*Paramètres!$N$11))</f>
        <v>0</v>
      </c>
      <c r="W134" s="46"/>
      <c r="X134" s="2">
        <f>IF(W$2="Bike &amp; Run",IF(ISNA(VLOOKUP(W134,Paramètres!$B$3:$C$56,2,FALSE)),0,VLOOKUP(W134,Paramètres!$B$3:$C$56,2,FALSE)*Paramètres!$N$12),IF(OR(W134="",OR($D134="",$D134="NL",$D134="HORS LIGUE")),0,VLOOKUP(IF(OR(W134="",OR($D134="",$D134="NL",$D134="HORS LIGUE")),"",COUNTIFS($D$5:$D$72,"&lt;&gt;"&amp;"",$D$5:$D$72,"&lt;&gt;"&amp;"NL",$D$5:$D$72,"&lt;&gt;"&amp;"HORS LIGUE",W$5:W$72,"&lt;"&amp;W134)+1),Paramètres!$B$3:$C$56,2,FALSE)*Paramètres!$N$12))</f>
        <v>0</v>
      </c>
      <c r="Y134" s="46"/>
      <c r="Z134" s="2">
        <f>IF(Y$2="Bike &amp; Run",IF(ISNA(VLOOKUP(Y134,Paramètres!$B$3:$C$56,2,FALSE)),0,VLOOKUP(Y134,Paramètres!$B$3:$C$56,2,FALSE)*Paramètres!$N$13),IF(OR(Y134="",OR($D134="",$D134="NL",$D134="HORS LIGUE")),0,VLOOKUP(IF(OR(Y134="",OR($D134="",$D134="NL",$D134="HORS LIGUE")),"",COUNTIFS($D$5:$D$72,"&lt;&gt;"&amp;"",$D$5:$D$72,"&lt;&gt;"&amp;"NL",$D$5:$D$72,"&lt;&gt;"&amp;"HORS LIGUE",Y$5:Y$72,"&lt;"&amp;Y134)+1),Paramètres!$B$3:$C$56,2,FALSE)*Paramètres!$N$13))</f>
        <v>0</v>
      </c>
      <c r="AA134" s="46"/>
      <c r="AB134" s="2">
        <f>IF(AA$2="Bike &amp; Run",IF(ISNA(VLOOKUP(AA134,Paramètres!$B$3:$C$56,2,FALSE)),0,VLOOKUP(AA134,Paramètres!$B$3:$C$56,2,FALSE)*Paramètres!$N$14),IF(OR(AA134="",OR($D134="",$D134="NL",$D134="HORS LIGUE")),0,VLOOKUP(IF(OR(AA134="",OR($D134="",$D134="NL",$D134="HORS LIGUE")),"",COUNTIFS($D$5:$D$72,"&lt;&gt;"&amp;"",$D$5:$D$72,"&lt;&gt;"&amp;"NL",$D$5:$D$72,"&lt;&gt;"&amp;"HORS LIGUE",AA$5:AA$72,"&lt;"&amp;AA134)+1),Paramètres!$B$3:$C$56,2,FALSE)*Paramètres!$N$14))</f>
        <v>0</v>
      </c>
      <c r="AC134" s="46"/>
      <c r="AD134" s="2">
        <f>IF(AC$2="Bike &amp; Run",IF(ISNA(VLOOKUP(AC134,Paramètres!$B$3:$C$56,2,FALSE)),0,VLOOKUP(AC134,Paramètres!$B$3:$C$56,2,FALSE)*Paramètres!$N$15),IF(OR(AC134="",OR($D134="",$D134="NL",$D134="HORS LIGUE")),0,VLOOKUP(IF(OR(AC134="",OR($D134="",$D134="NL",$D134="HORS LIGUE")),"",COUNTIFS($D$5:$D$72,"&lt;&gt;"&amp;"",$D$5:$D$72,"&lt;&gt;"&amp;"NL",$D$5:$D$72,"&lt;&gt;"&amp;"HORS LIGUE",AC$5:AC$72,"&lt;"&amp;AC134)+1),Paramètres!$B$3:$C$56,2,FALSE)*Paramètres!$N$15))</f>
        <v>0</v>
      </c>
      <c r="AE134" s="46"/>
      <c r="AF134" s="2">
        <f>IF(AE$2="Bike &amp; Run",IF(ISNA(VLOOKUP(AE134,Paramètres!$B$3:$C$56,2,FALSE)),0,VLOOKUP(AE134,Paramètres!$B$3:$C$56,2,FALSE)*Paramètres!$N$16),IF(OR(AE134="",OR($D134="",$D134="NL",$D134="HORS LIGUE")),0,VLOOKUP(IF(OR(AE134="",OR($D134="",$D134="NL",$D134="HORS LIGUE")),"",COUNTIFS($D$5:$D$72,"&lt;&gt;"&amp;"",$D$5:$D$72,"&lt;&gt;"&amp;"NL",$D$5:$D$72,"&lt;&gt;"&amp;"HORS LIGUE",AE$5:AE$72,"&lt;"&amp;AE134)+1),Paramètres!$B$3:$C$56,2,FALSE)*Paramètres!$N$16))</f>
        <v>0</v>
      </c>
      <c r="AG134" s="46"/>
      <c r="AH134" s="2">
        <f>IF(AG$2="Bike &amp; Run",IF(ISNA(VLOOKUP(AG134,Paramètres!$B$3:$C$56,2,FALSE)),0,VLOOKUP(AG134,Paramètres!$B$3:$C$56,2,FALSE)*Paramètres!$N$17),IF(OR(AG134="",OR($D134="",$D134="NL",$D134="HORS LIGUE")),0,VLOOKUP(IF(OR(AG134="",OR($D134="",$D134="NL",$D134="HORS LIGUE")),"",COUNTIFS($D$5:$D$72,"&lt;&gt;"&amp;"",$D$5:$D$72,"&lt;&gt;"&amp;"NL",$D$5:$D$72,"&lt;&gt;"&amp;"HORS LIGUE",AG$5:AG$72,"&lt;"&amp;AG134)+1),Paramètres!$B$3:$C$56,2,FALSE)*Paramètres!$N$17))</f>
        <v>0</v>
      </c>
      <c r="AI134" s="40">
        <f t="shared" si="123"/>
        <v>0</v>
      </c>
      <c r="AJ134" s="3" t="str">
        <f t="shared" si="124"/>
        <v/>
      </c>
      <c r="AK134" s="5">
        <f t="shared" si="125"/>
        <v>0</v>
      </c>
      <c r="AL134" s="41" t="e">
        <f t="shared" si="122"/>
        <v>#REF!</v>
      </c>
      <c r="AM134" s="33" t="e">
        <f t="shared" si="126"/>
        <v>#REF!</v>
      </c>
    </row>
    <row r="135" spans="1:39" ht="16.5" x14ac:dyDescent="0.35">
      <c r="A135" s="14"/>
      <c r="B135" s="64" t="str">
        <f>IF(ISNA(VLOOKUP(A135,'Licenciés Jeunes 2023'!A:C,3,0)),"",VLOOKUP(A135,'Licenciés Jeunes 2023'!A:C,3,0))</f>
        <v/>
      </c>
      <c r="C135" s="32" t="str">
        <f>IF(ISNA(VLOOKUP(A135,'Licenciés Jeunes 2023'!A:C,2,0)),"",VLOOKUP(A135,'Licenciés Jeunes 2023'!A:C,2,0))</f>
        <v/>
      </c>
      <c r="D135" s="32" t="str">
        <f>IF(ISNA(VLOOKUP(A135,'Licenciés Jeunes 2023'!A:F,6,0)),"",VLOOKUP(A135,'Licenciés Jeunes 2023'!A:F,6,0))</f>
        <v/>
      </c>
      <c r="E135" s="6"/>
      <c r="F135" s="2">
        <f>IF(E$2="Bike &amp; Run",IF(ISNA(VLOOKUP(E135,Paramètres!$B$3:$C$56,2,FALSE)),0,VLOOKUP(E135,Paramètres!$B$3:$C$56,2,FALSE)*Paramètres!$N$3),IF(OR(E135="",OR($D135="",$D135="NL",$D135="HORS LIGUE")),0,VLOOKUP(IF(OR(E135="",OR($D135="",$D135="NL",$D135="HORS LIGUE")),"",COUNTIFS($D$5:$D$72,"&lt;&gt;"&amp;"",$D$5:$D$72,"&lt;&gt;"&amp;"NL",$D$5:$D$72,"&lt;&gt;"&amp;"HORS LIGUE",E$5:E$72,"&lt;"&amp;E135)+1),Paramètres!$B$3:$C$56,2,FALSE)*Paramètres!$N$3))</f>
        <v>0</v>
      </c>
      <c r="G135" s="4"/>
      <c r="H135" s="2">
        <f>IF(G$2="Bike &amp; Run",IF(ISNA(VLOOKUP(G135,Paramètres!$B$3:$C$56,2,FALSE)),0,VLOOKUP(G135,Paramètres!$B$3:$C$56,2,FALSE)*Paramètres!$N$4),IF(OR(G135="",OR($D135="",$D135="NL",$D135="HORS LIGUE")),0,VLOOKUP(IF(OR(G135="",OR($D135="",$D135="NL",$D135="HORS LIGUE")),"",COUNTIFS($D$5:$D$72,"&lt;&gt;"&amp;"",$D$5:$D$72,"&lt;&gt;"&amp;"NL",$D$5:$D$72,"&lt;&gt;"&amp;"HORS LIGUE",G$5:G$72,"&lt;"&amp;G135)+1),Paramètres!$B$3:$C$56,2,FALSE)*Paramètres!$N$4))</f>
        <v>0</v>
      </c>
      <c r="I135" s="36"/>
      <c r="J135" s="2">
        <f>IF(I$2="Bike &amp; Run",IF(ISNA(VLOOKUP(I135,Paramètres!$B$3:$C$56,2,FALSE)),0,VLOOKUP(I135,Paramètres!$B$3:$C$56,2,FALSE)*Paramètres!$N$5),IF(OR(I135="",OR($D135="",$D135="NL",$D135="HORS LIGUE")),0,VLOOKUP(IF(OR(I135="",OR($D135="",$D135="NL",$D135="HORS LIGUE")),"",COUNTIFS($D$5:$D$72,"&lt;&gt;"&amp;"",$D$5:$D$72,"&lt;&gt;"&amp;"NL",$D$5:$D$72,"&lt;&gt;"&amp;"HORS LIGUE",I$5:I$72,"&lt;"&amp;I135)+1),Paramètres!$B$3:$C$56,2,FALSE)*Paramètres!$N$5))</f>
        <v>0</v>
      </c>
      <c r="K135" s="4"/>
      <c r="L135" s="2">
        <f>IF(K$2="Bike &amp; Run",IF(ISNA(VLOOKUP(K135,Paramètres!$B$3:$C$56,2,FALSE)),0,VLOOKUP(K135,Paramètres!$B$3:$C$56,2,FALSE)*Paramètres!$N$6),IF(OR(K135="",OR($D135="",$D135="NL",$D135="HORS LIGUE")),0,VLOOKUP(IF(OR(K135="",OR($D135="",$D135="NL",$D135="HORS LIGUE")),"",COUNTIFS($D$5:$D$72,"&lt;&gt;"&amp;"",$D$5:$D$72,"&lt;&gt;"&amp;"NL",$D$5:$D$72,"&lt;&gt;"&amp;"HORS LIGUE",K$5:K$72,"&lt;"&amp;K135)+1),Paramètres!$B$3:$C$56,2,FALSE)*Paramètres!$N$6))</f>
        <v>0</v>
      </c>
      <c r="M135" s="4"/>
      <c r="N135" s="2">
        <f>IF(M$2="Bike &amp; Run",IF(ISNA(VLOOKUP(M135,Paramètres!$B$3:$C$56,2,FALSE)),0,VLOOKUP(M135,Paramètres!$B$3:$C$56,2,FALSE)*Paramètres!$N$7),IF(OR(M135="",OR($D135="",$D135="NL",$D135="HORS LIGUE")),0,VLOOKUP(IF(OR(M135="",OR($D135="",$D135="NL",$D135="HORS LIGUE")),"",COUNTIFS($D$5:$D$72,"&lt;&gt;"&amp;"",$D$5:$D$72,"&lt;&gt;"&amp;"NL",$D$5:$D$72,"&lt;&gt;"&amp;"HORS LIGUE",M$5:M$72,"&lt;"&amp;M135)+1),Paramètres!$B$3:$C$56,2,FALSE)*Paramètres!$N$7))</f>
        <v>0</v>
      </c>
      <c r="O135" s="46"/>
      <c r="P135" s="2">
        <f>IF(O$2="Bike &amp; Run",IF(ISNA(VLOOKUP(O135,Paramètres!$B$3:$C$56,2,FALSE)),0,VLOOKUP(O135,Paramètres!$B$3:$C$56,2,FALSE)*Paramètres!$N$8),IF(OR(O135="",OR($D135="",$D135="NL",$D135="HORS LIGUE")),0,VLOOKUP(IF(OR(O135="",OR($D135="",$D135="NL",$D135="HORS LIGUE")),"",COUNTIFS($D$5:$D$72,"&lt;&gt;"&amp;"",$D$5:$D$72,"&lt;&gt;"&amp;"NL",$D$5:$D$72,"&lt;&gt;"&amp;"HORS LIGUE",O$5:O$72,"&lt;"&amp;O135)+1),Paramètres!$B$3:$C$56,2,FALSE)*Paramètres!$N$8))</f>
        <v>0</v>
      </c>
      <c r="Q135" s="46"/>
      <c r="R135" s="2">
        <f>IF(Q$2="Bike &amp; Run",IF(ISNA(VLOOKUP(Q135,Paramètres!$B$3:$C$56,2,FALSE)),0,VLOOKUP(Q135,Paramètres!$B$3:$C$56,2,FALSE)*Paramètres!$N$9),IF(OR(Q135="",OR($D135="",$D135="NL",$D135="HORS LIGUE")),0,VLOOKUP(IF(OR(Q135="",OR($D135="",$D135="NL",$D135="HORS LIGUE")),"",COUNTIFS($D$5:$D$72,"&lt;&gt;"&amp;"",$D$5:$D$72,"&lt;&gt;"&amp;"NL",$D$5:$D$72,"&lt;&gt;"&amp;"HORS LIGUE",Q$5:Q$72,"&lt;"&amp;Q135)+1),Paramètres!$B$3:$C$56,2,FALSE)*Paramètres!$N$9))</f>
        <v>0</v>
      </c>
      <c r="S135" s="46"/>
      <c r="T135" s="2">
        <f>IF(S$2="Bike &amp; Run",IF(ISNA(VLOOKUP(S135,Paramètres!$B$3:$C$56,2,FALSE)),0,VLOOKUP(S135,Paramètres!$B$3:$C$56,2,FALSE)*Paramètres!$N$10),IF(OR(S135="",OR($D135="",$D135="NL",$D135="HORS LIGUE")),0,VLOOKUP(IF(OR(S135="",OR($D135="",$D135="NL",$D135="HORS LIGUE")),"",COUNTIFS($D$5:$D$72,"&lt;&gt;"&amp;"",$D$5:$D$72,"&lt;&gt;"&amp;"NL",$D$5:$D$72,"&lt;&gt;"&amp;"HORS LIGUE",S$5:S$72,"&lt;"&amp;S135)+1),Paramètres!$B$3:$C$56,2,FALSE)*Paramètres!$N$10))</f>
        <v>0</v>
      </c>
      <c r="U135" s="46"/>
      <c r="V135" s="2">
        <f>IF(U$2="Bike &amp; Run",IF(ISNA(VLOOKUP(U135,Paramètres!$B$3:$C$56,2,FALSE)),0,VLOOKUP(U135,Paramètres!$B$3:$C$56,2,FALSE)*Paramètres!$N$11),IF(OR(U135="",OR($D135="",$D135="NL",$D135="HORS LIGUE")),0,VLOOKUP(IF(OR(U135="",OR($D135="",$D135="NL",$D135="HORS LIGUE")),"",COUNTIFS($D$5:$D$72,"&lt;&gt;"&amp;"",$D$5:$D$72,"&lt;&gt;"&amp;"NL",$D$5:$D$72,"&lt;&gt;"&amp;"HORS LIGUE",U$5:U$72,"&lt;"&amp;U135)+1),Paramètres!$B$3:$C$56,2,FALSE)*Paramètres!$N$11))</f>
        <v>0</v>
      </c>
      <c r="W135" s="46"/>
      <c r="X135" s="2">
        <f>IF(W$2="Bike &amp; Run",IF(ISNA(VLOOKUP(W135,Paramètres!$B$3:$C$56,2,FALSE)),0,VLOOKUP(W135,Paramètres!$B$3:$C$56,2,FALSE)*Paramètres!$N$12),IF(OR(W135="",OR($D135="",$D135="NL",$D135="HORS LIGUE")),0,VLOOKUP(IF(OR(W135="",OR($D135="",$D135="NL",$D135="HORS LIGUE")),"",COUNTIFS($D$5:$D$72,"&lt;&gt;"&amp;"",$D$5:$D$72,"&lt;&gt;"&amp;"NL",$D$5:$D$72,"&lt;&gt;"&amp;"HORS LIGUE",W$5:W$72,"&lt;"&amp;W135)+1),Paramètres!$B$3:$C$56,2,FALSE)*Paramètres!$N$12))</f>
        <v>0</v>
      </c>
      <c r="Y135" s="46"/>
      <c r="Z135" s="2">
        <f>IF(Y$2="Bike &amp; Run",IF(ISNA(VLOOKUP(Y135,Paramètres!$B$3:$C$56,2,FALSE)),0,VLOOKUP(Y135,Paramètres!$B$3:$C$56,2,FALSE)*Paramètres!$N$13),IF(OR(Y135="",OR($D135="",$D135="NL",$D135="HORS LIGUE")),0,VLOOKUP(IF(OR(Y135="",OR($D135="",$D135="NL",$D135="HORS LIGUE")),"",COUNTIFS($D$5:$D$72,"&lt;&gt;"&amp;"",$D$5:$D$72,"&lt;&gt;"&amp;"NL",$D$5:$D$72,"&lt;&gt;"&amp;"HORS LIGUE",Y$5:Y$72,"&lt;"&amp;Y135)+1),Paramètres!$B$3:$C$56,2,FALSE)*Paramètres!$N$13))</f>
        <v>0</v>
      </c>
      <c r="AA135" s="46"/>
      <c r="AB135" s="2">
        <f>IF(AA$2="Bike &amp; Run",IF(ISNA(VLOOKUP(AA135,Paramètres!$B$3:$C$56,2,FALSE)),0,VLOOKUP(AA135,Paramètres!$B$3:$C$56,2,FALSE)*Paramètres!$N$14),IF(OR(AA135="",OR($D135="",$D135="NL",$D135="HORS LIGUE")),0,VLOOKUP(IF(OR(AA135="",OR($D135="",$D135="NL",$D135="HORS LIGUE")),"",COUNTIFS($D$5:$D$72,"&lt;&gt;"&amp;"",$D$5:$D$72,"&lt;&gt;"&amp;"NL",$D$5:$D$72,"&lt;&gt;"&amp;"HORS LIGUE",AA$5:AA$72,"&lt;"&amp;AA135)+1),Paramètres!$B$3:$C$56,2,FALSE)*Paramètres!$N$14))</f>
        <v>0</v>
      </c>
      <c r="AC135" s="46"/>
      <c r="AD135" s="2">
        <f>IF(AC$2="Bike &amp; Run",IF(ISNA(VLOOKUP(AC135,Paramètres!$B$3:$C$56,2,FALSE)),0,VLOOKUP(AC135,Paramètres!$B$3:$C$56,2,FALSE)*Paramètres!$N$15),IF(OR(AC135="",OR($D135="",$D135="NL",$D135="HORS LIGUE")),0,VLOOKUP(IF(OR(AC135="",OR($D135="",$D135="NL",$D135="HORS LIGUE")),"",COUNTIFS($D$5:$D$72,"&lt;&gt;"&amp;"",$D$5:$D$72,"&lt;&gt;"&amp;"NL",$D$5:$D$72,"&lt;&gt;"&amp;"HORS LIGUE",AC$5:AC$72,"&lt;"&amp;AC135)+1),Paramètres!$B$3:$C$56,2,FALSE)*Paramètres!$N$15))</f>
        <v>0</v>
      </c>
      <c r="AE135" s="46"/>
      <c r="AF135" s="2">
        <f>IF(AE$2="Bike &amp; Run",IF(ISNA(VLOOKUP(AE135,Paramètres!$B$3:$C$56,2,FALSE)),0,VLOOKUP(AE135,Paramètres!$B$3:$C$56,2,FALSE)*Paramètres!$N$16),IF(OR(AE135="",OR($D135="",$D135="NL",$D135="HORS LIGUE")),0,VLOOKUP(IF(OR(AE135="",OR($D135="",$D135="NL",$D135="HORS LIGUE")),"",COUNTIFS($D$5:$D$72,"&lt;&gt;"&amp;"",$D$5:$D$72,"&lt;&gt;"&amp;"NL",$D$5:$D$72,"&lt;&gt;"&amp;"HORS LIGUE",AE$5:AE$72,"&lt;"&amp;AE135)+1),Paramètres!$B$3:$C$56,2,FALSE)*Paramètres!$N$16))</f>
        <v>0</v>
      </c>
      <c r="AG135" s="46"/>
      <c r="AH135" s="2">
        <f>IF(AG$2="Bike &amp; Run",IF(ISNA(VLOOKUP(AG135,Paramètres!$B$3:$C$56,2,FALSE)),0,VLOOKUP(AG135,Paramètres!$B$3:$C$56,2,FALSE)*Paramètres!$N$17),IF(OR(AG135="",OR($D135="",$D135="NL",$D135="HORS LIGUE")),0,VLOOKUP(IF(OR(AG135="",OR($D135="",$D135="NL",$D135="HORS LIGUE")),"",COUNTIFS($D$5:$D$72,"&lt;&gt;"&amp;"",$D$5:$D$72,"&lt;&gt;"&amp;"NL",$D$5:$D$72,"&lt;&gt;"&amp;"HORS LIGUE",AG$5:AG$72,"&lt;"&amp;AG135)+1),Paramètres!$B$3:$C$56,2,FALSE)*Paramètres!$N$17))</f>
        <v>0</v>
      </c>
      <c r="AI135" s="40">
        <f t="shared" si="123"/>
        <v>0</v>
      </c>
      <c r="AJ135" s="3" t="str">
        <f t="shared" si="124"/>
        <v/>
      </c>
      <c r="AK135" s="5">
        <f t="shared" si="125"/>
        <v>0</v>
      </c>
      <c r="AL135" s="41" t="e">
        <f t="shared" si="122"/>
        <v>#REF!</v>
      </c>
      <c r="AM135" s="33" t="e">
        <f t="shared" si="126"/>
        <v>#REF!</v>
      </c>
    </row>
    <row r="136" spans="1:39" ht="16.5" x14ac:dyDescent="0.35">
      <c r="A136" s="14"/>
      <c r="B136" s="64" t="str">
        <f>IF(ISNA(VLOOKUP(A136,'Licenciés Jeunes 2023'!A:C,3,0)),"",VLOOKUP(A136,'Licenciés Jeunes 2023'!A:C,3,0))</f>
        <v/>
      </c>
      <c r="C136" s="32" t="str">
        <f>IF(ISNA(VLOOKUP(A136,'Licenciés Jeunes 2023'!A:C,2,0)),"",VLOOKUP(A136,'Licenciés Jeunes 2023'!A:C,2,0))</f>
        <v/>
      </c>
      <c r="D136" s="32" t="str">
        <f>IF(ISNA(VLOOKUP(A136,'Licenciés Jeunes 2023'!A:F,6,0)),"",VLOOKUP(A136,'Licenciés Jeunes 2023'!A:F,6,0))</f>
        <v/>
      </c>
      <c r="E136" s="6"/>
      <c r="F136" s="2">
        <f>IF(E$2="Bike &amp; Run",IF(ISNA(VLOOKUP(E136,Paramètres!$B$3:$C$56,2,FALSE)),0,VLOOKUP(E136,Paramètres!$B$3:$C$56,2,FALSE)*Paramètres!$N$3),IF(OR(E136="",OR($D136="",$D136="NL",$D136="HORS LIGUE")),0,VLOOKUP(IF(OR(E136="",OR($D136="",$D136="NL",$D136="HORS LIGUE")),"",COUNTIFS($D$5:$D$72,"&lt;&gt;"&amp;"",$D$5:$D$72,"&lt;&gt;"&amp;"NL",$D$5:$D$72,"&lt;&gt;"&amp;"HORS LIGUE",E$5:E$72,"&lt;"&amp;E136)+1),Paramètres!$B$3:$C$56,2,FALSE)*Paramètres!$N$3))</f>
        <v>0</v>
      </c>
      <c r="G136" s="4"/>
      <c r="H136" s="2">
        <f>IF(G$2="Bike &amp; Run",IF(ISNA(VLOOKUP(G136,Paramètres!$B$3:$C$56,2,FALSE)),0,VLOOKUP(G136,Paramètres!$B$3:$C$56,2,FALSE)*Paramètres!$N$4),IF(OR(G136="",OR($D136="",$D136="NL",$D136="HORS LIGUE")),0,VLOOKUP(IF(OR(G136="",OR($D136="",$D136="NL",$D136="HORS LIGUE")),"",COUNTIFS($D$5:$D$72,"&lt;&gt;"&amp;"",$D$5:$D$72,"&lt;&gt;"&amp;"NL",$D$5:$D$72,"&lt;&gt;"&amp;"HORS LIGUE",G$5:G$72,"&lt;"&amp;G136)+1),Paramètres!$B$3:$C$56,2,FALSE)*Paramètres!$N$4))</f>
        <v>0</v>
      </c>
      <c r="I136" s="36"/>
      <c r="J136" s="2">
        <f>IF(I$2="Bike &amp; Run",IF(ISNA(VLOOKUP(I136,Paramètres!$B$3:$C$56,2,FALSE)),0,VLOOKUP(I136,Paramètres!$B$3:$C$56,2,FALSE)*Paramètres!$N$5),IF(OR(I136="",OR($D136="",$D136="NL",$D136="HORS LIGUE")),0,VLOOKUP(IF(OR(I136="",OR($D136="",$D136="NL",$D136="HORS LIGUE")),"",COUNTIFS($D$5:$D$72,"&lt;&gt;"&amp;"",$D$5:$D$72,"&lt;&gt;"&amp;"NL",$D$5:$D$72,"&lt;&gt;"&amp;"HORS LIGUE",I$5:I$72,"&lt;"&amp;I136)+1),Paramètres!$B$3:$C$56,2,FALSE)*Paramètres!$N$5))</f>
        <v>0</v>
      </c>
      <c r="K136" s="4"/>
      <c r="L136" s="2">
        <f>IF(K$2="Bike &amp; Run",IF(ISNA(VLOOKUP(K136,Paramètres!$B$3:$C$56,2,FALSE)),0,VLOOKUP(K136,Paramètres!$B$3:$C$56,2,FALSE)*Paramètres!$N$6),IF(OR(K136="",OR($D136="",$D136="NL",$D136="HORS LIGUE")),0,VLOOKUP(IF(OR(K136="",OR($D136="",$D136="NL",$D136="HORS LIGUE")),"",COUNTIFS($D$5:$D$72,"&lt;&gt;"&amp;"",$D$5:$D$72,"&lt;&gt;"&amp;"NL",$D$5:$D$72,"&lt;&gt;"&amp;"HORS LIGUE",K$5:K$72,"&lt;"&amp;K136)+1),Paramètres!$B$3:$C$56,2,FALSE)*Paramètres!$N$6))</f>
        <v>0</v>
      </c>
      <c r="M136" s="4"/>
      <c r="N136" s="2">
        <f>IF(M$2="Bike &amp; Run",IF(ISNA(VLOOKUP(M136,Paramètres!$B$3:$C$56,2,FALSE)),0,VLOOKUP(M136,Paramètres!$B$3:$C$56,2,FALSE)*Paramètres!$N$7),IF(OR(M136="",OR($D136="",$D136="NL",$D136="HORS LIGUE")),0,VLOOKUP(IF(OR(M136="",OR($D136="",$D136="NL",$D136="HORS LIGUE")),"",COUNTIFS($D$5:$D$72,"&lt;&gt;"&amp;"",$D$5:$D$72,"&lt;&gt;"&amp;"NL",$D$5:$D$72,"&lt;&gt;"&amp;"HORS LIGUE",M$5:M$72,"&lt;"&amp;M136)+1),Paramètres!$B$3:$C$56,2,FALSE)*Paramètres!$N$7))</f>
        <v>0</v>
      </c>
      <c r="O136" s="46"/>
      <c r="P136" s="2">
        <f>IF(O$2="Bike &amp; Run",IF(ISNA(VLOOKUP(O136,Paramètres!$B$3:$C$56,2,FALSE)),0,VLOOKUP(O136,Paramètres!$B$3:$C$56,2,FALSE)*Paramètres!$N$8),IF(OR(O136="",OR($D136="",$D136="NL",$D136="HORS LIGUE")),0,VLOOKUP(IF(OR(O136="",OR($D136="",$D136="NL",$D136="HORS LIGUE")),"",COUNTIFS($D$5:$D$72,"&lt;&gt;"&amp;"",$D$5:$D$72,"&lt;&gt;"&amp;"NL",$D$5:$D$72,"&lt;&gt;"&amp;"HORS LIGUE",O$5:O$72,"&lt;"&amp;O136)+1),Paramètres!$B$3:$C$56,2,FALSE)*Paramètres!$N$8))</f>
        <v>0</v>
      </c>
      <c r="Q136" s="46"/>
      <c r="R136" s="2">
        <f>IF(Q$2="Bike &amp; Run",IF(ISNA(VLOOKUP(Q136,Paramètres!$B$3:$C$56,2,FALSE)),0,VLOOKUP(Q136,Paramètres!$B$3:$C$56,2,FALSE)*Paramètres!$N$9),IF(OR(Q136="",OR($D136="",$D136="NL",$D136="HORS LIGUE")),0,VLOOKUP(IF(OR(Q136="",OR($D136="",$D136="NL",$D136="HORS LIGUE")),"",COUNTIFS($D$5:$D$72,"&lt;&gt;"&amp;"",$D$5:$D$72,"&lt;&gt;"&amp;"NL",$D$5:$D$72,"&lt;&gt;"&amp;"HORS LIGUE",Q$5:Q$72,"&lt;"&amp;Q136)+1),Paramètres!$B$3:$C$56,2,FALSE)*Paramètres!$N$9))</f>
        <v>0</v>
      </c>
      <c r="S136" s="46"/>
      <c r="T136" s="2">
        <f>IF(S$2="Bike &amp; Run",IF(ISNA(VLOOKUP(S136,Paramètres!$B$3:$C$56,2,FALSE)),0,VLOOKUP(S136,Paramètres!$B$3:$C$56,2,FALSE)*Paramètres!$N$10),IF(OR(S136="",OR($D136="",$D136="NL",$D136="HORS LIGUE")),0,VLOOKUP(IF(OR(S136="",OR($D136="",$D136="NL",$D136="HORS LIGUE")),"",COUNTIFS($D$5:$D$72,"&lt;&gt;"&amp;"",$D$5:$D$72,"&lt;&gt;"&amp;"NL",$D$5:$D$72,"&lt;&gt;"&amp;"HORS LIGUE",S$5:S$72,"&lt;"&amp;S136)+1),Paramètres!$B$3:$C$56,2,FALSE)*Paramètres!$N$10))</f>
        <v>0</v>
      </c>
      <c r="U136" s="46"/>
      <c r="V136" s="2">
        <f>IF(U$2="Bike &amp; Run",IF(ISNA(VLOOKUP(U136,Paramètres!$B$3:$C$56,2,FALSE)),0,VLOOKUP(U136,Paramètres!$B$3:$C$56,2,FALSE)*Paramètres!$N$11),IF(OR(U136="",OR($D136="",$D136="NL",$D136="HORS LIGUE")),0,VLOOKUP(IF(OR(U136="",OR($D136="",$D136="NL",$D136="HORS LIGUE")),"",COUNTIFS($D$5:$D$72,"&lt;&gt;"&amp;"",$D$5:$D$72,"&lt;&gt;"&amp;"NL",$D$5:$D$72,"&lt;&gt;"&amp;"HORS LIGUE",U$5:U$72,"&lt;"&amp;U136)+1),Paramètres!$B$3:$C$56,2,FALSE)*Paramètres!$N$11))</f>
        <v>0</v>
      </c>
      <c r="W136" s="46"/>
      <c r="X136" s="2">
        <f>IF(W$2="Bike &amp; Run",IF(ISNA(VLOOKUP(W136,Paramètres!$B$3:$C$56,2,FALSE)),0,VLOOKUP(W136,Paramètres!$B$3:$C$56,2,FALSE)*Paramètres!$N$12),IF(OR(W136="",OR($D136="",$D136="NL",$D136="HORS LIGUE")),0,VLOOKUP(IF(OR(W136="",OR($D136="",$D136="NL",$D136="HORS LIGUE")),"",COUNTIFS($D$5:$D$72,"&lt;&gt;"&amp;"",$D$5:$D$72,"&lt;&gt;"&amp;"NL",$D$5:$D$72,"&lt;&gt;"&amp;"HORS LIGUE",W$5:W$72,"&lt;"&amp;W136)+1),Paramètres!$B$3:$C$56,2,FALSE)*Paramètres!$N$12))</f>
        <v>0</v>
      </c>
      <c r="Y136" s="46"/>
      <c r="Z136" s="2">
        <f>IF(Y$2="Bike &amp; Run",IF(ISNA(VLOOKUP(Y136,Paramètres!$B$3:$C$56,2,FALSE)),0,VLOOKUP(Y136,Paramètres!$B$3:$C$56,2,FALSE)*Paramètres!$N$13),IF(OR(Y136="",OR($D136="",$D136="NL",$D136="HORS LIGUE")),0,VLOOKUP(IF(OR(Y136="",OR($D136="",$D136="NL",$D136="HORS LIGUE")),"",COUNTIFS($D$5:$D$72,"&lt;&gt;"&amp;"",$D$5:$D$72,"&lt;&gt;"&amp;"NL",$D$5:$D$72,"&lt;&gt;"&amp;"HORS LIGUE",Y$5:Y$72,"&lt;"&amp;Y136)+1),Paramètres!$B$3:$C$56,2,FALSE)*Paramètres!$N$13))</f>
        <v>0</v>
      </c>
      <c r="AA136" s="46"/>
      <c r="AB136" s="2">
        <f>IF(AA$2="Bike &amp; Run",IF(ISNA(VLOOKUP(AA136,Paramètres!$B$3:$C$56,2,FALSE)),0,VLOOKUP(AA136,Paramètres!$B$3:$C$56,2,FALSE)*Paramètres!$N$14),IF(OR(AA136="",OR($D136="",$D136="NL",$D136="HORS LIGUE")),0,VLOOKUP(IF(OR(AA136="",OR($D136="",$D136="NL",$D136="HORS LIGUE")),"",COUNTIFS($D$5:$D$72,"&lt;&gt;"&amp;"",$D$5:$D$72,"&lt;&gt;"&amp;"NL",$D$5:$D$72,"&lt;&gt;"&amp;"HORS LIGUE",AA$5:AA$72,"&lt;"&amp;AA136)+1),Paramètres!$B$3:$C$56,2,FALSE)*Paramètres!$N$14))</f>
        <v>0</v>
      </c>
      <c r="AC136" s="46"/>
      <c r="AD136" s="2">
        <f>IF(AC$2="Bike &amp; Run",IF(ISNA(VLOOKUP(AC136,Paramètres!$B$3:$C$56,2,FALSE)),0,VLOOKUP(AC136,Paramètres!$B$3:$C$56,2,FALSE)*Paramètres!$N$15),IF(OR(AC136="",OR($D136="",$D136="NL",$D136="HORS LIGUE")),0,VLOOKUP(IF(OR(AC136="",OR($D136="",$D136="NL",$D136="HORS LIGUE")),"",COUNTIFS($D$5:$D$72,"&lt;&gt;"&amp;"",$D$5:$D$72,"&lt;&gt;"&amp;"NL",$D$5:$D$72,"&lt;&gt;"&amp;"HORS LIGUE",AC$5:AC$72,"&lt;"&amp;AC136)+1),Paramètres!$B$3:$C$56,2,FALSE)*Paramètres!$N$15))</f>
        <v>0</v>
      </c>
      <c r="AE136" s="46"/>
      <c r="AF136" s="2">
        <f>IF(AE$2="Bike &amp; Run",IF(ISNA(VLOOKUP(AE136,Paramètres!$B$3:$C$56,2,FALSE)),0,VLOOKUP(AE136,Paramètres!$B$3:$C$56,2,FALSE)*Paramètres!$N$16),IF(OR(AE136="",OR($D136="",$D136="NL",$D136="HORS LIGUE")),0,VLOOKUP(IF(OR(AE136="",OR($D136="",$D136="NL",$D136="HORS LIGUE")),"",COUNTIFS($D$5:$D$72,"&lt;&gt;"&amp;"",$D$5:$D$72,"&lt;&gt;"&amp;"NL",$D$5:$D$72,"&lt;&gt;"&amp;"HORS LIGUE",AE$5:AE$72,"&lt;"&amp;AE136)+1),Paramètres!$B$3:$C$56,2,FALSE)*Paramètres!$N$16))</f>
        <v>0</v>
      </c>
      <c r="AG136" s="46"/>
      <c r="AH136" s="2">
        <f>IF(AG$2="Bike &amp; Run",IF(ISNA(VLOOKUP(AG136,Paramètres!$B$3:$C$56,2,FALSE)),0,VLOOKUP(AG136,Paramètres!$B$3:$C$56,2,FALSE)*Paramètres!$N$17),IF(OR(AG136="",OR($D136="",$D136="NL",$D136="HORS LIGUE")),0,VLOOKUP(IF(OR(AG136="",OR($D136="",$D136="NL",$D136="HORS LIGUE")),"",COUNTIFS($D$5:$D$72,"&lt;&gt;"&amp;"",$D$5:$D$72,"&lt;&gt;"&amp;"NL",$D$5:$D$72,"&lt;&gt;"&amp;"HORS LIGUE",AG$5:AG$72,"&lt;"&amp;AG136)+1),Paramètres!$B$3:$C$56,2,FALSE)*Paramètres!$N$17))</f>
        <v>0</v>
      </c>
      <c r="AI136" s="40">
        <f t="shared" si="123"/>
        <v>0</v>
      </c>
      <c r="AJ136" s="3" t="str">
        <f t="shared" si="124"/>
        <v/>
      </c>
      <c r="AK136" s="5">
        <f t="shared" si="125"/>
        <v>0</v>
      </c>
      <c r="AL136" s="41" t="e">
        <f t="shared" si="122"/>
        <v>#REF!</v>
      </c>
      <c r="AM136" s="33" t="e">
        <f t="shared" si="126"/>
        <v>#REF!</v>
      </c>
    </row>
    <row r="137" spans="1:39" ht="16.5" x14ac:dyDescent="0.35">
      <c r="A137" s="14"/>
      <c r="B137" s="64" t="str">
        <f>IF(ISNA(VLOOKUP(A137,'Licenciés Jeunes 2023'!A:C,3,0)),"",VLOOKUP(A137,'Licenciés Jeunes 2023'!A:C,3,0))</f>
        <v/>
      </c>
      <c r="C137" s="32" t="str">
        <f>IF(ISNA(VLOOKUP(A137,'Licenciés Jeunes 2023'!A:C,2,0)),"",VLOOKUP(A137,'Licenciés Jeunes 2023'!A:C,2,0))</f>
        <v/>
      </c>
      <c r="D137" s="32" t="str">
        <f>IF(ISNA(VLOOKUP(A137,'Licenciés Jeunes 2023'!A:F,6,0)),"",VLOOKUP(A137,'Licenciés Jeunes 2023'!A:F,6,0))</f>
        <v/>
      </c>
      <c r="E137" s="6"/>
      <c r="F137" s="2">
        <f>IF(E$2="Bike &amp; Run",IF(ISNA(VLOOKUP(E137,Paramètres!$B$3:$C$56,2,FALSE)),0,VLOOKUP(E137,Paramètres!$B$3:$C$56,2,FALSE)*Paramètres!$N$3),IF(OR(E137="",OR($D137="",$D137="NL",$D137="HORS LIGUE")),0,VLOOKUP(IF(OR(E137="",OR($D137="",$D137="NL",$D137="HORS LIGUE")),"",COUNTIFS($D$5:$D$72,"&lt;&gt;"&amp;"",$D$5:$D$72,"&lt;&gt;"&amp;"NL",$D$5:$D$72,"&lt;&gt;"&amp;"HORS LIGUE",E$5:E$72,"&lt;"&amp;E137)+1),Paramètres!$B$3:$C$56,2,FALSE)*Paramètres!$N$3))</f>
        <v>0</v>
      </c>
      <c r="G137" s="4"/>
      <c r="H137" s="2">
        <f>IF(G$2="Bike &amp; Run",IF(ISNA(VLOOKUP(G137,Paramètres!$B$3:$C$56,2,FALSE)),0,VLOOKUP(G137,Paramètres!$B$3:$C$56,2,FALSE)*Paramètres!$N$4),IF(OR(G137="",OR($D137="",$D137="NL",$D137="HORS LIGUE")),0,VLOOKUP(IF(OR(G137="",OR($D137="",$D137="NL",$D137="HORS LIGUE")),"",COUNTIFS($D$5:$D$72,"&lt;&gt;"&amp;"",$D$5:$D$72,"&lt;&gt;"&amp;"NL",$D$5:$D$72,"&lt;&gt;"&amp;"HORS LIGUE",G$5:G$72,"&lt;"&amp;G137)+1),Paramètres!$B$3:$C$56,2,FALSE)*Paramètres!$N$4))</f>
        <v>0</v>
      </c>
      <c r="I137" s="36"/>
      <c r="J137" s="2">
        <f>IF(I$2="Bike &amp; Run",IF(ISNA(VLOOKUP(I137,Paramètres!$B$3:$C$56,2,FALSE)),0,VLOOKUP(I137,Paramètres!$B$3:$C$56,2,FALSE)*Paramètres!$N$5),IF(OR(I137="",OR($D137="",$D137="NL",$D137="HORS LIGUE")),0,VLOOKUP(IF(OR(I137="",OR($D137="",$D137="NL",$D137="HORS LIGUE")),"",COUNTIFS($D$5:$D$72,"&lt;&gt;"&amp;"",$D$5:$D$72,"&lt;&gt;"&amp;"NL",$D$5:$D$72,"&lt;&gt;"&amp;"HORS LIGUE",I$5:I$72,"&lt;"&amp;I137)+1),Paramètres!$B$3:$C$56,2,FALSE)*Paramètres!$N$5))</f>
        <v>0</v>
      </c>
      <c r="K137" s="4"/>
      <c r="L137" s="2">
        <f>IF(K$2="Bike &amp; Run",IF(ISNA(VLOOKUP(K137,Paramètres!$B$3:$C$56,2,FALSE)),0,VLOOKUP(K137,Paramètres!$B$3:$C$56,2,FALSE)*Paramètres!$N$6),IF(OR(K137="",OR($D137="",$D137="NL",$D137="HORS LIGUE")),0,VLOOKUP(IF(OR(K137="",OR($D137="",$D137="NL",$D137="HORS LIGUE")),"",COUNTIFS($D$5:$D$72,"&lt;&gt;"&amp;"",$D$5:$D$72,"&lt;&gt;"&amp;"NL",$D$5:$D$72,"&lt;&gt;"&amp;"HORS LIGUE",K$5:K$72,"&lt;"&amp;K137)+1),Paramètres!$B$3:$C$56,2,FALSE)*Paramètres!$N$6))</f>
        <v>0</v>
      </c>
      <c r="M137" s="4"/>
      <c r="N137" s="2">
        <f>IF(M$2="Bike &amp; Run",IF(ISNA(VLOOKUP(M137,Paramètres!$B$3:$C$56,2,FALSE)),0,VLOOKUP(M137,Paramètres!$B$3:$C$56,2,FALSE)*Paramètres!$N$7),IF(OR(M137="",OR($D137="",$D137="NL",$D137="HORS LIGUE")),0,VLOOKUP(IF(OR(M137="",OR($D137="",$D137="NL",$D137="HORS LIGUE")),"",COUNTIFS($D$5:$D$72,"&lt;&gt;"&amp;"",$D$5:$D$72,"&lt;&gt;"&amp;"NL",$D$5:$D$72,"&lt;&gt;"&amp;"HORS LIGUE",M$5:M$72,"&lt;"&amp;M137)+1),Paramètres!$B$3:$C$56,2,FALSE)*Paramètres!$N$7))</f>
        <v>0</v>
      </c>
      <c r="O137" s="46"/>
      <c r="P137" s="2">
        <f>IF(O$2="Bike &amp; Run",IF(ISNA(VLOOKUP(O137,Paramètres!$B$3:$C$56,2,FALSE)),0,VLOOKUP(O137,Paramètres!$B$3:$C$56,2,FALSE)*Paramètres!$N$8),IF(OR(O137="",OR($D137="",$D137="NL",$D137="HORS LIGUE")),0,VLOOKUP(IF(OR(O137="",OR($D137="",$D137="NL",$D137="HORS LIGUE")),"",COUNTIFS($D$5:$D$72,"&lt;&gt;"&amp;"",$D$5:$D$72,"&lt;&gt;"&amp;"NL",$D$5:$D$72,"&lt;&gt;"&amp;"HORS LIGUE",O$5:O$72,"&lt;"&amp;O137)+1),Paramètres!$B$3:$C$56,2,FALSE)*Paramètres!$N$8))</f>
        <v>0</v>
      </c>
      <c r="Q137" s="46"/>
      <c r="R137" s="2">
        <f>IF(Q$2="Bike &amp; Run",IF(ISNA(VLOOKUP(Q137,Paramètres!$B$3:$C$56,2,FALSE)),0,VLOOKUP(Q137,Paramètres!$B$3:$C$56,2,FALSE)*Paramètres!$N$9),IF(OR(Q137="",OR($D137="",$D137="NL",$D137="HORS LIGUE")),0,VLOOKUP(IF(OR(Q137="",OR($D137="",$D137="NL",$D137="HORS LIGUE")),"",COUNTIFS($D$5:$D$72,"&lt;&gt;"&amp;"",$D$5:$D$72,"&lt;&gt;"&amp;"NL",$D$5:$D$72,"&lt;&gt;"&amp;"HORS LIGUE",Q$5:Q$72,"&lt;"&amp;Q137)+1),Paramètres!$B$3:$C$56,2,FALSE)*Paramètres!$N$9))</f>
        <v>0</v>
      </c>
      <c r="S137" s="46"/>
      <c r="T137" s="2">
        <f>IF(S$2="Bike &amp; Run",IF(ISNA(VLOOKUP(S137,Paramètres!$B$3:$C$56,2,FALSE)),0,VLOOKUP(S137,Paramètres!$B$3:$C$56,2,FALSE)*Paramètres!$N$10),IF(OR(S137="",OR($D137="",$D137="NL",$D137="HORS LIGUE")),0,VLOOKUP(IF(OR(S137="",OR($D137="",$D137="NL",$D137="HORS LIGUE")),"",COUNTIFS($D$5:$D$72,"&lt;&gt;"&amp;"",$D$5:$D$72,"&lt;&gt;"&amp;"NL",$D$5:$D$72,"&lt;&gt;"&amp;"HORS LIGUE",S$5:S$72,"&lt;"&amp;S137)+1),Paramètres!$B$3:$C$56,2,FALSE)*Paramètres!$N$10))</f>
        <v>0</v>
      </c>
      <c r="U137" s="46"/>
      <c r="V137" s="2">
        <f>IF(U$2="Bike &amp; Run",IF(ISNA(VLOOKUP(U137,Paramètres!$B$3:$C$56,2,FALSE)),0,VLOOKUP(U137,Paramètres!$B$3:$C$56,2,FALSE)*Paramètres!$N$11),IF(OR(U137="",OR($D137="",$D137="NL",$D137="HORS LIGUE")),0,VLOOKUP(IF(OR(U137="",OR($D137="",$D137="NL",$D137="HORS LIGUE")),"",COUNTIFS($D$5:$D$72,"&lt;&gt;"&amp;"",$D$5:$D$72,"&lt;&gt;"&amp;"NL",$D$5:$D$72,"&lt;&gt;"&amp;"HORS LIGUE",U$5:U$72,"&lt;"&amp;U137)+1),Paramètres!$B$3:$C$56,2,FALSE)*Paramètres!$N$11))</f>
        <v>0</v>
      </c>
      <c r="W137" s="46"/>
      <c r="X137" s="2">
        <f>IF(W$2="Bike &amp; Run",IF(ISNA(VLOOKUP(W137,Paramètres!$B$3:$C$56,2,FALSE)),0,VLOOKUP(W137,Paramètres!$B$3:$C$56,2,FALSE)*Paramètres!$N$12),IF(OR(W137="",OR($D137="",$D137="NL",$D137="HORS LIGUE")),0,VLOOKUP(IF(OR(W137="",OR($D137="",$D137="NL",$D137="HORS LIGUE")),"",COUNTIFS($D$5:$D$72,"&lt;&gt;"&amp;"",$D$5:$D$72,"&lt;&gt;"&amp;"NL",$D$5:$D$72,"&lt;&gt;"&amp;"HORS LIGUE",W$5:W$72,"&lt;"&amp;W137)+1),Paramètres!$B$3:$C$56,2,FALSE)*Paramètres!$N$12))</f>
        <v>0</v>
      </c>
      <c r="Y137" s="46"/>
      <c r="Z137" s="2">
        <f>IF(Y$2="Bike &amp; Run",IF(ISNA(VLOOKUP(Y137,Paramètres!$B$3:$C$56,2,FALSE)),0,VLOOKUP(Y137,Paramètres!$B$3:$C$56,2,FALSE)*Paramètres!$N$13),IF(OR(Y137="",OR($D137="",$D137="NL",$D137="HORS LIGUE")),0,VLOOKUP(IF(OR(Y137="",OR($D137="",$D137="NL",$D137="HORS LIGUE")),"",COUNTIFS($D$5:$D$72,"&lt;&gt;"&amp;"",$D$5:$D$72,"&lt;&gt;"&amp;"NL",$D$5:$D$72,"&lt;&gt;"&amp;"HORS LIGUE",Y$5:Y$72,"&lt;"&amp;Y137)+1),Paramètres!$B$3:$C$56,2,FALSE)*Paramètres!$N$13))</f>
        <v>0</v>
      </c>
      <c r="AA137" s="46"/>
      <c r="AB137" s="2">
        <f>IF(AA$2="Bike &amp; Run",IF(ISNA(VLOOKUP(AA137,Paramètres!$B$3:$C$56,2,FALSE)),0,VLOOKUP(AA137,Paramètres!$B$3:$C$56,2,FALSE)*Paramètres!$N$14),IF(OR(AA137="",OR($D137="",$D137="NL",$D137="HORS LIGUE")),0,VLOOKUP(IF(OR(AA137="",OR($D137="",$D137="NL",$D137="HORS LIGUE")),"",COUNTIFS($D$5:$D$72,"&lt;&gt;"&amp;"",$D$5:$D$72,"&lt;&gt;"&amp;"NL",$D$5:$D$72,"&lt;&gt;"&amp;"HORS LIGUE",AA$5:AA$72,"&lt;"&amp;AA137)+1),Paramètres!$B$3:$C$56,2,FALSE)*Paramètres!$N$14))</f>
        <v>0</v>
      </c>
      <c r="AC137" s="46"/>
      <c r="AD137" s="2">
        <f>IF(AC$2="Bike &amp; Run",IF(ISNA(VLOOKUP(AC137,Paramètres!$B$3:$C$56,2,FALSE)),0,VLOOKUP(AC137,Paramètres!$B$3:$C$56,2,FALSE)*Paramètres!$N$15),IF(OR(AC137="",OR($D137="",$D137="NL",$D137="HORS LIGUE")),0,VLOOKUP(IF(OR(AC137="",OR($D137="",$D137="NL",$D137="HORS LIGUE")),"",COUNTIFS($D$5:$D$72,"&lt;&gt;"&amp;"",$D$5:$D$72,"&lt;&gt;"&amp;"NL",$D$5:$D$72,"&lt;&gt;"&amp;"HORS LIGUE",AC$5:AC$72,"&lt;"&amp;AC137)+1),Paramètres!$B$3:$C$56,2,FALSE)*Paramètres!$N$15))</f>
        <v>0</v>
      </c>
      <c r="AE137" s="46"/>
      <c r="AF137" s="2">
        <f>IF(AE$2="Bike &amp; Run",IF(ISNA(VLOOKUP(AE137,Paramètres!$B$3:$C$56,2,FALSE)),0,VLOOKUP(AE137,Paramètres!$B$3:$C$56,2,FALSE)*Paramètres!$N$16),IF(OR(AE137="",OR($D137="",$D137="NL",$D137="HORS LIGUE")),0,VLOOKUP(IF(OR(AE137="",OR($D137="",$D137="NL",$D137="HORS LIGUE")),"",COUNTIFS($D$5:$D$72,"&lt;&gt;"&amp;"",$D$5:$D$72,"&lt;&gt;"&amp;"NL",$D$5:$D$72,"&lt;&gt;"&amp;"HORS LIGUE",AE$5:AE$72,"&lt;"&amp;AE137)+1),Paramètres!$B$3:$C$56,2,FALSE)*Paramètres!$N$16))</f>
        <v>0</v>
      </c>
      <c r="AG137" s="46"/>
      <c r="AH137" s="2">
        <f>IF(AG$2="Bike &amp; Run",IF(ISNA(VLOOKUP(AG137,Paramètres!$B$3:$C$56,2,FALSE)),0,VLOOKUP(AG137,Paramètres!$B$3:$C$56,2,FALSE)*Paramètres!$N$17),IF(OR(AG137="",OR($D137="",$D137="NL",$D137="HORS LIGUE")),0,VLOOKUP(IF(OR(AG137="",OR($D137="",$D137="NL",$D137="HORS LIGUE")),"",COUNTIFS($D$5:$D$72,"&lt;&gt;"&amp;"",$D$5:$D$72,"&lt;&gt;"&amp;"NL",$D$5:$D$72,"&lt;&gt;"&amp;"HORS LIGUE",AG$5:AG$72,"&lt;"&amp;AG137)+1),Paramètres!$B$3:$C$56,2,FALSE)*Paramètres!$N$17))</f>
        <v>0</v>
      </c>
      <c r="AI137" s="40">
        <f t="shared" si="123"/>
        <v>0</v>
      </c>
      <c r="AJ137" s="3" t="str">
        <f t="shared" si="124"/>
        <v/>
      </c>
      <c r="AK137" s="5">
        <f t="shared" si="125"/>
        <v>0</v>
      </c>
      <c r="AL137" s="41" t="e">
        <f t="shared" si="122"/>
        <v>#REF!</v>
      </c>
      <c r="AM137" s="33" t="e">
        <f t="shared" si="126"/>
        <v>#REF!</v>
      </c>
    </row>
    <row r="138" spans="1:39" ht="16.5" x14ac:dyDescent="0.35">
      <c r="A138" s="14"/>
      <c r="B138" s="64" t="str">
        <f>IF(ISNA(VLOOKUP(A138,'Licenciés Jeunes 2023'!A:C,3,0)),"",VLOOKUP(A138,'Licenciés Jeunes 2023'!A:C,3,0))</f>
        <v/>
      </c>
      <c r="C138" s="32" t="str">
        <f>IF(ISNA(VLOOKUP(A138,'Licenciés Jeunes 2023'!A:C,2,0)),"",VLOOKUP(A138,'Licenciés Jeunes 2023'!A:C,2,0))</f>
        <v/>
      </c>
      <c r="D138" s="32" t="str">
        <f>IF(ISNA(VLOOKUP(A138,'Licenciés Jeunes 2023'!A:F,6,0)),"",VLOOKUP(A138,'Licenciés Jeunes 2023'!A:F,6,0))</f>
        <v/>
      </c>
      <c r="E138" s="6"/>
      <c r="F138" s="2">
        <f>IF(E$2="Bike &amp; Run",IF(ISNA(VLOOKUP(E138,Paramètres!$B$3:$C$56,2,FALSE)),0,VLOOKUP(E138,Paramètres!$B$3:$C$56,2,FALSE)*Paramètres!$N$3),IF(OR(E138="",OR($D138="",$D138="NL",$D138="HORS LIGUE")),0,VLOOKUP(IF(OR(E138="",OR($D138="",$D138="NL",$D138="HORS LIGUE")),"",COUNTIFS($D$5:$D$72,"&lt;&gt;"&amp;"",$D$5:$D$72,"&lt;&gt;"&amp;"NL",$D$5:$D$72,"&lt;&gt;"&amp;"HORS LIGUE",E$5:E$72,"&lt;"&amp;E138)+1),Paramètres!$B$3:$C$56,2,FALSE)*Paramètres!$N$3))</f>
        <v>0</v>
      </c>
      <c r="G138" s="4"/>
      <c r="H138" s="2">
        <f>IF(G$2="Bike &amp; Run",IF(ISNA(VLOOKUP(G138,Paramètres!$B$3:$C$56,2,FALSE)),0,VLOOKUP(G138,Paramètres!$B$3:$C$56,2,FALSE)*Paramètres!$N$4),IF(OR(G138="",OR($D138="",$D138="NL",$D138="HORS LIGUE")),0,VLOOKUP(IF(OR(G138="",OR($D138="",$D138="NL",$D138="HORS LIGUE")),"",COUNTIFS($D$5:$D$72,"&lt;&gt;"&amp;"",$D$5:$D$72,"&lt;&gt;"&amp;"NL",$D$5:$D$72,"&lt;&gt;"&amp;"HORS LIGUE",G$5:G$72,"&lt;"&amp;G138)+1),Paramètres!$B$3:$C$56,2,FALSE)*Paramètres!$N$4))</f>
        <v>0</v>
      </c>
      <c r="I138" s="36"/>
      <c r="J138" s="2">
        <f>IF(I$2="Bike &amp; Run",IF(ISNA(VLOOKUP(I138,Paramètres!$B$3:$C$56,2,FALSE)),0,VLOOKUP(I138,Paramètres!$B$3:$C$56,2,FALSE)*Paramètres!$N$5),IF(OR(I138="",OR($D138="",$D138="NL",$D138="HORS LIGUE")),0,VLOOKUP(IF(OR(I138="",OR($D138="",$D138="NL",$D138="HORS LIGUE")),"",COUNTIFS($D$5:$D$72,"&lt;&gt;"&amp;"",$D$5:$D$72,"&lt;&gt;"&amp;"NL",$D$5:$D$72,"&lt;&gt;"&amp;"HORS LIGUE",I$5:I$72,"&lt;"&amp;I138)+1),Paramètres!$B$3:$C$56,2,FALSE)*Paramètres!$N$5))</f>
        <v>0</v>
      </c>
      <c r="K138" s="4"/>
      <c r="L138" s="2">
        <f>IF(K$2="Bike &amp; Run",IF(ISNA(VLOOKUP(K138,Paramètres!$B$3:$C$56,2,FALSE)),0,VLOOKUP(K138,Paramètres!$B$3:$C$56,2,FALSE)*Paramètres!$N$6),IF(OR(K138="",OR($D138="",$D138="NL",$D138="HORS LIGUE")),0,VLOOKUP(IF(OR(K138="",OR($D138="",$D138="NL",$D138="HORS LIGUE")),"",COUNTIFS($D$5:$D$72,"&lt;&gt;"&amp;"",$D$5:$D$72,"&lt;&gt;"&amp;"NL",$D$5:$D$72,"&lt;&gt;"&amp;"HORS LIGUE",K$5:K$72,"&lt;"&amp;K138)+1),Paramètres!$B$3:$C$56,2,FALSE)*Paramètres!$N$6))</f>
        <v>0</v>
      </c>
      <c r="M138" s="4"/>
      <c r="N138" s="2">
        <f>IF(M$2="Bike &amp; Run",IF(ISNA(VLOOKUP(M138,Paramètres!$B$3:$C$56,2,FALSE)),0,VLOOKUP(M138,Paramètres!$B$3:$C$56,2,FALSE)*Paramètres!$N$7),IF(OR(M138="",OR($D138="",$D138="NL",$D138="HORS LIGUE")),0,VLOOKUP(IF(OR(M138="",OR($D138="",$D138="NL",$D138="HORS LIGUE")),"",COUNTIFS($D$5:$D$72,"&lt;&gt;"&amp;"",$D$5:$D$72,"&lt;&gt;"&amp;"NL",$D$5:$D$72,"&lt;&gt;"&amp;"HORS LIGUE",M$5:M$72,"&lt;"&amp;M138)+1),Paramètres!$B$3:$C$56,2,FALSE)*Paramètres!$N$7))</f>
        <v>0</v>
      </c>
      <c r="O138" s="46"/>
      <c r="P138" s="2">
        <f>IF(O$2="Bike &amp; Run",IF(ISNA(VLOOKUP(O138,Paramètres!$B$3:$C$56,2,FALSE)),0,VLOOKUP(O138,Paramètres!$B$3:$C$56,2,FALSE)*Paramètres!$N$8),IF(OR(O138="",OR($D138="",$D138="NL",$D138="HORS LIGUE")),0,VLOOKUP(IF(OR(O138="",OR($D138="",$D138="NL",$D138="HORS LIGUE")),"",COUNTIFS($D$5:$D$72,"&lt;&gt;"&amp;"",$D$5:$D$72,"&lt;&gt;"&amp;"NL",$D$5:$D$72,"&lt;&gt;"&amp;"HORS LIGUE",O$5:O$72,"&lt;"&amp;O138)+1),Paramètres!$B$3:$C$56,2,FALSE)*Paramètres!$N$8))</f>
        <v>0</v>
      </c>
      <c r="Q138" s="46"/>
      <c r="R138" s="2">
        <f>IF(Q$2="Bike &amp; Run",IF(ISNA(VLOOKUP(Q138,Paramètres!$B$3:$C$56,2,FALSE)),0,VLOOKUP(Q138,Paramètres!$B$3:$C$56,2,FALSE)*Paramètres!$N$9),IF(OR(Q138="",OR($D138="",$D138="NL",$D138="HORS LIGUE")),0,VLOOKUP(IF(OR(Q138="",OR($D138="",$D138="NL",$D138="HORS LIGUE")),"",COUNTIFS($D$5:$D$72,"&lt;&gt;"&amp;"",$D$5:$D$72,"&lt;&gt;"&amp;"NL",$D$5:$D$72,"&lt;&gt;"&amp;"HORS LIGUE",Q$5:Q$72,"&lt;"&amp;Q138)+1),Paramètres!$B$3:$C$56,2,FALSE)*Paramètres!$N$9))</f>
        <v>0</v>
      </c>
      <c r="S138" s="46"/>
      <c r="T138" s="2">
        <f>IF(S$2="Bike &amp; Run",IF(ISNA(VLOOKUP(S138,Paramètres!$B$3:$C$56,2,FALSE)),0,VLOOKUP(S138,Paramètres!$B$3:$C$56,2,FALSE)*Paramètres!$N$10),IF(OR(S138="",OR($D138="",$D138="NL",$D138="HORS LIGUE")),0,VLOOKUP(IF(OR(S138="",OR($D138="",$D138="NL",$D138="HORS LIGUE")),"",COUNTIFS($D$5:$D$72,"&lt;&gt;"&amp;"",$D$5:$D$72,"&lt;&gt;"&amp;"NL",$D$5:$D$72,"&lt;&gt;"&amp;"HORS LIGUE",S$5:S$72,"&lt;"&amp;S138)+1),Paramètres!$B$3:$C$56,2,FALSE)*Paramètres!$N$10))</f>
        <v>0</v>
      </c>
      <c r="U138" s="46"/>
      <c r="V138" s="2">
        <f>IF(U$2="Bike &amp; Run",IF(ISNA(VLOOKUP(U138,Paramètres!$B$3:$C$56,2,FALSE)),0,VLOOKUP(U138,Paramètres!$B$3:$C$56,2,FALSE)*Paramètres!$N$11),IF(OR(U138="",OR($D138="",$D138="NL",$D138="HORS LIGUE")),0,VLOOKUP(IF(OR(U138="",OR($D138="",$D138="NL",$D138="HORS LIGUE")),"",COUNTIFS($D$5:$D$72,"&lt;&gt;"&amp;"",$D$5:$D$72,"&lt;&gt;"&amp;"NL",$D$5:$D$72,"&lt;&gt;"&amp;"HORS LIGUE",U$5:U$72,"&lt;"&amp;U138)+1),Paramètres!$B$3:$C$56,2,FALSE)*Paramètres!$N$11))</f>
        <v>0</v>
      </c>
      <c r="W138" s="46"/>
      <c r="X138" s="2">
        <f>IF(W$2="Bike &amp; Run",IF(ISNA(VLOOKUP(W138,Paramètres!$B$3:$C$56,2,FALSE)),0,VLOOKUP(W138,Paramètres!$B$3:$C$56,2,FALSE)*Paramètres!$N$12),IF(OR(W138="",OR($D138="",$D138="NL",$D138="HORS LIGUE")),0,VLOOKUP(IF(OR(W138="",OR($D138="",$D138="NL",$D138="HORS LIGUE")),"",COUNTIFS($D$5:$D$72,"&lt;&gt;"&amp;"",$D$5:$D$72,"&lt;&gt;"&amp;"NL",$D$5:$D$72,"&lt;&gt;"&amp;"HORS LIGUE",W$5:W$72,"&lt;"&amp;W138)+1),Paramètres!$B$3:$C$56,2,FALSE)*Paramètres!$N$12))</f>
        <v>0</v>
      </c>
      <c r="Y138" s="46"/>
      <c r="Z138" s="2">
        <f>IF(Y$2="Bike &amp; Run",IF(ISNA(VLOOKUP(Y138,Paramètres!$B$3:$C$56,2,FALSE)),0,VLOOKUP(Y138,Paramètres!$B$3:$C$56,2,FALSE)*Paramètres!$N$13),IF(OR(Y138="",OR($D138="",$D138="NL",$D138="HORS LIGUE")),0,VLOOKUP(IF(OR(Y138="",OR($D138="",$D138="NL",$D138="HORS LIGUE")),"",COUNTIFS($D$5:$D$72,"&lt;&gt;"&amp;"",$D$5:$D$72,"&lt;&gt;"&amp;"NL",$D$5:$D$72,"&lt;&gt;"&amp;"HORS LIGUE",Y$5:Y$72,"&lt;"&amp;Y138)+1),Paramètres!$B$3:$C$56,2,FALSE)*Paramètres!$N$13))</f>
        <v>0</v>
      </c>
      <c r="AA138" s="46"/>
      <c r="AB138" s="2">
        <f>IF(AA$2="Bike &amp; Run",IF(ISNA(VLOOKUP(AA138,Paramètres!$B$3:$C$56,2,FALSE)),0,VLOOKUP(AA138,Paramètres!$B$3:$C$56,2,FALSE)*Paramètres!$N$14),IF(OR(AA138="",OR($D138="",$D138="NL",$D138="HORS LIGUE")),0,VLOOKUP(IF(OR(AA138="",OR($D138="",$D138="NL",$D138="HORS LIGUE")),"",COUNTIFS($D$5:$D$72,"&lt;&gt;"&amp;"",$D$5:$D$72,"&lt;&gt;"&amp;"NL",$D$5:$D$72,"&lt;&gt;"&amp;"HORS LIGUE",AA$5:AA$72,"&lt;"&amp;AA138)+1),Paramètres!$B$3:$C$56,2,FALSE)*Paramètres!$N$14))</f>
        <v>0</v>
      </c>
      <c r="AC138" s="46"/>
      <c r="AD138" s="2">
        <f>IF(AC$2="Bike &amp; Run",IF(ISNA(VLOOKUP(AC138,Paramètres!$B$3:$C$56,2,FALSE)),0,VLOOKUP(AC138,Paramètres!$B$3:$C$56,2,FALSE)*Paramètres!$N$15),IF(OR(AC138="",OR($D138="",$D138="NL",$D138="HORS LIGUE")),0,VLOOKUP(IF(OR(AC138="",OR($D138="",$D138="NL",$D138="HORS LIGUE")),"",COUNTIFS($D$5:$D$72,"&lt;&gt;"&amp;"",$D$5:$D$72,"&lt;&gt;"&amp;"NL",$D$5:$D$72,"&lt;&gt;"&amp;"HORS LIGUE",AC$5:AC$72,"&lt;"&amp;AC138)+1),Paramètres!$B$3:$C$56,2,FALSE)*Paramètres!$N$15))</f>
        <v>0</v>
      </c>
      <c r="AE138" s="46"/>
      <c r="AF138" s="2">
        <f>IF(AE$2="Bike &amp; Run",IF(ISNA(VLOOKUP(AE138,Paramètres!$B$3:$C$56,2,FALSE)),0,VLOOKUP(AE138,Paramètres!$B$3:$C$56,2,FALSE)*Paramètres!$N$16),IF(OR(AE138="",OR($D138="",$D138="NL",$D138="HORS LIGUE")),0,VLOOKUP(IF(OR(AE138="",OR($D138="",$D138="NL",$D138="HORS LIGUE")),"",COUNTIFS($D$5:$D$72,"&lt;&gt;"&amp;"",$D$5:$D$72,"&lt;&gt;"&amp;"NL",$D$5:$D$72,"&lt;&gt;"&amp;"HORS LIGUE",AE$5:AE$72,"&lt;"&amp;AE138)+1),Paramètres!$B$3:$C$56,2,FALSE)*Paramètres!$N$16))</f>
        <v>0</v>
      </c>
      <c r="AG138" s="46"/>
      <c r="AH138" s="2">
        <f>IF(AG$2="Bike &amp; Run",IF(ISNA(VLOOKUP(AG138,Paramètres!$B$3:$C$56,2,FALSE)),0,VLOOKUP(AG138,Paramètres!$B$3:$C$56,2,FALSE)*Paramètres!$N$17),IF(OR(AG138="",OR($D138="",$D138="NL",$D138="HORS LIGUE")),0,VLOOKUP(IF(OR(AG138="",OR($D138="",$D138="NL",$D138="HORS LIGUE")),"",COUNTIFS($D$5:$D$72,"&lt;&gt;"&amp;"",$D$5:$D$72,"&lt;&gt;"&amp;"NL",$D$5:$D$72,"&lt;&gt;"&amp;"HORS LIGUE",AG$5:AG$72,"&lt;"&amp;AG138)+1),Paramètres!$B$3:$C$56,2,FALSE)*Paramètres!$N$17))</f>
        <v>0</v>
      </c>
      <c r="AI138" s="40">
        <f t="shared" si="123"/>
        <v>0</v>
      </c>
      <c r="AJ138" s="3" t="str">
        <f t="shared" si="124"/>
        <v/>
      </c>
      <c r="AK138" s="5">
        <f t="shared" si="125"/>
        <v>0</v>
      </c>
      <c r="AL138" s="41" t="e">
        <f t="shared" si="122"/>
        <v>#REF!</v>
      </c>
      <c r="AM138" s="33" t="e">
        <f t="shared" si="126"/>
        <v>#REF!</v>
      </c>
    </row>
  </sheetData>
  <sheetProtection selectLockedCells="1" selectUnlockedCells="1"/>
  <sortState xmlns:xlrd2="http://schemas.microsoft.com/office/spreadsheetml/2017/richdata2" ref="A5:AM143">
    <sortCondition descending="1" ref="AI4:AI143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howErrorMessage="1" sqref="D79:D138" xr:uid="{00000000-0002-0000-0700-000000000000}">
      <formula1>liste_clubs</formula1>
    </dataValidation>
    <dataValidation type="list" allowBlank="1" showInputMessage="1" sqref="A79:A90" xr:uid="{00000000-0002-0000-0700-000001000000}">
      <formula1>IF(A79&lt;&gt;"",OFFSET(F_licences,MATCH(A79&amp;"*",F_licences,0)-1,,COUNTIF(F_licences,A79&amp;"*"),1),F_licences)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Feuil43"/>
  <dimension ref="A1:BR72"/>
  <sheetViews>
    <sheetView workbookViewId="0">
      <selection activeCell="R10" sqref="R10"/>
    </sheetView>
  </sheetViews>
  <sheetFormatPr baseColWidth="10" defaultColWidth="11" defaultRowHeight="12.5" x14ac:dyDescent="0.25"/>
  <cols>
    <col min="1" max="1" width="23.36328125" bestFit="1" customWidth="1"/>
    <col min="2" max="2" width="17.36328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6.36328125" bestFit="1" customWidth="1"/>
    <col min="17" max="17" width="3.6328125" bestFit="1" customWidth="1"/>
    <col min="18" max="18" width="7" customWidth="1"/>
    <col min="19" max="19" width="3.6328125" bestFit="1" customWidth="1"/>
    <col min="20" max="20" width="7" customWidth="1"/>
    <col min="21" max="21" width="3.6328125" bestFit="1" customWidth="1"/>
    <col min="22" max="22" width="6.453125" customWidth="1"/>
    <col min="23" max="23" width="4.1796875" customWidth="1"/>
    <col min="24" max="24" width="6.36328125" bestFit="1" customWidth="1"/>
    <col min="2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 x14ac:dyDescent="0.25">
      <c r="A1" s="97"/>
      <c r="B1" s="100" t="s">
        <v>50</v>
      </c>
      <c r="C1" s="100"/>
      <c r="D1" s="103"/>
      <c r="E1" s="96">
        <f>IF(Paramètres!K3&lt;&gt;"",Paramètres!K3,"")</f>
        <v>45675</v>
      </c>
      <c r="F1" s="96"/>
      <c r="G1" s="96">
        <f>IF(Paramètres!K4&lt;&gt;"",Paramètres!K4,"")</f>
        <v>45690</v>
      </c>
      <c r="H1" s="96"/>
      <c r="I1" s="96">
        <f>IF(Paramètres!K5&lt;&gt;"",Paramètres!K5,"")</f>
        <v>45718</v>
      </c>
      <c r="J1" s="96"/>
      <c r="K1" s="96">
        <f>IF(Paramètres!K6&lt;&gt;"",Paramètres!K6,"")</f>
        <v>45753</v>
      </c>
      <c r="L1" s="96"/>
      <c r="M1" s="96">
        <f>IF(Paramètres!K7&lt;&gt;"",Paramètres!K7,"")</f>
        <v>45780</v>
      </c>
      <c r="N1" s="96"/>
      <c r="O1" s="96" t="str">
        <f>IF(Paramètres!K8&lt;&gt;"",Paramètres!K8,"")</f>
        <v>24&amp;25/05/2025</v>
      </c>
      <c r="P1" s="96"/>
      <c r="Q1" s="96">
        <f>IF(Paramètres!K9&lt;&gt;"",Paramètres!K9,"")</f>
        <v>45876</v>
      </c>
      <c r="R1" s="96"/>
      <c r="S1" s="96">
        <f>IF(Paramètres!K10&lt;&gt;"",Paramètres!K10,"")</f>
        <v>45844</v>
      </c>
      <c r="T1" s="96"/>
      <c r="U1" s="96">
        <f>IF(Paramètres!K11&lt;&gt;"",Paramètres!K11,"")</f>
        <v>45907</v>
      </c>
      <c r="V1" s="96"/>
      <c r="W1" s="96">
        <f>IF(Paramètres!K12&lt;&gt;"",Paramètres!K12,"")</f>
        <v>45928</v>
      </c>
      <c r="X1" s="96"/>
      <c r="Y1" s="96" t="str">
        <f>IF(Paramètres!K13&lt;&gt;"",Paramètres!K13,"")</f>
        <v/>
      </c>
      <c r="Z1" s="96"/>
      <c r="AA1" s="96" t="str">
        <f>IF(Paramètres!K14&lt;&gt;"",Paramètres!K14,"")</f>
        <v/>
      </c>
      <c r="AB1" s="96"/>
      <c r="AC1" s="96" t="str">
        <f>IF(Paramètres!K15&lt;&gt;"",Paramètres!K15,"")</f>
        <v/>
      </c>
      <c r="AD1" s="96"/>
      <c r="AE1" s="96" t="str">
        <f>IF(Paramètres!K16&lt;&gt;"",Paramètres!K16,"")</f>
        <v/>
      </c>
      <c r="AF1" s="96"/>
      <c r="AG1" s="96" t="str">
        <f>IF(Paramètres!K17&lt;&gt;"",Paramètres!K17,"")</f>
        <v/>
      </c>
      <c r="AH1" s="88"/>
      <c r="AI1" s="95" t="s">
        <v>0</v>
      </c>
      <c r="AJ1" s="95"/>
      <c r="AK1" s="95"/>
      <c r="AL1" s="95"/>
      <c r="AM1" s="95"/>
    </row>
    <row r="2" spans="1:70" ht="32.25" customHeight="1" x14ac:dyDescent="0.25">
      <c r="A2" s="98"/>
      <c r="B2" s="101"/>
      <c r="C2" s="101"/>
      <c r="D2" s="104"/>
      <c r="E2" s="88" t="str">
        <f>IF(E1&lt;&gt;"",Paramètres!L3,"")</f>
        <v>Bike &amp; Run</v>
      </c>
      <c r="F2" s="89"/>
      <c r="G2" s="88" t="str">
        <f>IF(G1&lt;&gt;"",Paramètres!L4,"")</f>
        <v>Class Triathlon</v>
      </c>
      <c r="H2" s="89"/>
      <c r="I2" s="88" t="str">
        <f>IF(I1&lt;&gt;"",Paramètres!L5,"")</f>
        <v>Duathlon</v>
      </c>
      <c r="J2" s="89"/>
      <c r="K2" s="88" t="str">
        <f>IF(K1&lt;&gt;"",Paramètres!L6,"")</f>
        <v>Cross Duathlon</v>
      </c>
      <c r="L2" s="89"/>
      <c r="M2" s="88" t="str">
        <f>IF(M1&lt;&gt;"",Paramètres!L7,"")</f>
        <v>Triathlon</v>
      </c>
      <c r="N2" s="89"/>
      <c r="O2" s="88" t="str">
        <f>IF(O1&lt;&gt;"",Paramètres!L8,"")</f>
        <v>Triathlon</v>
      </c>
      <c r="P2" s="89"/>
      <c r="Q2" s="88" t="str">
        <f>IF(Q1&lt;&gt;"",Paramètres!L9,"")</f>
        <v>Aquathlon</v>
      </c>
      <c r="R2" s="89"/>
      <c r="S2" s="88" t="str">
        <f>IF(S1&lt;&gt;"",Paramètres!L10,"")</f>
        <v>Triathlon</v>
      </c>
      <c r="T2" s="89"/>
      <c r="U2" s="88" t="str">
        <f>IF(U1&lt;&gt;"",Paramètres!L11,"")</f>
        <v>Triathlon</v>
      </c>
      <c r="V2" s="89"/>
      <c r="W2" s="88" t="str">
        <f>IF(W1&lt;&gt;"",Paramètres!L12,"")</f>
        <v>Triathlon</v>
      </c>
      <c r="X2" s="89"/>
      <c r="Y2" s="88" t="str">
        <f>IF(Y1&lt;&gt;"",Paramètres!L13,"")</f>
        <v/>
      </c>
      <c r="Z2" s="89"/>
      <c r="AA2" s="88" t="str">
        <f>IF(AA1&lt;&gt;"",Paramètres!L14,"")</f>
        <v/>
      </c>
      <c r="AB2" s="89"/>
      <c r="AC2" s="88" t="str">
        <f>IF(AC1&lt;&gt;"",Paramètres!L15,"")</f>
        <v/>
      </c>
      <c r="AD2" s="89"/>
      <c r="AE2" s="88" t="str">
        <f>IF(AE1&lt;&gt;"",Paramètres!L16,"")</f>
        <v/>
      </c>
      <c r="AF2" s="89"/>
      <c r="AG2" s="88" t="str">
        <f>IF(AG1&lt;&gt;"",Paramètres!L17,"")</f>
        <v/>
      </c>
      <c r="AH2" s="92"/>
      <c r="AI2" s="90" t="s">
        <v>86</v>
      </c>
      <c r="AJ2" s="90"/>
      <c r="AK2" s="90"/>
      <c r="AL2" s="91">
        <f>Paramètres!T11</f>
        <v>7</v>
      </c>
      <c r="AM2" s="91"/>
    </row>
    <row r="3" spans="1:70" ht="44.25" customHeight="1" x14ac:dyDescent="0.4">
      <c r="A3" s="99"/>
      <c r="B3" s="102"/>
      <c r="C3" s="102"/>
      <c r="D3" s="105"/>
      <c r="E3" s="88" t="str">
        <f>IF(E1&lt;&gt;"",Paramètres!M3,"")</f>
        <v>Saint Avertin</v>
      </c>
      <c r="F3" s="89"/>
      <c r="G3" s="88" t="str">
        <f>IF(G1&lt;&gt;"",Paramètres!M4,"")</f>
        <v>Châteauroux</v>
      </c>
      <c r="H3" s="89"/>
      <c r="I3" s="88" t="str">
        <f>IF(I1&lt;&gt;"",Paramètres!M5,"")</f>
        <v>Saint Cyr-sur-Loire</v>
      </c>
      <c r="J3" s="89"/>
      <c r="K3" s="88" t="str">
        <f>IF(K1&lt;&gt;"",Paramètres!M6,"")</f>
        <v>Château-Renault</v>
      </c>
      <c r="L3" s="89"/>
      <c r="M3" s="88" t="str">
        <f>IF(M1&lt;&gt;"",Paramètres!M7,"")</f>
        <v>Suèvres</v>
      </c>
      <c r="N3" s="89"/>
      <c r="O3" s="88" t="str">
        <f>IF(O1&lt;&gt;"",Paramètres!M8,"")</f>
        <v>Villiers-sur-Loir</v>
      </c>
      <c r="P3" s="89"/>
      <c r="Q3" s="88" t="str">
        <f>IF(Q1&lt;&gt;"",Paramètres!M9,"")</f>
        <v>Saint Laurent-Nouan</v>
      </c>
      <c r="R3" s="89"/>
      <c r="S3" s="88" t="str">
        <f>IF(S1&lt;&gt;"",Paramètres!M10,"")</f>
        <v>Saint George-sur-Eure</v>
      </c>
      <c r="T3" s="89"/>
      <c r="U3" s="88" t="str">
        <f>IF(U1&lt;&gt;"",Paramètres!M11,"")</f>
        <v>Joué-les-Tours</v>
      </c>
      <c r="V3" s="89"/>
      <c r="W3" s="88" t="str">
        <f>IF(W1&lt;&gt;"",Paramètres!M12,"")</f>
        <v>La Chapelle d'Angillon</v>
      </c>
      <c r="X3" s="89"/>
      <c r="Y3" s="88" t="str">
        <f>IF(Y1&lt;&gt;"",Paramètres!M13,"")</f>
        <v/>
      </c>
      <c r="Z3" s="89"/>
      <c r="AA3" s="88" t="str">
        <f>IF(AA1&lt;&gt;"",Paramètres!M14,"")</f>
        <v/>
      </c>
      <c r="AB3" s="89"/>
      <c r="AC3" s="88" t="str">
        <f>IF(AC1&lt;&gt;"",Paramètres!M15,"")</f>
        <v/>
      </c>
      <c r="AD3" s="89"/>
      <c r="AE3" s="88" t="str">
        <f>IF(AE1&lt;&gt;"",Paramètres!M16,"")</f>
        <v/>
      </c>
      <c r="AF3" s="89"/>
      <c r="AG3" s="88" t="str">
        <f>IF(AG1&lt;&gt;"",Paramètres!M17,"")</f>
        <v/>
      </c>
      <c r="AH3" s="89"/>
      <c r="AI3" s="90"/>
      <c r="AJ3" s="90"/>
      <c r="AK3" s="90"/>
      <c r="AL3" s="91"/>
      <c r="AM3" s="91"/>
      <c r="BD3" s="87" t="s">
        <v>102</v>
      </c>
      <c r="BE3" s="87"/>
      <c r="BF3" s="87"/>
      <c r="BG3" s="87"/>
      <c r="BH3" s="87"/>
      <c r="BI3" s="87"/>
      <c r="BJ3" s="87"/>
      <c r="BK3" s="87"/>
      <c r="BL3" s="87"/>
      <c r="BM3" s="87"/>
      <c r="BN3" s="87"/>
      <c r="BO3" s="87"/>
      <c r="BP3" s="87"/>
      <c r="BQ3" s="87"/>
      <c r="BR3" s="87"/>
    </row>
    <row r="4" spans="1:70" ht="38.25" customHeight="1" x14ac:dyDescent="0.25">
      <c r="A4" s="31" t="s">
        <v>49</v>
      </c>
      <c r="B4" s="31" t="s">
        <v>48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101</v>
      </c>
      <c r="AL4" s="55" t="str">
        <f>"PTS ("&amp;AL2&amp;" meilleurs résultats)"</f>
        <v>PTS (7 meilleurs résultats)</v>
      </c>
      <c r="AM4" s="56" t="str">
        <f>"CLT (" &amp; AL2 &amp;" meilleurs résultats)"</f>
        <v>CLT (7 meilleurs résultats)</v>
      </c>
      <c r="AO4" s="7" t="s">
        <v>29</v>
      </c>
      <c r="AP4" s="7" t="s">
        <v>30</v>
      </c>
      <c r="AQ4" s="7" t="s">
        <v>31</v>
      </c>
      <c r="AR4" s="7" t="s">
        <v>32</v>
      </c>
      <c r="AS4" s="7" t="s">
        <v>33</v>
      </c>
      <c r="AT4" s="7" t="s">
        <v>76</v>
      </c>
      <c r="AU4" s="7" t="s">
        <v>77</v>
      </c>
      <c r="AV4" s="7" t="s">
        <v>78</v>
      </c>
      <c r="AW4" s="7" t="s">
        <v>79</v>
      </c>
      <c r="AX4" s="7" t="s">
        <v>80</v>
      </c>
      <c r="AY4" s="7" t="s">
        <v>81</v>
      </c>
      <c r="AZ4" s="7" t="s">
        <v>82</v>
      </c>
      <c r="BA4" s="7" t="s">
        <v>83</v>
      </c>
      <c r="BB4" s="7" t="s">
        <v>84</v>
      </c>
      <c r="BC4" s="7" t="s">
        <v>85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 x14ac:dyDescent="0.5">
      <c r="A5" s="74" t="s">
        <v>580</v>
      </c>
      <c r="B5" s="74" t="s">
        <v>581</v>
      </c>
      <c r="C5" s="74" t="s">
        <v>582</v>
      </c>
      <c r="D5" s="74" t="s">
        <v>17</v>
      </c>
      <c r="E5" s="6">
        <v>3</v>
      </c>
      <c r="F5" s="62">
        <v>20</v>
      </c>
      <c r="G5" s="4">
        <v>7</v>
      </c>
      <c r="H5" s="62">
        <v>31</v>
      </c>
      <c r="I5" s="36">
        <v>1</v>
      </c>
      <c r="J5" s="62">
        <v>85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/>
      <c r="P5" s="2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/>
      <c r="R5" s="2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LIGUE",Q$5:Q$72,"&lt;"&amp;Q5)+1),Paramètres!$B$3:$C$56,2,FALSE)*Paramètres!$N$9))</f>
        <v>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136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3</v>
      </c>
      <c r="AL5" s="41">
        <f t="shared" ref="AL5:AL36" si="3">HLOOKUP($AL$2,$BD$4:$BR$72,ROW(A5)-3,FALSE)</f>
        <v>136</v>
      </c>
      <c r="AM5" s="33">
        <f t="shared" ref="AM5:AM36" si="4">IF(AL5&lt;&gt;0,RANK(AL5,$AL$5:$AL$72),"")</f>
        <v>1</v>
      </c>
      <c r="AO5" s="22">
        <f t="shared" ref="AO5:AO36" si="5">F5</f>
        <v>20</v>
      </c>
      <c r="AP5">
        <f t="shared" ref="AP5:AP36" si="6">H5</f>
        <v>31</v>
      </c>
      <c r="AQ5">
        <f t="shared" ref="AQ5:AQ36" si="7">J5</f>
        <v>85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85</v>
      </c>
      <c r="BE5" s="22">
        <f t="shared" ref="BE5:BR5" si="21">BD5+LARGE($AO5:$BC5,BE$4)</f>
        <v>116</v>
      </c>
      <c r="BF5" s="22">
        <f t="shared" si="21"/>
        <v>136</v>
      </c>
      <c r="BG5" s="22">
        <f t="shared" si="21"/>
        <v>136</v>
      </c>
      <c r="BH5" s="22">
        <f t="shared" si="21"/>
        <v>136</v>
      </c>
      <c r="BI5" s="22">
        <f t="shared" si="21"/>
        <v>136</v>
      </c>
      <c r="BJ5" s="22">
        <f t="shared" si="21"/>
        <v>136</v>
      </c>
      <c r="BK5" s="22">
        <f t="shared" si="21"/>
        <v>136</v>
      </c>
      <c r="BL5" s="22">
        <f t="shared" si="21"/>
        <v>136</v>
      </c>
      <c r="BM5" s="22">
        <f t="shared" si="21"/>
        <v>136</v>
      </c>
      <c r="BN5" s="22">
        <f t="shared" si="21"/>
        <v>136</v>
      </c>
      <c r="BO5" s="22">
        <f t="shared" si="21"/>
        <v>136</v>
      </c>
      <c r="BP5" s="22">
        <f t="shared" si="21"/>
        <v>136</v>
      </c>
      <c r="BQ5" s="22">
        <f t="shared" si="21"/>
        <v>136</v>
      </c>
      <c r="BR5" s="22">
        <f t="shared" si="21"/>
        <v>136</v>
      </c>
    </row>
    <row r="6" spans="1:70" ht="16.5" x14ac:dyDescent="0.5">
      <c r="A6" s="74" t="s">
        <v>586</v>
      </c>
      <c r="B6" s="74" t="s">
        <v>587</v>
      </c>
      <c r="C6" s="74" t="s">
        <v>588</v>
      </c>
      <c r="D6" s="74" t="s">
        <v>17</v>
      </c>
      <c r="E6" s="6">
        <v>3</v>
      </c>
      <c r="F6" s="62">
        <v>20</v>
      </c>
      <c r="G6" s="4">
        <v>4</v>
      </c>
      <c r="H6" s="62">
        <v>50</v>
      </c>
      <c r="I6" s="36">
        <v>2</v>
      </c>
      <c r="J6" s="62">
        <v>65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LIGUE",K$5:K$72,"&lt;"&amp;K6)+1),Paramètres!$B$3:$C$56,2,FALSE)*Paramètres!$N$6))</f>
        <v>0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46"/>
      <c r="P6" s="2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/>
      <c r="R6" s="2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135</v>
      </c>
      <c r="AJ6" s="3">
        <f t="shared" si="1"/>
        <v>2</v>
      </c>
      <c r="AK6" s="5">
        <f t="shared" si="2"/>
        <v>3</v>
      </c>
      <c r="AL6" s="41">
        <f t="shared" si="3"/>
        <v>135</v>
      </c>
      <c r="AM6" s="33">
        <f t="shared" si="4"/>
        <v>2</v>
      </c>
      <c r="AO6" s="22">
        <f t="shared" si="5"/>
        <v>20</v>
      </c>
      <c r="AP6">
        <f t="shared" si="6"/>
        <v>50</v>
      </c>
      <c r="AQ6">
        <f t="shared" si="7"/>
        <v>65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65</v>
      </c>
      <c r="BE6" s="22">
        <f t="shared" ref="BE6:BR6" si="22">BD6+LARGE($AO6:$BC6,BE$4)</f>
        <v>115</v>
      </c>
      <c r="BF6" s="22">
        <f t="shared" si="22"/>
        <v>135</v>
      </c>
      <c r="BG6" s="22">
        <f t="shared" si="22"/>
        <v>135</v>
      </c>
      <c r="BH6" s="22">
        <f t="shared" si="22"/>
        <v>135</v>
      </c>
      <c r="BI6" s="22">
        <f t="shared" si="22"/>
        <v>135</v>
      </c>
      <c r="BJ6" s="22">
        <f t="shared" si="22"/>
        <v>135</v>
      </c>
      <c r="BK6" s="22">
        <f t="shared" si="22"/>
        <v>135</v>
      </c>
      <c r="BL6" s="22">
        <f t="shared" si="22"/>
        <v>135</v>
      </c>
      <c r="BM6" s="22">
        <f t="shared" si="22"/>
        <v>135</v>
      </c>
      <c r="BN6" s="22">
        <f t="shared" si="22"/>
        <v>135</v>
      </c>
      <c r="BO6" s="22">
        <f t="shared" si="22"/>
        <v>135</v>
      </c>
      <c r="BP6" s="22">
        <f t="shared" si="22"/>
        <v>135</v>
      </c>
      <c r="BQ6" s="22">
        <f t="shared" si="22"/>
        <v>135</v>
      </c>
      <c r="BR6" s="22">
        <f t="shared" si="22"/>
        <v>135</v>
      </c>
    </row>
    <row r="7" spans="1:70" ht="16.5" x14ac:dyDescent="0.5">
      <c r="A7" s="74" t="s">
        <v>572</v>
      </c>
      <c r="B7" s="74" t="s">
        <v>573</v>
      </c>
      <c r="C7" s="74" t="s">
        <v>574</v>
      </c>
      <c r="D7" s="74" t="s">
        <v>131</v>
      </c>
      <c r="E7" s="6">
        <v>2</v>
      </c>
      <c r="F7" s="62">
        <v>35</v>
      </c>
      <c r="G7" s="4">
        <v>12</v>
      </c>
      <c r="H7" s="62">
        <v>21</v>
      </c>
      <c r="I7" s="36">
        <v>3</v>
      </c>
      <c r="J7" s="62">
        <v>50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/>
      <c r="P7" s="2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2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106</v>
      </c>
      <c r="AJ7" s="3">
        <f t="shared" si="1"/>
        <v>3</v>
      </c>
      <c r="AK7" s="5">
        <f t="shared" si="2"/>
        <v>3</v>
      </c>
      <c r="AL7" s="41">
        <f t="shared" si="3"/>
        <v>106</v>
      </c>
      <c r="AM7" s="33">
        <f t="shared" si="4"/>
        <v>3</v>
      </c>
      <c r="AO7" s="22">
        <f t="shared" si="5"/>
        <v>35</v>
      </c>
      <c r="AP7">
        <f t="shared" si="6"/>
        <v>21</v>
      </c>
      <c r="AQ7">
        <f t="shared" si="7"/>
        <v>50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50</v>
      </c>
      <c r="BE7" s="22">
        <f t="shared" ref="BE7:BR7" si="23">BD7+LARGE($AO7:$BC7,BE$4)</f>
        <v>85</v>
      </c>
      <c r="BF7" s="22">
        <f t="shared" si="23"/>
        <v>106</v>
      </c>
      <c r="BG7" s="22">
        <f t="shared" si="23"/>
        <v>106</v>
      </c>
      <c r="BH7" s="22">
        <f t="shared" si="23"/>
        <v>106</v>
      </c>
      <c r="BI7" s="22">
        <f t="shared" si="23"/>
        <v>106</v>
      </c>
      <c r="BJ7" s="22">
        <f t="shared" si="23"/>
        <v>106</v>
      </c>
      <c r="BK7" s="22">
        <f t="shared" si="23"/>
        <v>106</v>
      </c>
      <c r="BL7" s="22">
        <f t="shared" si="23"/>
        <v>106</v>
      </c>
      <c r="BM7" s="22">
        <f t="shared" si="23"/>
        <v>106</v>
      </c>
      <c r="BN7" s="22">
        <f t="shared" si="23"/>
        <v>106</v>
      </c>
      <c r="BO7" s="22">
        <f t="shared" si="23"/>
        <v>106</v>
      </c>
      <c r="BP7" s="22">
        <f t="shared" si="23"/>
        <v>106</v>
      </c>
      <c r="BQ7" s="22">
        <f t="shared" si="23"/>
        <v>106</v>
      </c>
      <c r="BR7" s="22">
        <f t="shared" si="23"/>
        <v>106</v>
      </c>
    </row>
    <row r="8" spans="1:70" ht="16.5" x14ac:dyDescent="0.5">
      <c r="A8" s="74" t="s">
        <v>611</v>
      </c>
      <c r="B8" s="74" t="s">
        <v>612</v>
      </c>
      <c r="C8" s="74" t="s">
        <v>613</v>
      </c>
      <c r="D8" s="74" t="s">
        <v>131</v>
      </c>
      <c r="E8" s="6">
        <v>2</v>
      </c>
      <c r="F8" s="62">
        <v>35</v>
      </c>
      <c r="G8" s="4">
        <v>9</v>
      </c>
      <c r="H8" s="62">
        <v>27</v>
      </c>
      <c r="I8" s="36">
        <v>4</v>
      </c>
      <c r="J8" s="62">
        <v>40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/>
      <c r="P8" s="2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2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102</v>
      </c>
      <c r="AJ8" s="3">
        <f t="shared" si="1"/>
        <v>4</v>
      </c>
      <c r="AK8" s="5">
        <f t="shared" si="2"/>
        <v>3</v>
      </c>
      <c r="AL8" s="41">
        <f t="shared" si="3"/>
        <v>102</v>
      </c>
      <c r="AM8" s="33">
        <f t="shared" si="4"/>
        <v>4</v>
      </c>
      <c r="AO8" s="22">
        <f t="shared" si="5"/>
        <v>35</v>
      </c>
      <c r="AP8">
        <f t="shared" si="6"/>
        <v>27</v>
      </c>
      <c r="AQ8">
        <f t="shared" si="7"/>
        <v>40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40</v>
      </c>
      <c r="BE8" s="22">
        <f t="shared" ref="BE8:BR8" si="24">BD8+LARGE($AO8:$BC8,BE$4)</f>
        <v>75</v>
      </c>
      <c r="BF8" s="22">
        <f t="shared" si="24"/>
        <v>102</v>
      </c>
      <c r="BG8" s="22">
        <f t="shared" si="24"/>
        <v>102</v>
      </c>
      <c r="BH8" s="22">
        <f t="shared" si="24"/>
        <v>102</v>
      </c>
      <c r="BI8" s="22">
        <f t="shared" si="24"/>
        <v>102</v>
      </c>
      <c r="BJ8" s="22">
        <f t="shared" si="24"/>
        <v>102</v>
      </c>
      <c r="BK8" s="22">
        <f t="shared" si="24"/>
        <v>102</v>
      </c>
      <c r="BL8" s="22">
        <f t="shared" si="24"/>
        <v>102</v>
      </c>
      <c r="BM8" s="22">
        <f t="shared" si="24"/>
        <v>102</v>
      </c>
      <c r="BN8" s="22">
        <f t="shared" si="24"/>
        <v>102</v>
      </c>
      <c r="BO8" s="22">
        <f t="shared" si="24"/>
        <v>102</v>
      </c>
      <c r="BP8" s="22">
        <f t="shared" si="24"/>
        <v>102</v>
      </c>
      <c r="BQ8" s="22">
        <f t="shared" si="24"/>
        <v>102</v>
      </c>
      <c r="BR8" s="22">
        <f t="shared" si="24"/>
        <v>102</v>
      </c>
    </row>
    <row r="9" spans="1:70" ht="16.5" x14ac:dyDescent="0.5">
      <c r="A9" s="74" t="s">
        <v>556</v>
      </c>
      <c r="B9" s="74" t="s">
        <v>557</v>
      </c>
      <c r="C9" s="74" t="s">
        <v>287</v>
      </c>
      <c r="D9" s="74" t="s">
        <v>43</v>
      </c>
      <c r="E9" s="75">
        <v>1</v>
      </c>
      <c r="F9" s="62">
        <v>55</v>
      </c>
      <c r="G9" s="4">
        <v>16</v>
      </c>
      <c r="H9" s="62">
        <v>14</v>
      </c>
      <c r="I9" s="36">
        <v>7</v>
      </c>
      <c r="J9" s="62">
        <v>29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/>
      <c r="P9" s="2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98</v>
      </c>
      <c r="AJ9" s="3">
        <f t="shared" si="1"/>
        <v>5</v>
      </c>
      <c r="AK9" s="5">
        <f t="shared" si="2"/>
        <v>3</v>
      </c>
      <c r="AL9" s="41">
        <f t="shared" si="3"/>
        <v>98</v>
      </c>
      <c r="AM9" s="33">
        <f t="shared" si="4"/>
        <v>5</v>
      </c>
      <c r="AO9" s="22">
        <f t="shared" si="5"/>
        <v>55</v>
      </c>
      <c r="AP9">
        <f t="shared" si="6"/>
        <v>14</v>
      </c>
      <c r="AQ9">
        <f t="shared" si="7"/>
        <v>29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84</v>
      </c>
      <c r="BF9" s="22">
        <f t="shared" si="25"/>
        <v>98</v>
      </c>
      <c r="BG9" s="22">
        <f t="shared" si="25"/>
        <v>98</v>
      </c>
      <c r="BH9" s="22">
        <f t="shared" si="25"/>
        <v>98</v>
      </c>
      <c r="BI9" s="22">
        <f t="shared" si="25"/>
        <v>98</v>
      </c>
      <c r="BJ9" s="22">
        <f t="shared" si="25"/>
        <v>98</v>
      </c>
      <c r="BK9" s="22">
        <f t="shared" si="25"/>
        <v>98</v>
      </c>
      <c r="BL9" s="22">
        <f t="shared" si="25"/>
        <v>98</v>
      </c>
      <c r="BM9" s="22">
        <f t="shared" si="25"/>
        <v>98</v>
      </c>
      <c r="BN9" s="22">
        <f t="shared" si="25"/>
        <v>98</v>
      </c>
      <c r="BO9" s="22">
        <f t="shared" si="25"/>
        <v>98</v>
      </c>
      <c r="BP9" s="22">
        <f t="shared" si="25"/>
        <v>98</v>
      </c>
      <c r="BQ9" s="22">
        <f t="shared" si="25"/>
        <v>98</v>
      </c>
      <c r="BR9" s="22">
        <f t="shared" si="25"/>
        <v>98</v>
      </c>
    </row>
    <row r="10" spans="1:70" ht="16.5" x14ac:dyDescent="0.5">
      <c r="A10" s="74" t="s">
        <v>632</v>
      </c>
      <c r="B10" s="74" t="s">
        <v>633</v>
      </c>
      <c r="C10" s="74" t="s">
        <v>333</v>
      </c>
      <c r="D10" s="74" t="s">
        <v>43</v>
      </c>
      <c r="E10" s="6">
        <v>1</v>
      </c>
      <c r="F10" s="62">
        <v>55</v>
      </c>
      <c r="G10" s="4">
        <v>5</v>
      </c>
      <c r="H10" s="62">
        <v>40</v>
      </c>
      <c r="I10" s="36"/>
      <c r="J10" s="66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2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95</v>
      </c>
      <c r="AJ10" s="3">
        <f t="shared" si="1"/>
        <v>6</v>
      </c>
      <c r="AK10" s="5">
        <f t="shared" si="2"/>
        <v>2</v>
      </c>
      <c r="AL10" s="41">
        <f t="shared" si="3"/>
        <v>95</v>
      </c>
      <c r="AM10" s="33">
        <f t="shared" si="4"/>
        <v>6</v>
      </c>
      <c r="AO10" s="22">
        <f t="shared" si="5"/>
        <v>55</v>
      </c>
      <c r="AP10">
        <f t="shared" si="6"/>
        <v>40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95</v>
      </c>
      <c r="BF10" s="22">
        <f t="shared" si="26"/>
        <v>95</v>
      </c>
      <c r="BG10" s="22">
        <f t="shared" si="26"/>
        <v>95</v>
      </c>
      <c r="BH10" s="22">
        <f t="shared" si="26"/>
        <v>95</v>
      </c>
      <c r="BI10" s="22">
        <f t="shared" si="26"/>
        <v>95</v>
      </c>
      <c r="BJ10" s="22">
        <f t="shared" si="26"/>
        <v>95</v>
      </c>
      <c r="BK10" s="22">
        <f t="shared" si="26"/>
        <v>95</v>
      </c>
      <c r="BL10" s="22">
        <f t="shared" si="26"/>
        <v>95</v>
      </c>
      <c r="BM10" s="22">
        <f t="shared" si="26"/>
        <v>95</v>
      </c>
      <c r="BN10" s="22">
        <f t="shared" si="26"/>
        <v>95</v>
      </c>
      <c r="BO10" s="22">
        <f t="shared" si="26"/>
        <v>95</v>
      </c>
      <c r="BP10" s="22">
        <f t="shared" si="26"/>
        <v>95</v>
      </c>
      <c r="BQ10" s="22">
        <f t="shared" si="26"/>
        <v>95</v>
      </c>
      <c r="BR10" s="22">
        <f t="shared" si="26"/>
        <v>95</v>
      </c>
    </row>
    <row r="11" spans="1:70" ht="16.5" x14ac:dyDescent="0.5">
      <c r="A11" s="74" t="s">
        <v>529</v>
      </c>
      <c r="B11" s="74" t="s">
        <v>530</v>
      </c>
      <c r="C11" s="74" t="s">
        <v>531</v>
      </c>
      <c r="D11" s="74" t="s">
        <v>43</v>
      </c>
      <c r="E11" s="6"/>
      <c r="F11" s="66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>
        <v>1</v>
      </c>
      <c r="H11" s="62">
        <v>85</v>
      </c>
      <c r="I11" s="36"/>
      <c r="J11" s="66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2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85</v>
      </c>
      <c r="AJ11" s="3">
        <f t="shared" si="1"/>
        <v>7</v>
      </c>
      <c r="AK11" s="5">
        <f t="shared" si="2"/>
        <v>1</v>
      </c>
      <c r="AL11" s="41">
        <f t="shared" si="3"/>
        <v>85</v>
      </c>
      <c r="AM11" s="33">
        <f t="shared" si="4"/>
        <v>7</v>
      </c>
      <c r="AO11" s="22">
        <f t="shared" si="5"/>
        <v>0</v>
      </c>
      <c r="AP11">
        <f t="shared" si="6"/>
        <v>85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85</v>
      </c>
      <c r="BE11" s="22">
        <f t="shared" ref="BE11:BR11" si="27">BD11+LARGE($AO11:$BC11,BE$4)</f>
        <v>85</v>
      </c>
      <c r="BF11" s="22">
        <f t="shared" si="27"/>
        <v>85</v>
      </c>
      <c r="BG11" s="22">
        <f t="shared" si="27"/>
        <v>85</v>
      </c>
      <c r="BH11" s="22">
        <f t="shared" si="27"/>
        <v>85</v>
      </c>
      <c r="BI11" s="22">
        <f t="shared" si="27"/>
        <v>85</v>
      </c>
      <c r="BJ11" s="22">
        <f t="shared" si="27"/>
        <v>85</v>
      </c>
      <c r="BK11" s="22">
        <f t="shared" si="27"/>
        <v>85</v>
      </c>
      <c r="BL11" s="22">
        <f t="shared" si="27"/>
        <v>85</v>
      </c>
      <c r="BM11" s="22">
        <f t="shared" si="27"/>
        <v>85</v>
      </c>
      <c r="BN11" s="22">
        <f t="shared" si="27"/>
        <v>85</v>
      </c>
      <c r="BO11" s="22">
        <f t="shared" si="27"/>
        <v>85</v>
      </c>
      <c r="BP11" s="22">
        <f t="shared" si="27"/>
        <v>85</v>
      </c>
      <c r="BQ11" s="22">
        <f t="shared" si="27"/>
        <v>85</v>
      </c>
      <c r="BR11" s="22">
        <f t="shared" si="27"/>
        <v>85</v>
      </c>
    </row>
    <row r="12" spans="1:70" ht="16.5" x14ac:dyDescent="0.5">
      <c r="A12" s="74" t="s">
        <v>583</v>
      </c>
      <c r="B12" s="74" t="s">
        <v>584</v>
      </c>
      <c r="C12" s="74" t="s">
        <v>585</v>
      </c>
      <c r="D12" s="74" t="s">
        <v>43</v>
      </c>
      <c r="E12" s="6">
        <v>1</v>
      </c>
      <c r="F12" s="62">
        <v>55</v>
      </c>
      <c r="G12" s="4">
        <v>8</v>
      </c>
      <c r="H12" s="62">
        <v>29</v>
      </c>
      <c r="I12" s="36"/>
      <c r="J12" s="66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84</v>
      </c>
      <c r="AJ12" s="3">
        <f t="shared" si="1"/>
        <v>8</v>
      </c>
      <c r="AK12" s="5">
        <f t="shared" si="2"/>
        <v>2</v>
      </c>
      <c r="AL12" s="41">
        <f t="shared" si="3"/>
        <v>84</v>
      </c>
      <c r="AM12" s="33">
        <f t="shared" si="4"/>
        <v>8</v>
      </c>
      <c r="AO12" s="22">
        <f t="shared" si="5"/>
        <v>55</v>
      </c>
      <c r="AP12">
        <f t="shared" si="6"/>
        <v>29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55</v>
      </c>
      <c r="BE12" s="22">
        <f t="shared" ref="BE12:BR12" si="28">BD12+LARGE($AO12:$BC12,BE$4)</f>
        <v>84</v>
      </c>
      <c r="BF12" s="22">
        <f t="shared" si="28"/>
        <v>84</v>
      </c>
      <c r="BG12" s="22">
        <f t="shared" si="28"/>
        <v>84</v>
      </c>
      <c r="BH12" s="22">
        <f t="shared" si="28"/>
        <v>84</v>
      </c>
      <c r="BI12" s="22">
        <f t="shared" si="28"/>
        <v>84</v>
      </c>
      <c r="BJ12" s="22">
        <f t="shared" si="28"/>
        <v>84</v>
      </c>
      <c r="BK12" s="22">
        <f t="shared" si="28"/>
        <v>84</v>
      </c>
      <c r="BL12" s="22">
        <f t="shared" si="28"/>
        <v>84</v>
      </c>
      <c r="BM12" s="22">
        <f t="shared" si="28"/>
        <v>84</v>
      </c>
      <c r="BN12" s="22">
        <f t="shared" si="28"/>
        <v>84</v>
      </c>
      <c r="BO12" s="22">
        <f t="shared" si="28"/>
        <v>84</v>
      </c>
      <c r="BP12" s="22">
        <f t="shared" si="28"/>
        <v>84</v>
      </c>
      <c r="BQ12" s="22">
        <f t="shared" si="28"/>
        <v>84</v>
      </c>
      <c r="BR12" s="22">
        <f t="shared" si="28"/>
        <v>84</v>
      </c>
    </row>
    <row r="13" spans="1:70" ht="16.5" x14ac:dyDescent="0.5">
      <c r="A13" s="74" t="s">
        <v>601</v>
      </c>
      <c r="B13" s="74" t="s">
        <v>602</v>
      </c>
      <c r="C13" s="74" t="s">
        <v>603</v>
      </c>
      <c r="D13" s="74" t="s">
        <v>131</v>
      </c>
      <c r="E13" s="75">
        <v>2</v>
      </c>
      <c r="F13" s="62">
        <v>35</v>
      </c>
      <c r="G13" s="4">
        <v>15</v>
      </c>
      <c r="H13" s="62">
        <v>15</v>
      </c>
      <c r="I13" s="36">
        <v>9</v>
      </c>
      <c r="J13" s="62">
        <v>25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75</v>
      </c>
      <c r="AJ13" s="3">
        <f t="shared" si="1"/>
        <v>9</v>
      </c>
      <c r="AK13" s="5">
        <f t="shared" si="2"/>
        <v>3</v>
      </c>
      <c r="AL13" s="41">
        <f t="shared" si="3"/>
        <v>75</v>
      </c>
      <c r="AM13" s="33">
        <f t="shared" si="4"/>
        <v>9</v>
      </c>
      <c r="AO13" s="22">
        <f t="shared" si="5"/>
        <v>35</v>
      </c>
      <c r="AP13">
        <f t="shared" si="6"/>
        <v>15</v>
      </c>
      <c r="AQ13">
        <f t="shared" si="7"/>
        <v>25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35</v>
      </c>
      <c r="BE13" s="22">
        <f t="shared" ref="BE13:BR13" si="29">BD13+LARGE($AO13:$BC13,BE$4)</f>
        <v>60</v>
      </c>
      <c r="BF13" s="22">
        <f t="shared" si="29"/>
        <v>75</v>
      </c>
      <c r="BG13" s="22">
        <f t="shared" si="29"/>
        <v>75</v>
      </c>
      <c r="BH13" s="22">
        <f t="shared" si="29"/>
        <v>75</v>
      </c>
      <c r="BI13" s="22">
        <f t="shared" si="29"/>
        <v>75</v>
      </c>
      <c r="BJ13" s="22">
        <f t="shared" si="29"/>
        <v>75</v>
      </c>
      <c r="BK13" s="22">
        <f t="shared" si="29"/>
        <v>75</v>
      </c>
      <c r="BL13" s="22">
        <f t="shared" si="29"/>
        <v>75</v>
      </c>
      <c r="BM13" s="22">
        <f t="shared" si="29"/>
        <v>75</v>
      </c>
      <c r="BN13" s="22">
        <f t="shared" si="29"/>
        <v>75</v>
      </c>
      <c r="BO13" s="22">
        <f t="shared" si="29"/>
        <v>75</v>
      </c>
      <c r="BP13" s="22">
        <f t="shared" si="29"/>
        <v>75</v>
      </c>
      <c r="BQ13" s="22">
        <f t="shared" si="29"/>
        <v>75</v>
      </c>
      <c r="BR13" s="22">
        <f t="shared" si="29"/>
        <v>75</v>
      </c>
    </row>
    <row r="14" spans="1:70" ht="16.5" x14ac:dyDescent="0.5">
      <c r="A14" s="74" t="s">
        <v>551</v>
      </c>
      <c r="B14" s="74" t="s">
        <v>552</v>
      </c>
      <c r="C14" s="74" t="s">
        <v>553</v>
      </c>
      <c r="D14" s="74" t="s">
        <v>19</v>
      </c>
      <c r="E14" s="75">
        <v>3</v>
      </c>
      <c r="F14" s="62">
        <v>20</v>
      </c>
      <c r="G14" s="4">
        <v>22</v>
      </c>
      <c r="H14" s="66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23</v>
      </c>
      <c r="I14" s="36">
        <v>6</v>
      </c>
      <c r="J14" s="62">
        <v>31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2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74</v>
      </c>
      <c r="AJ14" s="3">
        <f t="shared" si="1"/>
        <v>10</v>
      </c>
      <c r="AK14" s="5">
        <f t="shared" si="2"/>
        <v>3</v>
      </c>
      <c r="AL14" s="41">
        <f t="shared" si="3"/>
        <v>74</v>
      </c>
      <c r="AM14" s="33">
        <f t="shared" si="4"/>
        <v>10</v>
      </c>
      <c r="AO14" s="22">
        <f t="shared" si="5"/>
        <v>20</v>
      </c>
      <c r="AP14">
        <f t="shared" si="6"/>
        <v>23</v>
      </c>
      <c r="AQ14">
        <f t="shared" si="7"/>
        <v>31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31</v>
      </c>
      <c r="BE14" s="22">
        <f t="shared" ref="BE14:BR14" si="30">BD14+LARGE($AO14:$BC14,BE$4)</f>
        <v>54</v>
      </c>
      <c r="BF14" s="22">
        <f t="shared" si="30"/>
        <v>74</v>
      </c>
      <c r="BG14" s="22">
        <f t="shared" si="30"/>
        <v>74</v>
      </c>
      <c r="BH14" s="22">
        <f t="shared" si="30"/>
        <v>74</v>
      </c>
      <c r="BI14" s="22">
        <f t="shared" si="30"/>
        <v>74</v>
      </c>
      <c r="BJ14" s="22">
        <f t="shared" si="30"/>
        <v>74</v>
      </c>
      <c r="BK14" s="22">
        <f t="shared" si="30"/>
        <v>74</v>
      </c>
      <c r="BL14" s="22">
        <f t="shared" si="30"/>
        <v>74</v>
      </c>
      <c r="BM14" s="22">
        <f t="shared" si="30"/>
        <v>74</v>
      </c>
      <c r="BN14" s="22">
        <f t="shared" si="30"/>
        <v>74</v>
      </c>
      <c r="BO14" s="22">
        <f t="shared" si="30"/>
        <v>74</v>
      </c>
      <c r="BP14" s="22">
        <f t="shared" si="30"/>
        <v>74</v>
      </c>
      <c r="BQ14" s="22">
        <f t="shared" si="30"/>
        <v>74</v>
      </c>
      <c r="BR14" s="22">
        <f t="shared" si="30"/>
        <v>74</v>
      </c>
    </row>
    <row r="15" spans="1:70" ht="16.5" x14ac:dyDescent="0.5">
      <c r="A15" s="74" t="s">
        <v>620</v>
      </c>
      <c r="B15" s="74" t="s">
        <v>621</v>
      </c>
      <c r="C15" s="74" t="s">
        <v>622</v>
      </c>
      <c r="D15" s="74" t="s">
        <v>44</v>
      </c>
      <c r="E15" s="6"/>
      <c r="F15" s="66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>
        <v>2</v>
      </c>
      <c r="H15" s="62">
        <v>65</v>
      </c>
      <c r="I15" s="36"/>
      <c r="J15" s="66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2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65</v>
      </c>
      <c r="AJ15" s="3">
        <f t="shared" si="1"/>
        <v>11</v>
      </c>
      <c r="AK15" s="5">
        <f t="shared" si="2"/>
        <v>1</v>
      </c>
      <c r="AL15" s="41">
        <f t="shared" si="3"/>
        <v>65</v>
      </c>
      <c r="AM15" s="33">
        <f t="shared" si="4"/>
        <v>11</v>
      </c>
      <c r="AO15" s="22">
        <f t="shared" si="5"/>
        <v>0</v>
      </c>
      <c r="AP15">
        <f t="shared" si="6"/>
        <v>65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65</v>
      </c>
      <c r="BE15" s="22">
        <f t="shared" ref="BE15:BR15" si="31">BD15+LARGE($AO15:$BC15,BE$4)</f>
        <v>65</v>
      </c>
      <c r="BF15" s="22">
        <f t="shared" si="31"/>
        <v>65</v>
      </c>
      <c r="BG15" s="22">
        <f t="shared" si="31"/>
        <v>65</v>
      </c>
      <c r="BH15" s="22">
        <f t="shared" si="31"/>
        <v>65</v>
      </c>
      <c r="BI15" s="22">
        <f t="shared" si="31"/>
        <v>65</v>
      </c>
      <c r="BJ15" s="22">
        <f t="shared" si="31"/>
        <v>65</v>
      </c>
      <c r="BK15" s="22">
        <f t="shared" si="31"/>
        <v>65</v>
      </c>
      <c r="BL15" s="22">
        <f t="shared" si="31"/>
        <v>65</v>
      </c>
      <c r="BM15" s="22">
        <f t="shared" si="31"/>
        <v>65</v>
      </c>
      <c r="BN15" s="22">
        <f t="shared" si="31"/>
        <v>65</v>
      </c>
      <c r="BO15" s="22">
        <f t="shared" si="31"/>
        <v>65</v>
      </c>
      <c r="BP15" s="22">
        <f t="shared" si="31"/>
        <v>65</v>
      </c>
      <c r="BQ15" s="22">
        <f t="shared" si="31"/>
        <v>65</v>
      </c>
      <c r="BR15" s="22">
        <f t="shared" si="31"/>
        <v>65</v>
      </c>
    </row>
    <row r="16" spans="1:70" ht="16.5" x14ac:dyDescent="0.5">
      <c r="A16" s="74" t="s">
        <v>609</v>
      </c>
      <c r="B16" s="74" t="s">
        <v>392</v>
      </c>
      <c r="C16" s="74" t="s">
        <v>610</v>
      </c>
      <c r="D16" s="74" t="s">
        <v>43</v>
      </c>
      <c r="E16" s="75">
        <v>4</v>
      </c>
      <c r="F16" s="62">
        <v>10</v>
      </c>
      <c r="G16" s="4">
        <v>13</v>
      </c>
      <c r="H16" s="62">
        <v>19</v>
      </c>
      <c r="I16" s="36">
        <v>5</v>
      </c>
      <c r="J16" s="62">
        <v>35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64</v>
      </c>
      <c r="AJ16" s="3">
        <f t="shared" si="1"/>
        <v>12</v>
      </c>
      <c r="AK16" s="5">
        <f t="shared" si="2"/>
        <v>3</v>
      </c>
      <c r="AL16" s="41">
        <f t="shared" si="3"/>
        <v>64</v>
      </c>
      <c r="AM16" s="33">
        <f t="shared" si="4"/>
        <v>12</v>
      </c>
      <c r="AO16" s="22">
        <f t="shared" si="5"/>
        <v>10</v>
      </c>
      <c r="AP16">
        <f t="shared" si="6"/>
        <v>19</v>
      </c>
      <c r="AQ16">
        <f t="shared" si="7"/>
        <v>35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35</v>
      </c>
      <c r="BE16" s="22">
        <f t="shared" ref="BE16:BR16" si="32">BD16+LARGE($AO16:$BC16,BE$4)</f>
        <v>54</v>
      </c>
      <c r="BF16" s="22">
        <f t="shared" si="32"/>
        <v>64</v>
      </c>
      <c r="BG16" s="22">
        <f t="shared" si="32"/>
        <v>64</v>
      </c>
      <c r="BH16" s="22">
        <f t="shared" si="32"/>
        <v>64</v>
      </c>
      <c r="BI16" s="22">
        <f t="shared" si="32"/>
        <v>64</v>
      </c>
      <c r="BJ16" s="22">
        <f t="shared" si="32"/>
        <v>64</v>
      </c>
      <c r="BK16" s="22">
        <f t="shared" si="32"/>
        <v>64</v>
      </c>
      <c r="BL16" s="22">
        <f t="shared" si="32"/>
        <v>64</v>
      </c>
      <c r="BM16" s="22">
        <f t="shared" si="32"/>
        <v>64</v>
      </c>
      <c r="BN16" s="22">
        <f t="shared" si="32"/>
        <v>64</v>
      </c>
      <c r="BO16" s="22">
        <f t="shared" si="32"/>
        <v>64</v>
      </c>
      <c r="BP16" s="22">
        <f t="shared" si="32"/>
        <v>64</v>
      </c>
      <c r="BQ16" s="22">
        <f t="shared" si="32"/>
        <v>64</v>
      </c>
      <c r="BR16" s="22">
        <f t="shared" si="32"/>
        <v>64</v>
      </c>
    </row>
    <row r="17" spans="1:70" ht="16.5" x14ac:dyDescent="0.5">
      <c r="A17" s="74" t="s">
        <v>636</v>
      </c>
      <c r="B17" s="74" t="s">
        <v>525</v>
      </c>
      <c r="C17" s="74" t="s">
        <v>333</v>
      </c>
      <c r="D17" s="74" t="s">
        <v>43</v>
      </c>
      <c r="E17" s="6">
        <v>5</v>
      </c>
      <c r="F17" s="62">
        <v>10</v>
      </c>
      <c r="G17" s="4">
        <v>14</v>
      </c>
      <c r="H17" s="62">
        <v>17</v>
      </c>
      <c r="I17" s="36">
        <v>8</v>
      </c>
      <c r="J17" s="62">
        <v>27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54</v>
      </c>
      <c r="AJ17" s="3">
        <f t="shared" si="1"/>
        <v>13</v>
      </c>
      <c r="AK17" s="5">
        <f t="shared" si="2"/>
        <v>3</v>
      </c>
      <c r="AL17" s="41">
        <f t="shared" si="3"/>
        <v>54</v>
      </c>
      <c r="AM17" s="33">
        <f t="shared" si="4"/>
        <v>13</v>
      </c>
      <c r="AO17" s="22">
        <f t="shared" si="5"/>
        <v>10</v>
      </c>
      <c r="AP17">
        <f t="shared" si="6"/>
        <v>17</v>
      </c>
      <c r="AQ17">
        <f t="shared" si="7"/>
        <v>27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27</v>
      </c>
      <c r="BE17" s="22">
        <f t="shared" ref="BE17:BR17" si="33">BD17+LARGE($AO17:$BC17,BE$4)</f>
        <v>44</v>
      </c>
      <c r="BF17" s="22">
        <f t="shared" si="33"/>
        <v>54</v>
      </c>
      <c r="BG17" s="22">
        <f t="shared" si="33"/>
        <v>54</v>
      </c>
      <c r="BH17" s="22">
        <f t="shared" si="33"/>
        <v>54</v>
      </c>
      <c r="BI17" s="22">
        <f t="shared" si="33"/>
        <v>54</v>
      </c>
      <c r="BJ17" s="22">
        <f t="shared" si="33"/>
        <v>54</v>
      </c>
      <c r="BK17" s="22">
        <f t="shared" si="33"/>
        <v>54</v>
      </c>
      <c r="BL17" s="22">
        <f t="shared" si="33"/>
        <v>54</v>
      </c>
      <c r="BM17" s="22">
        <f t="shared" si="33"/>
        <v>54</v>
      </c>
      <c r="BN17" s="22">
        <f t="shared" si="33"/>
        <v>54</v>
      </c>
      <c r="BO17" s="22">
        <f t="shared" si="33"/>
        <v>54</v>
      </c>
      <c r="BP17" s="22">
        <f t="shared" si="33"/>
        <v>54</v>
      </c>
      <c r="BQ17" s="22">
        <f t="shared" si="33"/>
        <v>54</v>
      </c>
      <c r="BR17" s="22">
        <f t="shared" si="33"/>
        <v>54</v>
      </c>
    </row>
    <row r="18" spans="1:70" ht="16.5" x14ac:dyDescent="0.5">
      <c r="A18" s="74" t="s">
        <v>534</v>
      </c>
      <c r="B18" s="74" t="s">
        <v>149</v>
      </c>
      <c r="C18" s="74" t="s">
        <v>535</v>
      </c>
      <c r="D18" s="74" t="s">
        <v>43</v>
      </c>
      <c r="E18" s="6">
        <v>5</v>
      </c>
      <c r="F18" s="62">
        <v>10</v>
      </c>
      <c r="G18" s="4">
        <v>11</v>
      </c>
      <c r="H18" s="62">
        <v>23</v>
      </c>
      <c r="I18" s="36">
        <v>11</v>
      </c>
      <c r="J18" s="62">
        <v>21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54</v>
      </c>
      <c r="AJ18" s="3">
        <f t="shared" si="1"/>
        <v>13</v>
      </c>
      <c r="AK18" s="5">
        <f t="shared" si="2"/>
        <v>3</v>
      </c>
      <c r="AL18" s="41">
        <f t="shared" si="3"/>
        <v>54</v>
      </c>
      <c r="AM18" s="33">
        <f t="shared" si="4"/>
        <v>13</v>
      </c>
      <c r="AO18" s="22">
        <f t="shared" si="5"/>
        <v>10</v>
      </c>
      <c r="AP18">
        <f t="shared" si="6"/>
        <v>23</v>
      </c>
      <c r="AQ18">
        <f t="shared" si="7"/>
        <v>21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23</v>
      </c>
      <c r="BE18" s="22">
        <f t="shared" ref="BE18:BR18" si="34">BD18+LARGE($AO18:$BC18,BE$4)</f>
        <v>44</v>
      </c>
      <c r="BF18" s="22">
        <f t="shared" si="34"/>
        <v>54</v>
      </c>
      <c r="BG18" s="22">
        <f t="shared" si="34"/>
        <v>54</v>
      </c>
      <c r="BH18" s="22">
        <f t="shared" si="34"/>
        <v>54</v>
      </c>
      <c r="BI18" s="22">
        <f t="shared" si="34"/>
        <v>54</v>
      </c>
      <c r="BJ18" s="22">
        <f t="shared" si="34"/>
        <v>54</v>
      </c>
      <c r="BK18" s="22">
        <f t="shared" si="34"/>
        <v>54</v>
      </c>
      <c r="BL18" s="22">
        <f t="shared" si="34"/>
        <v>54</v>
      </c>
      <c r="BM18" s="22">
        <f t="shared" si="34"/>
        <v>54</v>
      </c>
      <c r="BN18" s="22">
        <f t="shared" si="34"/>
        <v>54</v>
      </c>
      <c r="BO18" s="22">
        <f t="shared" si="34"/>
        <v>54</v>
      </c>
      <c r="BP18" s="22">
        <f t="shared" si="34"/>
        <v>54</v>
      </c>
      <c r="BQ18" s="22">
        <f t="shared" si="34"/>
        <v>54</v>
      </c>
      <c r="BR18" s="22">
        <f t="shared" si="34"/>
        <v>54</v>
      </c>
    </row>
    <row r="19" spans="1:70" ht="16.5" x14ac:dyDescent="0.5">
      <c r="A19" s="74" t="s">
        <v>532</v>
      </c>
      <c r="B19" s="74" t="s">
        <v>308</v>
      </c>
      <c r="C19" s="74" t="s">
        <v>533</v>
      </c>
      <c r="D19" s="74" t="s">
        <v>40</v>
      </c>
      <c r="E19" s="6">
        <v>6</v>
      </c>
      <c r="F19" s="62">
        <v>10</v>
      </c>
      <c r="G19" s="4">
        <v>10</v>
      </c>
      <c r="H19" s="62">
        <v>25</v>
      </c>
      <c r="I19" s="36">
        <v>13</v>
      </c>
      <c r="J19" s="62">
        <v>17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52</v>
      </c>
      <c r="AJ19" s="3">
        <f t="shared" si="1"/>
        <v>15</v>
      </c>
      <c r="AK19" s="5">
        <f t="shared" si="2"/>
        <v>3</v>
      </c>
      <c r="AL19" s="41">
        <f t="shared" si="3"/>
        <v>52</v>
      </c>
      <c r="AM19" s="33">
        <f t="shared" si="4"/>
        <v>15</v>
      </c>
      <c r="AO19" s="22">
        <f t="shared" si="5"/>
        <v>10</v>
      </c>
      <c r="AP19">
        <f t="shared" si="6"/>
        <v>25</v>
      </c>
      <c r="AQ19">
        <f t="shared" si="7"/>
        <v>17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25</v>
      </c>
      <c r="BE19" s="22">
        <f t="shared" ref="BE19:BR19" si="35">BD19+LARGE($AO19:$BC19,BE$4)</f>
        <v>42</v>
      </c>
      <c r="BF19" s="22">
        <f t="shared" si="35"/>
        <v>52</v>
      </c>
      <c r="BG19" s="22">
        <f t="shared" si="35"/>
        <v>52</v>
      </c>
      <c r="BH19" s="22">
        <f t="shared" si="35"/>
        <v>52</v>
      </c>
      <c r="BI19" s="22">
        <f t="shared" si="35"/>
        <v>52</v>
      </c>
      <c r="BJ19" s="22">
        <f t="shared" si="35"/>
        <v>52</v>
      </c>
      <c r="BK19" s="22">
        <f t="shared" si="35"/>
        <v>52</v>
      </c>
      <c r="BL19" s="22">
        <f t="shared" si="35"/>
        <v>52</v>
      </c>
      <c r="BM19" s="22">
        <f t="shared" si="35"/>
        <v>52</v>
      </c>
      <c r="BN19" s="22">
        <f t="shared" si="35"/>
        <v>52</v>
      </c>
      <c r="BO19" s="22">
        <f t="shared" si="35"/>
        <v>52</v>
      </c>
      <c r="BP19" s="22">
        <f t="shared" si="35"/>
        <v>52</v>
      </c>
      <c r="BQ19" s="22">
        <f t="shared" si="35"/>
        <v>52</v>
      </c>
      <c r="BR19" s="22">
        <f t="shared" si="35"/>
        <v>52</v>
      </c>
    </row>
    <row r="20" spans="1:70" ht="16.5" x14ac:dyDescent="0.5">
      <c r="A20" s="74" t="s">
        <v>591</v>
      </c>
      <c r="B20" s="74" t="s">
        <v>592</v>
      </c>
      <c r="C20" s="74" t="s">
        <v>245</v>
      </c>
      <c r="D20" s="74" t="s">
        <v>17</v>
      </c>
      <c r="E20" s="6">
        <v>7</v>
      </c>
      <c r="F20" s="77">
        <v>10</v>
      </c>
      <c r="G20" s="4">
        <v>21</v>
      </c>
      <c r="H20" s="66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24</v>
      </c>
      <c r="I20" s="36">
        <v>16</v>
      </c>
      <c r="J20" s="62">
        <v>13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47</v>
      </c>
      <c r="AJ20" s="3">
        <f t="shared" si="1"/>
        <v>16</v>
      </c>
      <c r="AK20" s="5">
        <f t="shared" si="2"/>
        <v>3</v>
      </c>
      <c r="AL20" s="41">
        <f t="shared" si="3"/>
        <v>47</v>
      </c>
      <c r="AM20" s="33">
        <f t="shared" si="4"/>
        <v>16</v>
      </c>
      <c r="AO20" s="22">
        <f t="shared" si="5"/>
        <v>10</v>
      </c>
      <c r="AP20">
        <f t="shared" si="6"/>
        <v>24</v>
      </c>
      <c r="AQ20">
        <f t="shared" si="7"/>
        <v>13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24</v>
      </c>
      <c r="BE20" s="22">
        <f t="shared" ref="BE20:BR20" si="36">BD20+LARGE($AO20:$BC20,BE$4)</f>
        <v>37</v>
      </c>
      <c r="BF20" s="22">
        <f t="shared" si="36"/>
        <v>47</v>
      </c>
      <c r="BG20" s="22">
        <f t="shared" si="36"/>
        <v>47</v>
      </c>
      <c r="BH20" s="22">
        <f t="shared" si="36"/>
        <v>47</v>
      </c>
      <c r="BI20" s="22">
        <f t="shared" si="36"/>
        <v>47</v>
      </c>
      <c r="BJ20" s="22">
        <f t="shared" si="36"/>
        <v>47</v>
      </c>
      <c r="BK20" s="22">
        <f t="shared" si="36"/>
        <v>47</v>
      </c>
      <c r="BL20" s="22">
        <f t="shared" si="36"/>
        <v>47</v>
      </c>
      <c r="BM20" s="22">
        <f t="shared" si="36"/>
        <v>47</v>
      </c>
      <c r="BN20" s="22">
        <f t="shared" si="36"/>
        <v>47</v>
      </c>
      <c r="BO20" s="22">
        <f t="shared" si="36"/>
        <v>47</v>
      </c>
      <c r="BP20" s="22">
        <f t="shared" si="36"/>
        <v>47</v>
      </c>
      <c r="BQ20" s="22">
        <f t="shared" si="36"/>
        <v>47</v>
      </c>
      <c r="BR20" s="22">
        <f t="shared" si="36"/>
        <v>47</v>
      </c>
    </row>
    <row r="21" spans="1:70" ht="16.5" x14ac:dyDescent="0.5">
      <c r="A21" s="74" t="s">
        <v>558</v>
      </c>
      <c r="B21" s="74" t="s">
        <v>559</v>
      </c>
      <c r="C21" s="74" t="s">
        <v>560</v>
      </c>
      <c r="D21" s="74" t="s">
        <v>131</v>
      </c>
      <c r="E21" s="75">
        <v>6</v>
      </c>
      <c r="F21" s="62">
        <v>10</v>
      </c>
      <c r="G21" s="4">
        <v>23</v>
      </c>
      <c r="H21" s="66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22</v>
      </c>
      <c r="I21" s="36">
        <v>17</v>
      </c>
      <c r="J21" s="62">
        <v>12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44</v>
      </c>
      <c r="AJ21" s="3">
        <f t="shared" si="1"/>
        <v>17</v>
      </c>
      <c r="AK21" s="5">
        <f t="shared" si="2"/>
        <v>3</v>
      </c>
      <c r="AL21" s="41">
        <f t="shared" si="3"/>
        <v>44</v>
      </c>
      <c r="AM21" s="33">
        <f t="shared" si="4"/>
        <v>17</v>
      </c>
      <c r="AO21" s="22">
        <f t="shared" si="5"/>
        <v>10</v>
      </c>
      <c r="AP21">
        <f t="shared" si="6"/>
        <v>22</v>
      </c>
      <c r="AQ21">
        <f t="shared" si="7"/>
        <v>12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22</v>
      </c>
      <c r="BE21" s="22">
        <f t="shared" ref="BE21:BR21" si="37">BD21+LARGE($AO21:$BC21,BE$4)</f>
        <v>34</v>
      </c>
      <c r="BF21" s="22">
        <f t="shared" si="37"/>
        <v>44</v>
      </c>
      <c r="BG21" s="22">
        <f t="shared" si="37"/>
        <v>44</v>
      </c>
      <c r="BH21" s="22">
        <f t="shared" si="37"/>
        <v>44</v>
      </c>
      <c r="BI21" s="22">
        <f t="shared" si="37"/>
        <v>44</v>
      </c>
      <c r="BJ21" s="22">
        <f t="shared" si="37"/>
        <v>44</v>
      </c>
      <c r="BK21" s="22">
        <f t="shared" si="37"/>
        <v>44</v>
      </c>
      <c r="BL21" s="22">
        <f t="shared" si="37"/>
        <v>44</v>
      </c>
      <c r="BM21" s="22">
        <f t="shared" si="37"/>
        <v>44</v>
      </c>
      <c r="BN21" s="22">
        <f t="shared" si="37"/>
        <v>44</v>
      </c>
      <c r="BO21" s="22">
        <f t="shared" si="37"/>
        <v>44</v>
      </c>
      <c r="BP21" s="22">
        <f t="shared" si="37"/>
        <v>44</v>
      </c>
      <c r="BQ21" s="22">
        <f t="shared" si="37"/>
        <v>44</v>
      </c>
      <c r="BR21" s="22">
        <f t="shared" si="37"/>
        <v>44</v>
      </c>
    </row>
    <row r="22" spans="1:70" ht="16.5" x14ac:dyDescent="0.5">
      <c r="A22" s="74" t="s">
        <v>634</v>
      </c>
      <c r="B22" s="74" t="s">
        <v>635</v>
      </c>
      <c r="C22" s="74" t="s">
        <v>187</v>
      </c>
      <c r="D22" s="74" t="s">
        <v>17</v>
      </c>
      <c r="E22" s="6">
        <v>8</v>
      </c>
      <c r="F22" s="77">
        <v>10</v>
      </c>
      <c r="G22" s="4">
        <v>24</v>
      </c>
      <c r="H22" s="66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21</v>
      </c>
      <c r="I22" s="36">
        <v>20</v>
      </c>
      <c r="J22" s="62">
        <v>10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41</v>
      </c>
      <c r="AJ22" s="3">
        <f t="shared" si="1"/>
        <v>18</v>
      </c>
      <c r="AK22" s="5">
        <f t="shared" si="2"/>
        <v>3</v>
      </c>
      <c r="AL22" s="41">
        <f t="shared" si="3"/>
        <v>41</v>
      </c>
      <c r="AM22" s="33">
        <f t="shared" si="4"/>
        <v>18</v>
      </c>
      <c r="AO22" s="22">
        <f t="shared" si="5"/>
        <v>10</v>
      </c>
      <c r="AP22">
        <f t="shared" si="6"/>
        <v>21</v>
      </c>
      <c r="AQ22">
        <f t="shared" si="7"/>
        <v>10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21</v>
      </c>
      <c r="BE22" s="22">
        <f t="shared" ref="BE22:BR22" si="38">BD22+LARGE($AO22:$BC22,BE$4)</f>
        <v>31</v>
      </c>
      <c r="BF22" s="22">
        <f t="shared" si="38"/>
        <v>41</v>
      </c>
      <c r="BG22" s="22">
        <f t="shared" si="38"/>
        <v>41</v>
      </c>
      <c r="BH22" s="22">
        <f t="shared" si="38"/>
        <v>41</v>
      </c>
      <c r="BI22" s="22">
        <f t="shared" si="38"/>
        <v>41</v>
      </c>
      <c r="BJ22" s="22">
        <f t="shared" si="38"/>
        <v>41</v>
      </c>
      <c r="BK22" s="22">
        <f t="shared" si="38"/>
        <v>41</v>
      </c>
      <c r="BL22" s="22">
        <f t="shared" si="38"/>
        <v>41</v>
      </c>
      <c r="BM22" s="22">
        <f t="shared" si="38"/>
        <v>41</v>
      </c>
      <c r="BN22" s="22">
        <f t="shared" si="38"/>
        <v>41</v>
      </c>
      <c r="BO22" s="22">
        <f t="shared" si="38"/>
        <v>41</v>
      </c>
      <c r="BP22" s="22">
        <f t="shared" si="38"/>
        <v>41</v>
      </c>
      <c r="BQ22" s="22">
        <f t="shared" si="38"/>
        <v>41</v>
      </c>
      <c r="BR22" s="22">
        <f t="shared" si="38"/>
        <v>41</v>
      </c>
    </row>
    <row r="23" spans="1:70" ht="16.5" x14ac:dyDescent="0.5">
      <c r="A23" s="74" t="s">
        <v>593</v>
      </c>
      <c r="B23" s="74" t="s">
        <v>594</v>
      </c>
      <c r="C23" s="74" t="s">
        <v>333</v>
      </c>
      <c r="D23" s="74" t="s">
        <v>130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>
        <v>17</v>
      </c>
      <c r="H23" s="62">
        <v>13</v>
      </c>
      <c r="I23" s="36">
        <v>10</v>
      </c>
      <c r="J23" s="62">
        <v>23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36</v>
      </c>
      <c r="AJ23" s="3">
        <f t="shared" si="1"/>
        <v>19</v>
      </c>
      <c r="AK23" s="5">
        <f t="shared" si="2"/>
        <v>2</v>
      </c>
      <c r="AL23" s="41">
        <f t="shared" si="3"/>
        <v>36</v>
      </c>
      <c r="AM23" s="33">
        <f t="shared" si="4"/>
        <v>19</v>
      </c>
      <c r="AO23" s="22">
        <f t="shared" si="5"/>
        <v>0</v>
      </c>
      <c r="AP23">
        <f t="shared" si="6"/>
        <v>13</v>
      </c>
      <c r="AQ23">
        <f t="shared" si="7"/>
        <v>23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23</v>
      </c>
      <c r="BE23" s="22">
        <f t="shared" ref="BE23:BR23" si="39">BD23+LARGE($AO23:$BC23,BE$4)</f>
        <v>36</v>
      </c>
      <c r="BF23" s="22">
        <f t="shared" si="39"/>
        <v>36</v>
      </c>
      <c r="BG23" s="22">
        <f t="shared" si="39"/>
        <v>36</v>
      </c>
      <c r="BH23" s="22">
        <f t="shared" si="39"/>
        <v>36</v>
      </c>
      <c r="BI23" s="22">
        <f t="shared" si="39"/>
        <v>36</v>
      </c>
      <c r="BJ23" s="22">
        <f t="shared" si="39"/>
        <v>36</v>
      </c>
      <c r="BK23" s="22">
        <f t="shared" si="39"/>
        <v>36</v>
      </c>
      <c r="BL23" s="22">
        <f t="shared" si="39"/>
        <v>36</v>
      </c>
      <c r="BM23" s="22">
        <f t="shared" si="39"/>
        <v>36</v>
      </c>
      <c r="BN23" s="22">
        <f t="shared" si="39"/>
        <v>36</v>
      </c>
      <c r="BO23" s="22">
        <f t="shared" si="39"/>
        <v>36</v>
      </c>
      <c r="BP23" s="22">
        <f t="shared" si="39"/>
        <v>36</v>
      </c>
      <c r="BQ23" s="22">
        <f t="shared" si="39"/>
        <v>36</v>
      </c>
      <c r="BR23" s="22">
        <f t="shared" si="39"/>
        <v>36</v>
      </c>
    </row>
    <row r="24" spans="1:70" ht="16.5" x14ac:dyDescent="0.5">
      <c r="A24" s="74" t="s">
        <v>578</v>
      </c>
      <c r="B24" s="74" t="s">
        <v>579</v>
      </c>
      <c r="C24" s="74" t="s">
        <v>510</v>
      </c>
      <c r="D24" s="74" t="s">
        <v>44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>
        <v>6</v>
      </c>
      <c r="H24" s="77">
        <v>35</v>
      </c>
      <c r="I24" s="36"/>
      <c r="J24" s="66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35</v>
      </c>
      <c r="AJ24" s="3">
        <f t="shared" si="1"/>
        <v>20</v>
      </c>
      <c r="AK24" s="5">
        <f t="shared" si="2"/>
        <v>1</v>
      </c>
      <c r="AL24" s="41">
        <f t="shared" si="3"/>
        <v>35</v>
      </c>
      <c r="AM24" s="33">
        <f t="shared" si="4"/>
        <v>20</v>
      </c>
      <c r="AO24" s="22">
        <f t="shared" si="5"/>
        <v>0</v>
      </c>
      <c r="AP24">
        <f t="shared" si="6"/>
        <v>35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35</v>
      </c>
      <c r="BE24" s="22">
        <f t="shared" ref="BE24:BR24" si="40">BD24+LARGE($AO24:$BC24,BE$4)</f>
        <v>35</v>
      </c>
      <c r="BF24" s="22">
        <f t="shared" si="40"/>
        <v>35</v>
      </c>
      <c r="BG24" s="22">
        <f t="shared" si="40"/>
        <v>35</v>
      </c>
      <c r="BH24" s="22">
        <f t="shared" si="40"/>
        <v>35</v>
      </c>
      <c r="BI24" s="22">
        <f t="shared" si="40"/>
        <v>35</v>
      </c>
      <c r="BJ24" s="22">
        <f t="shared" si="40"/>
        <v>35</v>
      </c>
      <c r="BK24" s="22">
        <f t="shared" si="40"/>
        <v>35</v>
      </c>
      <c r="BL24" s="22">
        <f t="shared" si="40"/>
        <v>35</v>
      </c>
      <c r="BM24" s="22">
        <f t="shared" si="40"/>
        <v>35</v>
      </c>
      <c r="BN24" s="22">
        <f t="shared" si="40"/>
        <v>35</v>
      </c>
      <c r="BO24" s="22">
        <f t="shared" si="40"/>
        <v>35</v>
      </c>
      <c r="BP24" s="22">
        <f t="shared" si="40"/>
        <v>35</v>
      </c>
      <c r="BQ24" s="22">
        <f t="shared" si="40"/>
        <v>35</v>
      </c>
      <c r="BR24" s="22">
        <f t="shared" si="40"/>
        <v>35</v>
      </c>
    </row>
    <row r="25" spans="1:70" ht="16.5" x14ac:dyDescent="0.5">
      <c r="A25" s="74" t="s">
        <v>545</v>
      </c>
      <c r="B25" s="74" t="s">
        <v>546</v>
      </c>
      <c r="C25" s="74" t="s">
        <v>547</v>
      </c>
      <c r="D25" s="74" t="s">
        <v>17</v>
      </c>
      <c r="E25" s="6">
        <v>8</v>
      </c>
      <c r="F25" s="77">
        <v>10</v>
      </c>
      <c r="G25" s="4">
        <v>25</v>
      </c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20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30</v>
      </c>
      <c r="AJ25" s="3">
        <f t="shared" si="1"/>
        <v>21</v>
      </c>
      <c r="AK25" s="5">
        <f t="shared" si="2"/>
        <v>2</v>
      </c>
      <c r="AL25" s="41">
        <f t="shared" si="3"/>
        <v>30</v>
      </c>
      <c r="AM25" s="33">
        <f t="shared" si="4"/>
        <v>21</v>
      </c>
      <c r="AO25" s="22">
        <f t="shared" si="5"/>
        <v>10</v>
      </c>
      <c r="AP25">
        <f t="shared" si="6"/>
        <v>20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20</v>
      </c>
      <c r="BE25" s="22">
        <f t="shared" ref="BE25:BR25" si="41">BD25+LARGE($AO25:$BC25,BE$4)</f>
        <v>30</v>
      </c>
      <c r="BF25" s="22">
        <f t="shared" si="41"/>
        <v>30</v>
      </c>
      <c r="BG25" s="22">
        <f t="shared" si="41"/>
        <v>30</v>
      </c>
      <c r="BH25" s="22">
        <f t="shared" si="41"/>
        <v>30</v>
      </c>
      <c r="BI25" s="22">
        <f t="shared" si="41"/>
        <v>30</v>
      </c>
      <c r="BJ25" s="22">
        <f t="shared" si="41"/>
        <v>30</v>
      </c>
      <c r="BK25" s="22">
        <f t="shared" si="41"/>
        <v>30</v>
      </c>
      <c r="BL25" s="22">
        <f t="shared" si="41"/>
        <v>30</v>
      </c>
      <c r="BM25" s="22">
        <f t="shared" si="41"/>
        <v>30</v>
      </c>
      <c r="BN25" s="22">
        <f t="shared" si="41"/>
        <v>30</v>
      </c>
      <c r="BO25" s="22">
        <f t="shared" si="41"/>
        <v>30</v>
      </c>
      <c r="BP25" s="22">
        <f t="shared" si="41"/>
        <v>30</v>
      </c>
      <c r="BQ25" s="22">
        <f t="shared" si="41"/>
        <v>30</v>
      </c>
      <c r="BR25" s="22">
        <f t="shared" si="41"/>
        <v>30</v>
      </c>
    </row>
    <row r="26" spans="1:70" ht="16.5" x14ac:dyDescent="0.5">
      <c r="A26" s="74" t="s">
        <v>626</v>
      </c>
      <c r="B26" s="74" t="s">
        <v>627</v>
      </c>
      <c r="C26" s="74" t="s">
        <v>628</v>
      </c>
      <c r="D26" s="74" t="s">
        <v>42</v>
      </c>
      <c r="E26" s="75">
        <v>5</v>
      </c>
      <c r="F26" s="77">
        <v>10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>
        <v>14</v>
      </c>
      <c r="J26" s="77">
        <v>15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25</v>
      </c>
      <c r="AJ26" s="3">
        <f t="shared" si="1"/>
        <v>22</v>
      </c>
      <c r="AK26" s="5">
        <f t="shared" si="2"/>
        <v>2</v>
      </c>
      <c r="AL26" s="41">
        <f t="shared" si="3"/>
        <v>25</v>
      </c>
      <c r="AM26" s="33">
        <f t="shared" si="4"/>
        <v>22</v>
      </c>
      <c r="AO26" s="22">
        <f t="shared" si="5"/>
        <v>10</v>
      </c>
      <c r="AP26">
        <f t="shared" si="6"/>
        <v>0</v>
      </c>
      <c r="AQ26">
        <f t="shared" si="7"/>
        <v>15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15</v>
      </c>
      <c r="BE26" s="22">
        <f t="shared" ref="BE26:BR26" si="42">BD26+LARGE($AO26:$BC26,BE$4)</f>
        <v>25</v>
      </c>
      <c r="BF26" s="22">
        <f t="shared" si="42"/>
        <v>25</v>
      </c>
      <c r="BG26" s="22">
        <f t="shared" si="42"/>
        <v>25</v>
      </c>
      <c r="BH26" s="22">
        <f t="shared" si="42"/>
        <v>25</v>
      </c>
      <c r="BI26" s="22">
        <f t="shared" si="42"/>
        <v>25</v>
      </c>
      <c r="BJ26" s="22">
        <f t="shared" si="42"/>
        <v>25</v>
      </c>
      <c r="BK26" s="22">
        <f t="shared" si="42"/>
        <v>25</v>
      </c>
      <c r="BL26" s="22">
        <f t="shared" si="42"/>
        <v>25</v>
      </c>
      <c r="BM26" s="22">
        <f t="shared" si="42"/>
        <v>25</v>
      </c>
      <c r="BN26" s="22">
        <f t="shared" si="42"/>
        <v>25</v>
      </c>
      <c r="BO26" s="22">
        <f t="shared" si="42"/>
        <v>25</v>
      </c>
      <c r="BP26" s="22">
        <f t="shared" si="42"/>
        <v>25</v>
      </c>
      <c r="BQ26" s="22">
        <f t="shared" si="42"/>
        <v>25</v>
      </c>
      <c r="BR26" s="22">
        <f t="shared" si="42"/>
        <v>25</v>
      </c>
    </row>
    <row r="27" spans="1:70" ht="16.5" x14ac:dyDescent="0.35">
      <c r="A27" s="74" t="s">
        <v>606</v>
      </c>
      <c r="B27" s="74" t="s">
        <v>607</v>
      </c>
      <c r="C27" s="74" t="s">
        <v>608</v>
      </c>
      <c r="D27" s="74" t="s">
        <v>17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>
        <v>20</v>
      </c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25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25</v>
      </c>
      <c r="AJ27" s="3">
        <f t="shared" si="1"/>
        <v>22</v>
      </c>
      <c r="AK27" s="5">
        <f t="shared" si="2"/>
        <v>1</v>
      </c>
      <c r="AL27" s="41">
        <f t="shared" si="3"/>
        <v>25</v>
      </c>
      <c r="AM27" s="33">
        <f t="shared" si="4"/>
        <v>22</v>
      </c>
      <c r="AO27" s="22">
        <f t="shared" si="5"/>
        <v>0</v>
      </c>
      <c r="AP27">
        <f t="shared" si="6"/>
        <v>25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25</v>
      </c>
      <c r="BE27" s="22">
        <f t="shared" ref="BE27:BR27" si="43">BD27+LARGE($AO27:$BC27,BE$4)</f>
        <v>25</v>
      </c>
      <c r="BF27" s="22">
        <f t="shared" si="43"/>
        <v>25</v>
      </c>
      <c r="BG27" s="22">
        <f t="shared" si="43"/>
        <v>25</v>
      </c>
      <c r="BH27" s="22">
        <f t="shared" si="43"/>
        <v>25</v>
      </c>
      <c r="BI27" s="22">
        <f t="shared" si="43"/>
        <v>25</v>
      </c>
      <c r="BJ27" s="22">
        <f t="shared" si="43"/>
        <v>25</v>
      </c>
      <c r="BK27" s="22">
        <f t="shared" si="43"/>
        <v>25</v>
      </c>
      <c r="BL27" s="22">
        <f t="shared" si="43"/>
        <v>25</v>
      </c>
      <c r="BM27" s="22">
        <f t="shared" si="43"/>
        <v>25</v>
      </c>
      <c r="BN27" s="22">
        <f t="shared" si="43"/>
        <v>25</v>
      </c>
      <c r="BO27" s="22">
        <f t="shared" si="43"/>
        <v>25</v>
      </c>
      <c r="BP27" s="22">
        <f t="shared" si="43"/>
        <v>25</v>
      </c>
      <c r="BQ27" s="22">
        <f t="shared" si="43"/>
        <v>25</v>
      </c>
      <c r="BR27" s="22">
        <f t="shared" si="43"/>
        <v>25</v>
      </c>
    </row>
    <row r="28" spans="1:70" ht="16.5" x14ac:dyDescent="0.5">
      <c r="A28" s="74" t="s">
        <v>617</v>
      </c>
      <c r="B28" s="74" t="s">
        <v>618</v>
      </c>
      <c r="C28" s="74" t="s">
        <v>619</v>
      </c>
      <c r="D28" s="74" t="s">
        <v>55</v>
      </c>
      <c r="E28" s="6">
        <v>4</v>
      </c>
      <c r="F28" s="77">
        <v>10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>
        <v>15</v>
      </c>
      <c r="J28" s="77">
        <v>14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24</v>
      </c>
      <c r="AJ28" s="3">
        <f t="shared" si="1"/>
        <v>24</v>
      </c>
      <c r="AK28" s="5">
        <f t="shared" si="2"/>
        <v>2</v>
      </c>
      <c r="AL28" s="41">
        <f t="shared" si="3"/>
        <v>24</v>
      </c>
      <c r="AM28" s="33">
        <f t="shared" si="4"/>
        <v>24</v>
      </c>
      <c r="AO28" s="22">
        <f t="shared" si="5"/>
        <v>10</v>
      </c>
      <c r="AP28">
        <f t="shared" si="6"/>
        <v>0</v>
      </c>
      <c r="AQ28">
        <f t="shared" si="7"/>
        <v>14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14</v>
      </c>
      <c r="BE28" s="22">
        <f t="shared" ref="BE28:BR28" si="44">BD28+LARGE($AO28:$BC28,BE$4)</f>
        <v>24</v>
      </c>
      <c r="BF28" s="22">
        <f t="shared" si="44"/>
        <v>24</v>
      </c>
      <c r="BG28" s="22">
        <f t="shared" si="44"/>
        <v>24</v>
      </c>
      <c r="BH28" s="22">
        <f t="shared" si="44"/>
        <v>24</v>
      </c>
      <c r="BI28" s="22">
        <f t="shared" si="44"/>
        <v>24</v>
      </c>
      <c r="BJ28" s="22">
        <f t="shared" si="44"/>
        <v>24</v>
      </c>
      <c r="BK28" s="22">
        <f t="shared" si="44"/>
        <v>24</v>
      </c>
      <c r="BL28" s="22">
        <f t="shared" si="44"/>
        <v>24</v>
      </c>
      <c r="BM28" s="22">
        <f t="shared" si="44"/>
        <v>24</v>
      </c>
      <c r="BN28" s="22">
        <f t="shared" si="44"/>
        <v>24</v>
      </c>
      <c r="BO28" s="22">
        <f t="shared" si="44"/>
        <v>24</v>
      </c>
      <c r="BP28" s="22">
        <f t="shared" si="44"/>
        <v>24</v>
      </c>
      <c r="BQ28" s="22">
        <f t="shared" si="44"/>
        <v>24</v>
      </c>
      <c r="BR28" s="22">
        <f t="shared" si="44"/>
        <v>24</v>
      </c>
    </row>
    <row r="29" spans="1:70" ht="16.5" x14ac:dyDescent="0.5">
      <c r="A29" s="74" t="s">
        <v>539</v>
      </c>
      <c r="B29" s="74" t="s">
        <v>540</v>
      </c>
      <c r="C29" s="74" t="s">
        <v>541</v>
      </c>
      <c r="D29" s="74" t="s">
        <v>55</v>
      </c>
      <c r="E29" s="6">
        <v>4</v>
      </c>
      <c r="F29" s="77">
        <v>10</v>
      </c>
      <c r="G29" s="4">
        <v>18</v>
      </c>
      <c r="H29" s="77">
        <v>12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22</v>
      </c>
      <c r="AJ29" s="3">
        <f t="shared" si="1"/>
        <v>25</v>
      </c>
      <c r="AK29" s="5">
        <f t="shared" si="2"/>
        <v>2</v>
      </c>
      <c r="AL29" s="41">
        <f t="shared" si="3"/>
        <v>22</v>
      </c>
      <c r="AM29" s="33">
        <f t="shared" si="4"/>
        <v>25</v>
      </c>
      <c r="AO29" s="22">
        <f t="shared" si="5"/>
        <v>10</v>
      </c>
      <c r="AP29">
        <f t="shared" si="6"/>
        <v>12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12</v>
      </c>
      <c r="BE29" s="22">
        <f t="shared" ref="BE29:BR29" si="45">BD29+LARGE($AO29:$BC29,BE$4)</f>
        <v>22</v>
      </c>
      <c r="BF29" s="22">
        <f t="shared" si="45"/>
        <v>22</v>
      </c>
      <c r="BG29" s="22">
        <f t="shared" si="45"/>
        <v>22</v>
      </c>
      <c r="BH29" s="22">
        <f t="shared" si="45"/>
        <v>22</v>
      </c>
      <c r="BI29" s="22">
        <f t="shared" si="45"/>
        <v>22</v>
      </c>
      <c r="BJ29" s="22">
        <f t="shared" si="45"/>
        <v>22</v>
      </c>
      <c r="BK29" s="22">
        <f t="shared" si="45"/>
        <v>22</v>
      </c>
      <c r="BL29" s="22">
        <f t="shared" si="45"/>
        <v>22</v>
      </c>
      <c r="BM29" s="22">
        <f t="shared" si="45"/>
        <v>22</v>
      </c>
      <c r="BN29" s="22">
        <f t="shared" si="45"/>
        <v>22</v>
      </c>
      <c r="BO29" s="22">
        <f t="shared" si="45"/>
        <v>22</v>
      </c>
      <c r="BP29" s="22">
        <f t="shared" si="45"/>
        <v>22</v>
      </c>
      <c r="BQ29" s="22">
        <f t="shared" si="45"/>
        <v>22</v>
      </c>
      <c r="BR29" s="22">
        <f t="shared" si="45"/>
        <v>22</v>
      </c>
    </row>
    <row r="30" spans="1:70" ht="16.5" x14ac:dyDescent="0.5">
      <c r="A30" s="74" t="s">
        <v>614</v>
      </c>
      <c r="B30" s="74" t="s">
        <v>615</v>
      </c>
      <c r="C30" s="74" t="s">
        <v>616</v>
      </c>
      <c r="D30" s="74" t="s">
        <v>17</v>
      </c>
      <c r="E30" s="6">
        <v>7</v>
      </c>
      <c r="F30" s="77">
        <v>10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>
        <v>19</v>
      </c>
      <c r="J30" s="77">
        <v>10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20</v>
      </c>
      <c r="AJ30" s="3">
        <f t="shared" si="1"/>
        <v>26</v>
      </c>
      <c r="AK30" s="5">
        <f t="shared" si="2"/>
        <v>2</v>
      </c>
      <c r="AL30" s="41">
        <f t="shared" si="3"/>
        <v>20</v>
      </c>
      <c r="AM30" s="33">
        <f t="shared" si="4"/>
        <v>26</v>
      </c>
      <c r="AO30" s="22">
        <f t="shared" si="5"/>
        <v>10</v>
      </c>
      <c r="AP30">
        <f t="shared" si="6"/>
        <v>0</v>
      </c>
      <c r="AQ30">
        <f t="shared" si="7"/>
        <v>10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10</v>
      </c>
      <c r="BE30" s="22">
        <f t="shared" ref="BE30:BR30" si="46">BD30+LARGE($AO30:$BC30,BE$4)</f>
        <v>20</v>
      </c>
      <c r="BF30" s="22">
        <f t="shared" si="46"/>
        <v>20</v>
      </c>
      <c r="BG30" s="22">
        <f t="shared" si="46"/>
        <v>20</v>
      </c>
      <c r="BH30" s="22">
        <f t="shared" si="46"/>
        <v>20</v>
      </c>
      <c r="BI30" s="22">
        <f t="shared" si="46"/>
        <v>20</v>
      </c>
      <c r="BJ30" s="22">
        <f t="shared" si="46"/>
        <v>20</v>
      </c>
      <c r="BK30" s="22">
        <f t="shared" si="46"/>
        <v>20</v>
      </c>
      <c r="BL30" s="22">
        <f t="shared" si="46"/>
        <v>20</v>
      </c>
      <c r="BM30" s="22">
        <f t="shared" si="46"/>
        <v>20</v>
      </c>
      <c r="BN30" s="22">
        <f t="shared" si="46"/>
        <v>20</v>
      </c>
      <c r="BO30" s="22">
        <f t="shared" si="46"/>
        <v>20</v>
      </c>
      <c r="BP30" s="22">
        <f t="shared" si="46"/>
        <v>20</v>
      </c>
      <c r="BQ30" s="22">
        <f t="shared" si="46"/>
        <v>20</v>
      </c>
      <c r="BR30" s="22">
        <f t="shared" si="46"/>
        <v>20</v>
      </c>
    </row>
    <row r="31" spans="1:70" ht="16.5" x14ac:dyDescent="0.5">
      <c r="A31" s="74" t="s">
        <v>536</v>
      </c>
      <c r="B31" s="74" t="s">
        <v>537</v>
      </c>
      <c r="C31" s="74" t="s">
        <v>538</v>
      </c>
      <c r="D31" s="74" t="s">
        <v>130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>
        <v>12</v>
      </c>
      <c r="J31" s="77">
        <v>19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19</v>
      </c>
      <c r="AJ31" s="3">
        <f t="shared" si="1"/>
        <v>27</v>
      </c>
      <c r="AK31" s="5">
        <f t="shared" si="2"/>
        <v>1</v>
      </c>
      <c r="AL31" s="41">
        <f t="shared" si="3"/>
        <v>19</v>
      </c>
      <c r="AM31" s="33">
        <f t="shared" si="4"/>
        <v>27</v>
      </c>
      <c r="AO31" s="22">
        <f t="shared" si="5"/>
        <v>0</v>
      </c>
      <c r="AP31">
        <f t="shared" si="6"/>
        <v>0</v>
      </c>
      <c r="AQ31">
        <f t="shared" si="7"/>
        <v>19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19</v>
      </c>
      <c r="BE31" s="22">
        <f t="shared" ref="BE31:BR31" si="47">BD31+LARGE($AO31:$BC31,BE$4)</f>
        <v>19</v>
      </c>
      <c r="BF31" s="22">
        <f t="shared" si="47"/>
        <v>19</v>
      </c>
      <c r="BG31" s="22">
        <f t="shared" si="47"/>
        <v>19</v>
      </c>
      <c r="BH31" s="22">
        <f t="shared" si="47"/>
        <v>19</v>
      </c>
      <c r="BI31" s="22">
        <f t="shared" si="47"/>
        <v>19</v>
      </c>
      <c r="BJ31" s="22">
        <f t="shared" si="47"/>
        <v>19</v>
      </c>
      <c r="BK31" s="22">
        <f t="shared" si="47"/>
        <v>19</v>
      </c>
      <c r="BL31" s="22">
        <f t="shared" si="47"/>
        <v>19</v>
      </c>
      <c r="BM31" s="22">
        <f t="shared" si="47"/>
        <v>19</v>
      </c>
      <c r="BN31" s="22">
        <f t="shared" si="47"/>
        <v>19</v>
      </c>
      <c r="BO31" s="22">
        <f t="shared" si="47"/>
        <v>19</v>
      </c>
      <c r="BP31" s="22">
        <f t="shared" si="47"/>
        <v>19</v>
      </c>
      <c r="BQ31" s="22">
        <f t="shared" si="47"/>
        <v>19</v>
      </c>
      <c r="BR31" s="22">
        <f t="shared" si="47"/>
        <v>19</v>
      </c>
    </row>
    <row r="32" spans="1:70" ht="16.5" x14ac:dyDescent="0.5">
      <c r="A32" s="74" t="s">
        <v>542</v>
      </c>
      <c r="B32" s="74" t="s">
        <v>543</v>
      </c>
      <c r="C32" s="74" t="s">
        <v>544</v>
      </c>
      <c r="D32" s="74" t="s">
        <v>55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>
        <v>18</v>
      </c>
      <c r="J32" s="77">
        <v>11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11</v>
      </c>
      <c r="AJ32" s="3">
        <f t="shared" si="1"/>
        <v>28</v>
      </c>
      <c r="AK32" s="5">
        <f t="shared" si="2"/>
        <v>1</v>
      </c>
      <c r="AL32" s="41">
        <f t="shared" si="3"/>
        <v>11</v>
      </c>
      <c r="AM32" s="33">
        <f t="shared" si="4"/>
        <v>28</v>
      </c>
      <c r="AO32" s="22">
        <f t="shared" si="5"/>
        <v>0</v>
      </c>
      <c r="AP32">
        <f t="shared" si="6"/>
        <v>0</v>
      </c>
      <c r="AQ32">
        <f t="shared" si="7"/>
        <v>11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11</v>
      </c>
      <c r="BE32" s="22">
        <f t="shared" ref="BE32:BR32" si="48">BD32+LARGE($AO32:$BC32,BE$4)</f>
        <v>11</v>
      </c>
      <c r="BF32" s="22">
        <f t="shared" si="48"/>
        <v>11</v>
      </c>
      <c r="BG32" s="22">
        <f t="shared" si="48"/>
        <v>11</v>
      </c>
      <c r="BH32" s="22">
        <f t="shared" si="48"/>
        <v>11</v>
      </c>
      <c r="BI32" s="22">
        <f t="shared" si="48"/>
        <v>11</v>
      </c>
      <c r="BJ32" s="22">
        <f t="shared" si="48"/>
        <v>11</v>
      </c>
      <c r="BK32" s="22">
        <f t="shared" si="48"/>
        <v>11</v>
      </c>
      <c r="BL32" s="22">
        <f t="shared" si="48"/>
        <v>11</v>
      </c>
      <c r="BM32" s="22">
        <f t="shared" si="48"/>
        <v>11</v>
      </c>
      <c r="BN32" s="22">
        <f t="shared" si="48"/>
        <v>11</v>
      </c>
      <c r="BO32" s="22">
        <f t="shared" si="48"/>
        <v>11</v>
      </c>
      <c r="BP32" s="22">
        <f t="shared" si="48"/>
        <v>11</v>
      </c>
      <c r="BQ32" s="22">
        <f t="shared" si="48"/>
        <v>11</v>
      </c>
      <c r="BR32" s="22">
        <f t="shared" si="48"/>
        <v>11</v>
      </c>
    </row>
    <row r="33" spans="1:70" ht="16.5" x14ac:dyDescent="0.5">
      <c r="A33" s="74" t="s">
        <v>598</v>
      </c>
      <c r="B33" s="74" t="s">
        <v>599</v>
      </c>
      <c r="C33" s="74" t="s">
        <v>600</v>
      </c>
      <c r="D33" s="74" t="s">
        <v>18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>
        <v>19</v>
      </c>
      <c r="H33" s="77">
        <v>11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11</v>
      </c>
      <c r="AJ33" s="3">
        <f t="shared" si="1"/>
        <v>28</v>
      </c>
      <c r="AK33" s="5">
        <f t="shared" si="2"/>
        <v>1</v>
      </c>
      <c r="AL33" s="41">
        <f t="shared" si="3"/>
        <v>11</v>
      </c>
      <c r="AM33" s="33">
        <f t="shared" si="4"/>
        <v>28</v>
      </c>
      <c r="AO33" s="22">
        <f t="shared" si="5"/>
        <v>0</v>
      </c>
      <c r="AP33">
        <f t="shared" si="6"/>
        <v>11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11</v>
      </c>
      <c r="BE33" s="22">
        <f t="shared" ref="BE33:BR33" si="49">BD33+LARGE($AO33:$BC33,BE$4)</f>
        <v>11</v>
      </c>
      <c r="BF33" s="22">
        <f t="shared" si="49"/>
        <v>11</v>
      </c>
      <c r="BG33" s="22">
        <f t="shared" si="49"/>
        <v>11</v>
      </c>
      <c r="BH33" s="22">
        <f t="shared" si="49"/>
        <v>11</v>
      </c>
      <c r="BI33" s="22">
        <f t="shared" si="49"/>
        <v>11</v>
      </c>
      <c r="BJ33" s="22">
        <f t="shared" si="49"/>
        <v>11</v>
      </c>
      <c r="BK33" s="22">
        <f t="shared" si="49"/>
        <v>11</v>
      </c>
      <c r="BL33" s="22">
        <f t="shared" si="49"/>
        <v>11</v>
      </c>
      <c r="BM33" s="22">
        <f t="shared" si="49"/>
        <v>11</v>
      </c>
      <c r="BN33" s="22">
        <f t="shared" si="49"/>
        <v>11</v>
      </c>
      <c r="BO33" s="22">
        <f t="shared" si="49"/>
        <v>11</v>
      </c>
      <c r="BP33" s="22">
        <f t="shared" si="49"/>
        <v>11</v>
      </c>
      <c r="BQ33" s="22">
        <f t="shared" si="49"/>
        <v>11</v>
      </c>
      <c r="BR33" s="22">
        <f t="shared" si="49"/>
        <v>11</v>
      </c>
    </row>
    <row r="34" spans="1:70" ht="16.5" x14ac:dyDescent="0.5">
      <c r="A34" s="14" t="s">
        <v>7</v>
      </c>
      <c r="B34" s="74" t="s">
        <v>621</v>
      </c>
      <c r="C34" s="32" t="s">
        <v>1610</v>
      </c>
      <c r="D34" s="32" t="s">
        <v>7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>
        <v>3</v>
      </c>
      <c r="H34" s="77"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1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 x14ac:dyDescent="0.35">
      <c r="A35" s="74" t="s">
        <v>548</v>
      </c>
      <c r="B35" s="74" t="s">
        <v>549</v>
      </c>
      <c r="C35" s="74" t="s">
        <v>550</v>
      </c>
      <c r="D35" s="74" t="s">
        <v>21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 x14ac:dyDescent="0.35">
      <c r="A36" s="74" t="s">
        <v>554</v>
      </c>
      <c r="B36" s="74" t="s">
        <v>434</v>
      </c>
      <c r="C36" s="74" t="s">
        <v>555</v>
      </c>
      <c r="D36" s="74" t="s">
        <v>43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 x14ac:dyDescent="0.35">
      <c r="A37" s="74" t="s">
        <v>561</v>
      </c>
      <c r="B37" s="74" t="s">
        <v>562</v>
      </c>
      <c r="C37" s="74" t="s">
        <v>194</v>
      </c>
      <c r="D37" s="74" t="s">
        <v>44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 x14ac:dyDescent="0.35">
      <c r="A38" s="74" t="s">
        <v>563</v>
      </c>
      <c r="B38" s="74" t="s">
        <v>564</v>
      </c>
      <c r="C38" s="74" t="s">
        <v>565</v>
      </c>
      <c r="D38" s="74" t="s">
        <v>40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 x14ac:dyDescent="0.35">
      <c r="A39" s="74" t="s">
        <v>566</v>
      </c>
      <c r="B39" s="74" t="s">
        <v>567</v>
      </c>
      <c r="C39" s="74" t="s">
        <v>568</v>
      </c>
      <c r="D39" s="74" t="s">
        <v>40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 x14ac:dyDescent="0.35">
      <c r="A40" s="74" t="s">
        <v>569</v>
      </c>
      <c r="B40" s="74" t="s">
        <v>570</v>
      </c>
      <c r="C40" s="74" t="s">
        <v>571</v>
      </c>
      <c r="D40" s="74" t="s">
        <v>26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 x14ac:dyDescent="0.35">
      <c r="A41" s="74" t="s">
        <v>575</v>
      </c>
      <c r="B41" s="74" t="s">
        <v>576</v>
      </c>
      <c r="C41" s="74" t="s">
        <v>577</v>
      </c>
      <c r="D41" s="74" t="s">
        <v>55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 x14ac:dyDescent="0.35">
      <c r="A42" s="74" t="s">
        <v>589</v>
      </c>
      <c r="B42" s="74" t="s">
        <v>590</v>
      </c>
      <c r="C42" s="74" t="s">
        <v>293</v>
      </c>
      <c r="D42" s="74" t="s">
        <v>17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8" customHeight="1" x14ac:dyDescent="0.35">
      <c r="A43" s="74" t="s">
        <v>595</v>
      </c>
      <c r="B43" s="74" t="s">
        <v>596</v>
      </c>
      <c r="C43" s="74" t="s">
        <v>597</v>
      </c>
      <c r="D43" s="74" t="s">
        <v>19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 x14ac:dyDescent="0.35">
      <c r="A44" s="74" t="s">
        <v>604</v>
      </c>
      <c r="B44" s="74" t="s">
        <v>605</v>
      </c>
      <c r="C44" s="74" t="s">
        <v>263</v>
      </c>
      <c r="D44" s="74" t="s">
        <v>19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 x14ac:dyDescent="0.35">
      <c r="A45" s="74" t="s">
        <v>623</v>
      </c>
      <c r="B45" s="74" t="s">
        <v>624</v>
      </c>
      <c r="C45" s="74" t="s">
        <v>625</v>
      </c>
      <c r="D45" s="74" t="s">
        <v>107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 x14ac:dyDescent="0.35">
      <c r="A46" s="74" t="s">
        <v>629</v>
      </c>
      <c r="B46" s="74" t="s">
        <v>630</v>
      </c>
      <c r="C46" s="74" t="s">
        <v>631</v>
      </c>
      <c r="D46" s="74" t="s">
        <v>19</v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 x14ac:dyDescent="0.3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 x14ac:dyDescent="0.3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 x14ac:dyDescent="0.3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 x14ac:dyDescent="0.3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 x14ac:dyDescent="0.3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 x14ac:dyDescent="0.3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 x14ac:dyDescent="0.3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 x14ac:dyDescent="0.3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 x14ac:dyDescent="0.3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 x14ac:dyDescent="0.3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 x14ac:dyDescent="0.3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 x14ac:dyDescent="0.3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 x14ac:dyDescent="0.3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 x14ac:dyDescent="0.3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 x14ac:dyDescent="0.3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 x14ac:dyDescent="0.3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 x14ac:dyDescent="0.3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 x14ac:dyDescent="0.3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 x14ac:dyDescent="0.3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 x14ac:dyDescent="0.3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 x14ac:dyDescent="0.3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 x14ac:dyDescent="0.3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 x14ac:dyDescent="0.3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 x14ac:dyDescent="0.3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 x14ac:dyDescent="0.3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 x14ac:dyDescent="0.3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4">
    <sortCondition descending="1" ref="AI4:AI74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46:A72" xr:uid="{00000000-0002-0000-0800-000000000000}">
      <formula1>IF(A46&lt;&gt;"",OFFSET(F_licences,MATCH(A46&amp;"*",F_licences,0)-1,,COUNTIF(F_licences,A46&amp;"*"),1),F_licences)</formula1>
    </dataValidation>
    <dataValidation type="list" allowBlank="1" showInputMessage="1" showErrorMessage="1" sqref="D46:D72" xr:uid="{00000000-0002-0000-08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Feuil44"/>
  <dimension ref="A1:BR77"/>
  <sheetViews>
    <sheetView workbookViewId="0">
      <selection activeCell="L7" sqref="L7"/>
    </sheetView>
  </sheetViews>
  <sheetFormatPr baseColWidth="10" defaultColWidth="11" defaultRowHeight="12.5" x14ac:dyDescent="0.25"/>
  <cols>
    <col min="1" max="1" width="23.36328125" bestFit="1" customWidth="1"/>
    <col min="2" max="2" width="18.36328125" bestFit="1" customWidth="1"/>
    <col min="3" max="3" width="9.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6.36328125" bestFit="1" customWidth="1"/>
    <col min="17" max="17" width="3.6328125" bestFit="1" customWidth="1"/>
    <col min="18" max="18" width="7.453125" customWidth="1"/>
    <col min="19" max="19" width="3.6328125" bestFit="1" customWidth="1"/>
    <col min="20" max="20" width="6.81640625" customWidth="1"/>
    <col min="21" max="21" width="3.6328125" bestFit="1" customWidth="1"/>
    <col min="22" max="22" width="7.1796875" customWidth="1"/>
    <col min="23" max="23" width="4.1796875" customWidth="1"/>
    <col min="24" max="24" width="6.36328125" bestFit="1" customWidth="1"/>
    <col min="2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 x14ac:dyDescent="0.25">
      <c r="A1" s="97"/>
      <c r="B1" s="100" t="s">
        <v>54</v>
      </c>
      <c r="C1" s="100"/>
      <c r="D1" s="103"/>
      <c r="E1" s="96">
        <f>IF(Paramètres!K3&lt;&gt;"",Paramètres!K3,"")</f>
        <v>45675</v>
      </c>
      <c r="F1" s="96"/>
      <c r="G1" s="96">
        <f>IF(Paramètres!K4&lt;&gt;"",Paramètres!K4,"")</f>
        <v>45690</v>
      </c>
      <c r="H1" s="96"/>
      <c r="I1" s="96">
        <f>IF(Paramètres!K5&lt;&gt;"",Paramètres!K5,"")</f>
        <v>45718</v>
      </c>
      <c r="J1" s="96"/>
      <c r="K1" s="96">
        <f>IF(Paramètres!K6&lt;&gt;"",Paramètres!K6,"")</f>
        <v>45753</v>
      </c>
      <c r="L1" s="96"/>
      <c r="M1" s="96">
        <f>IF(Paramètres!K7&lt;&gt;"",Paramètres!K7,"")</f>
        <v>45780</v>
      </c>
      <c r="N1" s="96"/>
      <c r="O1" s="96" t="str">
        <f>IF(Paramètres!K8&lt;&gt;"",Paramètres!K8,"")</f>
        <v>24&amp;25/05/2025</v>
      </c>
      <c r="P1" s="96"/>
      <c r="Q1" s="96">
        <f>IF(Paramètres!K9&lt;&gt;"",Paramètres!K9,"")</f>
        <v>45876</v>
      </c>
      <c r="R1" s="96"/>
      <c r="S1" s="96">
        <f>IF(Paramètres!K10&lt;&gt;"",Paramètres!K10,"")</f>
        <v>45844</v>
      </c>
      <c r="T1" s="96"/>
      <c r="U1" s="96">
        <f>IF(Paramètres!K11&lt;&gt;"",Paramètres!K11,"")</f>
        <v>45907</v>
      </c>
      <c r="V1" s="96"/>
      <c r="W1" s="96">
        <f>IF(Paramètres!K12&lt;&gt;"",Paramètres!K12,"")</f>
        <v>45928</v>
      </c>
      <c r="X1" s="96"/>
      <c r="Y1" s="96" t="str">
        <f>IF(Paramètres!K13&lt;&gt;"",Paramètres!K13,"")</f>
        <v/>
      </c>
      <c r="Z1" s="96"/>
      <c r="AA1" s="96" t="str">
        <f>IF(Paramètres!K14&lt;&gt;"",Paramètres!K14,"")</f>
        <v/>
      </c>
      <c r="AB1" s="96"/>
      <c r="AC1" s="96" t="str">
        <f>IF(Paramètres!K15&lt;&gt;"",Paramètres!K15,"")</f>
        <v/>
      </c>
      <c r="AD1" s="96"/>
      <c r="AE1" s="96" t="str">
        <f>IF(Paramètres!K16&lt;&gt;"",Paramètres!K16,"")</f>
        <v/>
      </c>
      <c r="AF1" s="96"/>
      <c r="AG1" s="96" t="str">
        <f>IF(Paramètres!K17&lt;&gt;"",Paramètres!K17,"")</f>
        <v/>
      </c>
      <c r="AH1" s="88"/>
      <c r="AI1" s="95" t="s">
        <v>0</v>
      </c>
      <c r="AJ1" s="95"/>
      <c r="AK1" s="95"/>
      <c r="AL1" s="95"/>
      <c r="AM1" s="95"/>
    </row>
    <row r="2" spans="1:70" ht="32.25" customHeight="1" x14ac:dyDescent="0.25">
      <c r="A2" s="98"/>
      <c r="B2" s="101"/>
      <c r="C2" s="101"/>
      <c r="D2" s="104"/>
      <c r="E2" s="88" t="str">
        <f>IF(E1&lt;&gt;"",Paramètres!L3,"")</f>
        <v>Bike &amp; Run</v>
      </c>
      <c r="F2" s="89"/>
      <c r="G2" s="88" t="str">
        <f>IF(G1&lt;&gt;"",Paramètres!L4,"")</f>
        <v>Class Triathlon</v>
      </c>
      <c r="H2" s="89"/>
      <c r="I2" s="88" t="str">
        <f>IF(I1&lt;&gt;"",Paramètres!L5,"")</f>
        <v>Duathlon</v>
      </c>
      <c r="J2" s="89"/>
      <c r="K2" s="88" t="str">
        <f>IF(K1&lt;&gt;"",Paramètres!L6,"")</f>
        <v>Cross Duathlon</v>
      </c>
      <c r="L2" s="89"/>
      <c r="M2" s="88" t="str">
        <f>IF(M1&lt;&gt;"",Paramètres!L7,"")</f>
        <v>Triathlon</v>
      </c>
      <c r="N2" s="89"/>
      <c r="O2" s="88" t="str">
        <f>IF(O1&lt;&gt;"",Paramètres!L8,"")</f>
        <v>Triathlon</v>
      </c>
      <c r="P2" s="89"/>
      <c r="Q2" s="88" t="str">
        <f>IF(Q1&lt;&gt;"",Paramètres!L9,"")</f>
        <v>Aquathlon</v>
      </c>
      <c r="R2" s="89"/>
      <c r="S2" s="88" t="str">
        <f>IF(S1&lt;&gt;"",Paramètres!L10,"")</f>
        <v>Triathlon</v>
      </c>
      <c r="T2" s="89"/>
      <c r="U2" s="88" t="str">
        <f>IF(U1&lt;&gt;"",Paramètres!L11,"")</f>
        <v>Triathlon</v>
      </c>
      <c r="V2" s="89"/>
      <c r="W2" s="88" t="str">
        <f>IF(W1&lt;&gt;"",Paramètres!L12,"")</f>
        <v>Triathlon</v>
      </c>
      <c r="X2" s="89"/>
      <c r="Y2" s="88" t="str">
        <f>IF(Y1&lt;&gt;"",Paramètres!L13,"")</f>
        <v/>
      </c>
      <c r="Z2" s="89"/>
      <c r="AA2" s="88" t="str">
        <f>IF(AA1&lt;&gt;"",Paramètres!L14,"")</f>
        <v/>
      </c>
      <c r="AB2" s="89"/>
      <c r="AC2" s="88" t="str">
        <f>IF(AC1&lt;&gt;"",Paramètres!L15,"")</f>
        <v/>
      </c>
      <c r="AD2" s="89"/>
      <c r="AE2" s="88" t="str">
        <f>IF(AE1&lt;&gt;"",Paramètres!L16,"")</f>
        <v/>
      </c>
      <c r="AF2" s="89"/>
      <c r="AG2" s="88" t="str">
        <f>IF(AG1&lt;&gt;"",Paramètres!L17,"")</f>
        <v/>
      </c>
      <c r="AH2" s="92"/>
      <c r="AI2" s="90" t="s">
        <v>86</v>
      </c>
      <c r="AJ2" s="90"/>
      <c r="AK2" s="90"/>
      <c r="AL2" s="91">
        <f>Paramètres!T12</f>
        <v>7</v>
      </c>
      <c r="AM2" s="91"/>
    </row>
    <row r="3" spans="1:70" ht="44.25" customHeight="1" x14ac:dyDescent="0.4">
      <c r="A3" s="99"/>
      <c r="B3" s="102"/>
      <c r="C3" s="102"/>
      <c r="D3" s="105"/>
      <c r="E3" s="88" t="str">
        <f>IF(E1&lt;&gt;"",Paramètres!M3,"")</f>
        <v>Saint Avertin</v>
      </c>
      <c r="F3" s="89"/>
      <c r="G3" s="88" t="str">
        <f>IF(G1&lt;&gt;"",Paramètres!M4,"")</f>
        <v>Châteauroux</v>
      </c>
      <c r="H3" s="89"/>
      <c r="I3" s="88" t="str">
        <f>IF(I1&lt;&gt;"",Paramètres!M5,"")</f>
        <v>Saint Cyr-sur-Loire</v>
      </c>
      <c r="J3" s="89"/>
      <c r="K3" s="88" t="str">
        <f>IF(K1&lt;&gt;"",Paramètres!M6,"")</f>
        <v>Château-Renault</v>
      </c>
      <c r="L3" s="89"/>
      <c r="M3" s="88" t="str">
        <f>IF(M1&lt;&gt;"",Paramètres!M7,"")</f>
        <v>Suèvres</v>
      </c>
      <c r="N3" s="89"/>
      <c r="O3" s="88" t="str">
        <f>IF(O1&lt;&gt;"",Paramètres!M8,"")</f>
        <v>Villiers-sur-Loir</v>
      </c>
      <c r="P3" s="89"/>
      <c r="Q3" s="88" t="str">
        <f>IF(Q1&lt;&gt;"",Paramètres!M9,"")</f>
        <v>Saint Laurent-Nouan</v>
      </c>
      <c r="R3" s="89"/>
      <c r="S3" s="88" t="str">
        <f>IF(S1&lt;&gt;"",Paramètres!M10,"")</f>
        <v>Saint George-sur-Eure</v>
      </c>
      <c r="T3" s="89"/>
      <c r="U3" s="88" t="str">
        <f>IF(U1&lt;&gt;"",Paramètres!M11,"")</f>
        <v>Joué-les-Tours</v>
      </c>
      <c r="V3" s="89"/>
      <c r="W3" s="88" t="str">
        <f>IF(W1&lt;&gt;"",Paramètres!M12,"")</f>
        <v>La Chapelle d'Angillon</v>
      </c>
      <c r="X3" s="89"/>
      <c r="Y3" s="88" t="str">
        <f>IF(Y1&lt;&gt;"",Paramètres!M13,"")</f>
        <v/>
      </c>
      <c r="Z3" s="89"/>
      <c r="AA3" s="88" t="str">
        <f>IF(AA1&lt;&gt;"",Paramètres!M14,"")</f>
        <v/>
      </c>
      <c r="AB3" s="89"/>
      <c r="AC3" s="88" t="str">
        <f>IF(AC1&lt;&gt;"",Paramètres!M15,"")</f>
        <v/>
      </c>
      <c r="AD3" s="89"/>
      <c r="AE3" s="88" t="str">
        <f>IF(AE1&lt;&gt;"",Paramètres!M16,"")</f>
        <v/>
      </c>
      <c r="AF3" s="89"/>
      <c r="AG3" s="88" t="str">
        <f>IF(AG1&lt;&gt;"",Paramètres!M17,"")</f>
        <v/>
      </c>
      <c r="AH3" s="89"/>
      <c r="AI3" s="90"/>
      <c r="AJ3" s="90"/>
      <c r="AK3" s="90"/>
      <c r="AL3" s="91"/>
      <c r="AM3" s="91"/>
      <c r="BD3" s="87" t="s">
        <v>102</v>
      </c>
      <c r="BE3" s="87"/>
      <c r="BF3" s="87"/>
      <c r="BG3" s="87"/>
      <c r="BH3" s="87"/>
      <c r="BI3" s="87"/>
      <c r="BJ3" s="87"/>
      <c r="BK3" s="87"/>
      <c r="BL3" s="87"/>
      <c r="BM3" s="87"/>
      <c r="BN3" s="87"/>
      <c r="BO3" s="87"/>
      <c r="BP3" s="87"/>
      <c r="BQ3" s="87"/>
      <c r="BR3" s="87"/>
    </row>
    <row r="4" spans="1:70" ht="38.25" customHeight="1" x14ac:dyDescent="0.25">
      <c r="A4" s="31" t="s">
        <v>49</v>
      </c>
      <c r="B4" s="31" t="s">
        <v>48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101</v>
      </c>
      <c r="AL4" s="55" t="str">
        <f>"PTS ("&amp;AL2&amp;" meilleurs résultats)"</f>
        <v>PTS (7 meilleurs résultats)</v>
      </c>
      <c r="AM4" s="56" t="str">
        <f>"CLT (" &amp; AL2 &amp;" meilleurs résultats)"</f>
        <v>CLT (7 meilleurs résultats)</v>
      </c>
      <c r="AO4" s="7" t="s">
        <v>29</v>
      </c>
      <c r="AP4" s="7" t="s">
        <v>30</v>
      </c>
      <c r="AQ4" s="7" t="s">
        <v>31</v>
      </c>
      <c r="AR4" s="7" t="s">
        <v>32</v>
      </c>
      <c r="AS4" s="7" t="s">
        <v>33</v>
      </c>
      <c r="AT4" s="7" t="s">
        <v>76</v>
      </c>
      <c r="AU4" s="7" t="s">
        <v>77</v>
      </c>
      <c r="AV4" s="7" t="s">
        <v>78</v>
      </c>
      <c r="AW4" s="7" t="s">
        <v>79</v>
      </c>
      <c r="AX4" s="7" t="s">
        <v>80</v>
      </c>
      <c r="AY4" s="7" t="s">
        <v>81</v>
      </c>
      <c r="AZ4" s="7" t="s">
        <v>82</v>
      </c>
      <c r="BA4" s="7" t="s">
        <v>83</v>
      </c>
      <c r="BB4" s="7" t="s">
        <v>84</v>
      </c>
      <c r="BC4" s="7" t="s">
        <v>85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 x14ac:dyDescent="0.5">
      <c r="A5" s="74" t="s">
        <v>1160</v>
      </c>
      <c r="B5" s="74" t="s">
        <v>886</v>
      </c>
      <c r="C5" s="74" t="s">
        <v>1076</v>
      </c>
      <c r="D5" s="74" t="s">
        <v>43</v>
      </c>
      <c r="E5" s="75">
        <v>1</v>
      </c>
      <c r="F5" s="62">
        <v>55</v>
      </c>
      <c r="G5" s="4">
        <v>2</v>
      </c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80</v>
      </c>
      <c r="I5" s="36">
        <v>1</v>
      </c>
      <c r="J5" s="2">
        <f>IF(I$2="Bike &amp; Run",IF(ISNA(VLOOKUP(I5,Paramètres!$B$3:$C$56,2,FALSE)),0,VLOOKUP(I5,Paramètres!$B$3:$C$56,2,FALSE)*Paramètres!$N$5),IF(OR(I5="",OR($D5="",$D5="NL",$D5="HORS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LIGUE",I$5:I$72,"&lt;"&amp;I5)+1),Paramètres!$B$3:$C$56,2,FALSE)*Paramètres!$N$5))</f>
        <v>100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/>
      <c r="P5" s="2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/>
      <c r="R5" s="2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LIGUE",Q$5:Q$72,"&lt;"&amp;Q5)+1),Paramètres!$B$3:$C$56,2,FALSE)*Paramètres!$N$9))</f>
        <v>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235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3</v>
      </c>
      <c r="AL5" s="41">
        <f t="shared" ref="AL5:AL36" si="3">HLOOKUP($AL$2,$BD$4:$BR$72,ROW(A5)-3,FALSE)</f>
        <v>235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80</v>
      </c>
      <c r="AQ5">
        <f t="shared" ref="AQ5:AQ36" si="7">J5</f>
        <v>100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100</v>
      </c>
      <c r="BE5" s="22">
        <f t="shared" ref="BE5:BR5" si="21">BD5+LARGE($AO5:$BC5,BE$4)</f>
        <v>180</v>
      </c>
      <c r="BF5" s="22">
        <f t="shared" si="21"/>
        <v>235</v>
      </c>
      <c r="BG5" s="22">
        <f t="shared" si="21"/>
        <v>235</v>
      </c>
      <c r="BH5" s="22">
        <f t="shared" si="21"/>
        <v>235</v>
      </c>
      <c r="BI5" s="22">
        <f t="shared" si="21"/>
        <v>235</v>
      </c>
      <c r="BJ5" s="22">
        <f t="shared" si="21"/>
        <v>235</v>
      </c>
      <c r="BK5" s="22">
        <f t="shared" si="21"/>
        <v>235</v>
      </c>
      <c r="BL5" s="22">
        <f t="shared" si="21"/>
        <v>235</v>
      </c>
      <c r="BM5" s="22">
        <f t="shared" si="21"/>
        <v>235</v>
      </c>
      <c r="BN5" s="22">
        <f t="shared" si="21"/>
        <v>235</v>
      </c>
      <c r="BO5" s="22">
        <f t="shared" si="21"/>
        <v>235</v>
      </c>
      <c r="BP5" s="22">
        <f t="shared" si="21"/>
        <v>235</v>
      </c>
      <c r="BQ5" s="22">
        <f t="shared" si="21"/>
        <v>235</v>
      </c>
      <c r="BR5" s="22">
        <f t="shared" si="21"/>
        <v>235</v>
      </c>
    </row>
    <row r="6" spans="1:70" ht="16.5" x14ac:dyDescent="0.5">
      <c r="A6" s="74" t="s">
        <v>1069</v>
      </c>
      <c r="B6" s="74" t="s">
        <v>1070</v>
      </c>
      <c r="C6" s="74" t="s">
        <v>839</v>
      </c>
      <c r="D6" s="74" t="s">
        <v>42</v>
      </c>
      <c r="E6" s="6">
        <v>1</v>
      </c>
      <c r="F6" s="62">
        <v>70</v>
      </c>
      <c r="G6" s="4">
        <v>3</v>
      </c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65</v>
      </c>
      <c r="I6" s="36">
        <v>2</v>
      </c>
      <c r="J6" s="2">
        <f>IF(I$2="Bike &amp; Run",IF(ISNA(VLOOKUP(I6,Paramètres!$B$3:$C$56,2,FALSE)),0,VLOOKUP(I6,Paramètres!$B$3:$C$56,2,FALSE)*Paramètres!$N$5),IF(OR(I6="",OR($D6="",$D6="NL",$D6="HORS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LIGUE",I$5:I$72,"&lt;"&amp;I6)+1),Paramètres!$B$3:$C$56,2,FALSE)*Paramètres!$N$5))</f>
        <v>80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LIGUE",K$5:K$72,"&lt;"&amp;K6)+1),Paramètres!$B$3:$C$56,2,FALSE)*Paramètres!$N$6))</f>
        <v>0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46"/>
      <c r="P6" s="2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/>
      <c r="R6" s="2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215</v>
      </c>
      <c r="AJ6" s="3">
        <f t="shared" si="1"/>
        <v>2</v>
      </c>
      <c r="AK6" s="5">
        <f t="shared" si="2"/>
        <v>3</v>
      </c>
      <c r="AL6" s="41">
        <f t="shared" si="3"/>
        <v>215</v>
      </c>
      <c r="AM6" s="33">
        <f t="shared" si="4"/>
        <v>2</v>
      </c>
      <c r="AO6" s="22">
        <f t="shared" si="5"/>
        <v>70</v>
      </c>
      <c r="AP6">
        <f t="shared" si="6"/>
        <v>65</v>
      </c>
      <c r="AQ6">
        <f t="shared" si="7"/>
        <v>80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80</v>
      </c>
      <c r="BE6" s="22">
        <f t="shared" ref="BE6:BR6" si="22">BD6+LARGE($AO6:$BC6,BE$4)</f>
        <v>150</v>
      </c>
      <c r="BF6" s="22">
        <f t="shared" si="22"/>
        <v>215</v>
      </c>
      <c r="BG6" s="22">
        <f t="shared" si="22"/>
        <v>215</v>
      </c>
      <c r="BH6" s="22">
        <f t="shared" si="22"/>
        <v>215</v>
      </c>
      <c r="BI6" s="22">
        <f t="shared" si="22"/>
        <v>215</v>
      </c>
      <c r="BJ6" s="22">
        <f t="shared" si="22"/>
        <v>215</v>
      </c>
      <c r="BK6" s="22">
        <f t="shared" si="22"/>
        <v>215</v>
      </c>
      <c r="BL6" s="22">
        <f t="shared" si="22"/>
        <v>215</v>
      </c>
      <c r="BM6" s="22">
        <f t="shared" si="22"/>
        <v>215</v>
      </c>
      <c r="BN6" s="22">
        <f t="shared" si="22"/>
        <v>215</v>
      </c>
      <c r="BO6" s="22">
        <f t="shared" si="22"/>
        <v>215</v>
      </c>
      <c r="BP6" s="22">
        <f t="shared" si="22"/>
        <v>215</v>
      </c>
      <c r="BQ6" s="22">
        <f t="shared" si="22"/>
        <v>215</v>
      </c>
      <c r="BR6" s="22">
        <f t="shared" si="22"/>
        <v>215</v>
      </c>
    </row>
    <row r="7" spans="1:70" ht="16.5" x14ac:dyDescent="0.5">
      <c r="A7" s="74" t="s">
        <v>1089</v>
      </c>
      <c r="B7" s="74" t="s">
        <v>1090</v>
      </c>
      <c r="C7" s="74" t="s">
        <v>884</v>
      </c>
      <c r="D7" s="74" t="s">
        <v>42</v>
      </c>
      <c r="E7" s="6">
        <v>1</v>
      </c>
      <c r="F7" s="62">
        <v>70</v>
      </c>
      <c r="G7" s="4">
        <v>7</v>
      </c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44</v>
      </c>
      <c r="I7" s="36">
        <v>5</v>
      </c>
      <c r="J7" s="2">
        <f>IF(I$2="Bike &amp; Run",IF(ISNA(VLOOKUP(I7,Paramètres!$B$3:$C$56,2,FALSE)),0,VLOOKUP(I7,Paramètres!$B$3:$C$56,2,FALSE)*Paramètres!$N$5),IF(OR(I7="",OR($D7="",$D7="NL",$D7="HORS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LIGUE",I$5:I$72,"&lt;"&amp;I7)+1),Paramètres!$B$3:$C$56,2,FALSE)*Paramètres!$N$5))</f>
        <v>50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/>
      <c r="P7" s="2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2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164</v>
      </c>
      <c r="AJ7" s="3">
        <f t="shared" si="1"/>
        <v>3</v>
      </c>
      <c r="AK7" s="5">
        <f t="shared" si="2"/>
        <v>3</v>
      </c>
      <c r="AL7" s="41">
        <f t="shared" si="3"/>
        <v>164</v>
      </c>
      <c r="AM7" s="33">
        <f t="shared" si="4"/>
        <v>3</v>
      </c>
      <c r="AO7" s="22">
        <f t="shared" si="5"/>
        <v>70</v>
      </c>
      <c r="AP7">
        <f t="shared" si="6"/>
        <v>44</v>
      </c>
      <c r="AQ7">
        <f t="shared" si="7"/>
        <v>50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70</v>
      </c>
      <c r="BE7" s="22">
        <f t="shared" ref="BE7:BR7" si="23">BD7+LARGE($AO7:$BC7,BE$4)</f>
        <v>120</v>
      </c>
      <c r="BF7" s="22">
        <f t="shared" si="23"/>
        <v>164</v>
      </c>
      <c r="BG7" s="22">
        <f t="shared" si="23"/>
        <v>164</v>
      </c>
      <c r="BH7" s="22">
        <f t="shared" si="23"/>
        <v>164</v>
      </c>
      <c r="BI7" s="22">
        <f t="shared" si="23"/>
        <v>164</v>
      </c>
      <c r="BJ7" s="22">
        <f t="shared" si="23"/>
        <v>164</v>
      </c>
      <c r="BK7" s="22">
        <f t="shared" si="23"/>
        <v>164</v>
      </c>
      <c r="BL7" s="22">
        <f t="shared" si="23"/>
        <v>164</v>
      </c>
      <c r="BM7" s="22">
        <f t="shared" si="23"/>
        <v>164</v>
      </c>
      <c r="BN7" s="22">
        <f t="shared" si="23"/>
        <v>164</v>
      </c>
      <c r="BO7" s="22">
        <f t="shared" si="23"/>
        <v>164</v>
      </c>
      <c r="BP7" s="22">
        <f t="shared" si="23"/>
        <v>164</v>
      </c>
      <c r="BQ7" s="22">
        <f t="shared" si="23"/>
        <v>164</v>
      </c>
      <c r="BR7" s="22">
        <f t="shared" si="23"/>
        <v>164</v>
      </c>
    </row>
    <row r="8" spans="1:70" ht="16.5" x14ac:dyDescent="0.5">
      <c r="A8" s="74" t="s">
        <v>1156</v>
      </c>
      <c r="B8" s="74" t="s">
        <v>1157</v>
      </c>
      <c r="C8" s="74" t="s">
        <v>1151</v>
      </c>
      <c r="D8" s="74" t="s">
        <v>17</v>
      </c>
      <c r="E8" s="6">
        <v>2</v>
      </c>
      <c r="F8" s="62">
        <v>50</v>
      </c>
      <c r="G8" s="4">
        <v>6</v>
      </c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46</v>
      </c>
      <c r="I8" s="36">
        <v>3</v>
      </c>
      <c r="J8" s="2">
        <f>IF(I$2="Bike &amp; Run",IF(ISNA(VLOOKUP(I8,Paramètres!$B$3:$C$56,2,FALSE)),0,VLOOKUP(I8,Paramètres!$B$3:$C$56,2,FALSE)*Paramètres!$N$5),IF(OR(I8="",OR($D8="",$D8="NL",$D8="HORS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LIGUE",I$5:I$72,"&lt;"&amp;I8)+1),Paramètres!$B$3:$C$56,2,FALSE)*Paramètres!$N$5))</f>
        <v>65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/>
      <c r="P8" s="2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2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161</v>
      </c>
      <c r="AJ8" s="3">
        <f t="shared" si="1"/>
        <v>4</v>
      </c>
      <c r="AK8" s="5">
        <f t="shared" si="2"/>
        <v>3</v>
      </c>
      <c r="AL8" s="41">
        <f t="shared" si="3"/>
        <v>161</v>
      </c>
      <c r="AM8" s="33">
        <f t="shared" si="4"/>
        <v>4</v>
      </c>
      <c r="AO8" s="22">
        <f t="shared" si="5"/>
        <v>50</v>
      </c>
      <c r="AP8">
        <f t="shared" si="6"/>
        <v>46</v>
      </c>
      <c r="AQ8">
        <f t="shared" si="7"/>
        <v>65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65</v>
      </c>
      <c r="BE8" s="22">
        <f t="shared" ref="BE8:BR8" si="24">BD8+LARGE($AO8:$BC8,BE$4)</f>
        <v>115</v>
      </c>
      <c r="BF8" s="22">
        <f t="shared" si="24"/>
        <v>161</v>
      </c>
      <c r="BG8" s="22">
        <f t="shared" si="24"/>
        <v>161</v>
      </c>
      <c r="BH8" s="22">
        <f t="shared" si="24"/>
        <v>161</v>
      </c>
      <c r="BI8" s="22">
        <f t="shared" si="24"/>
        <v>161</v>
      </c>
      <c r="BJ8" s="22">
        <f t="shared" si="24"/>
        <v>161</v>
      </c>
      <c r="BK8" s="22">
        <f t="shared" si="24"/>
        <v>161</v>
      </c>
      <c r="BL8" s="22">
        <f t="shared" si="24"/>
        <v>161</v>
      </c>
      <c r="BM8" s="22">
        <f t="shared" si="24"/>
        <v>161</v>
      </c>
      <c r="BN8" s="22">
        <f t="shared" si="24"/>
        <v>161</v>
      </c>
      <c r="BO8" s="22">
        <f t="shared" si="24"/>
        <v>161</v>
      </c>
      <c r="BP8" s="22">
        <f t="shared" si="24"/>
        <v>161</v>
      </c>
      <c r="BQ8" s="22">
        <f t="shared" si="24"/>
        <v>161</v>
      </c>
      <c r="BR8" s="22">
        <f t="shared" si="24"/>
        <v>161</v>
      </c>
    </row>
    <row r="9" spans="1:70" ht="16.5" x14ac:dyDescent="0.5">
      <c r="A9" s="74" t="s">
        <v>1178</v>
      </c>
      <c r="B9" s="74" t="s">
        <v>1179</v>
      </c>
      <c r="C9" s="74" t="s">
        <v>1151</v>
      </c>
      <c r="D9" s="74" t="s">
        <v>17</v>
      </c>
      <c r="E9" s="6">
        <v>2</v>
      </c>
      <c r="F9" s="62">
        <v>50</v>
      </c>
      <c r="G9" s="4">
        <v>8</v>
      </c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42</v>
      </c>
      <c r="I9" s="36">
        <v>7</v>
      </c>
      <c r="J9" s="2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LIGUE",I$5:I$72,"&lt;"&amp;I9)+1),Paramètres!$B$3:$C$56,2,FALSE)*Paramètres!$N$5))</f>
        <v>44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/>
      <c r="P9" s="2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136</v>
      </c>
      <c r="AJ9" s="3">
        <f t="shared" si="1"/>
        <v>5</v>
      </c>
      <c r="AK9" s="5">
        <f t="shared" si="2"/>
        <v>3</v>
      </c>
      <c r="AL9" s="41">
        <f t="shared" si="3"/>
        <v>136</v>
      </c>
      <c r="AM9" s="33">
        <f t="shared" si="4"/>
        <v>5</v>
      </c>
      <c r="AO9" s="22">
        <f t="shared" si="5"/>
        <v>50</v>
      </c>
      <c r="AP9">
        <f t="shared" si="6"/>
        <v>42</v>
      </c>
      <c r="AQ9">
        <f t="shared" si="7"/>
        <v>44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50</v>
      </c>
      <c r="BE9" s="22">
        <f t="shared" ref="BE9:BR9" si="25">BD9+LARGE($AO9:$BC9,BE$4)</f>
        <v>94</v>
      </c>
      <c r="BF9" s="22">
        <f t="shared" si="25"/>
        <v>136</v>
      </c>
      <c r="BG9" s="22">
        <f t="shared" si="25"/>
        <v>136</v>
      </c>
      <c r="BH9" s="22">
        <f t="shared" si="25"/>
        <v>136</v>
      </c>
      <c r="BI9" s="22">
        <f t="shared" si="25"/>
        <v>136</v>
      </c>
      <c r="BJ9" s="22">
        <f t="shared" si="25"/>
        <v>136</v>
      </c>
      <c r="BK9" s="22">
        <f t="shared" si="25"/>
        <v>136</v>
      </c>
      <c r="BL9" s="22">
        <f t="shared" si="25"/>
        <v>136</v>
      </c>
      <c r="BM9" s="22">
        <f t="shared" si="25"/>
        <v>136</v>
      </c>
      <c r="BN9" s="22">
        <f t="shared" si="25"/>
        <v>136</v>
      </c>
      <c r="BO9" s="22">
        <f t="shared" si="25"/>
        <v>136</v>
      </c>
      <c r="BP9" s="22">
        <f t="shared" si="25"/>
        <v>136</v>
      </c>
      <c r="BQ9" s="22">
        <f t="shared" si="25"/>
        <v>136</v>
      </c>
      <c r="BR9" s="22">
        <f t="shared" si="25"/>
        <v>136</v>
      </c>
    </row>
    <row r="10" spans="1:70" ht="16.5" x14ac:dyDescent="0.5">
      <c r="A10" s="74" t="s">
        <v>1180</v>
      </c>
      <c r="B10" s="74" t="s">
        <v>1181</v>
      </c>
      <c r="C10" s="74" t="s">
        <v>1182</v>
      </c>
      <c r="D10" s="74" t="s">
        <v>43</v>
      </c>
      <c r="E10" s="6">
        <v>4</v>
      </c>
      <c r="F10" s="62">
        <v>25</v>
      </c>
      <c r="G10" s="4">
        <v>5</v>
      </c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50</v>
      </c>
      <c r="I10" s="36">
        <v>4</v>
      </c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55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2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130</v>
      </c>
      <c r="AJ10" s="3">
        <f t="shared" si="1"/>
        <v>6</v>
      </c>
      <c r="AK10" s="5">
        <f t="shared" si="2"/>
        <v>3</v>
      </c>
      <c r="AL10" s="41">
        <f t="shared" si="3"/>
        <v>130</v>
      </c>
      <c r="AM10" s="33">
        <f t="shared" si="4"/>
        <v>6</v>
      </c>
      <c r="AO10" s="22">
        <f t="shared" si="5"/>
        <v>25</v>
      </c>
      <c r="AP10">
        <f t="shared" si="6"/>
        <v>50</v>
      </c>
      <c r="AQ10">
        <f t="shared" si="7"/>
        <v>55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105</v>
      </c>
      <c r="BF10" s="22">
        <f t="shared" si="26"/>
        <v>130</v>
      </c>
      <c r="BG10" s="22">
        <f t="shared" si="26"/>
        <v>130</v>
      </c>
      <c r="BH10" s="22">
        <f t="shared" si="26"/>
        <v>130</v>
      </c>
      <c r="BI10" s="22">
        <f t="shared" si="26"/>
        <v>130</v>
      </c>
      <c r="BJ10" s="22">
        <f t="shared" si="26"/>
        <v>130</v>
      </c>
      <c r="BK10" s="22">
        <f t="shared" si="26"/>
        <v>130</v>
      </c>
      <c r="BL10" s="22">
        <f t="shared" si="26"/>
        <v>130</v>
      </c>
      <c r="BM10" s="22">
        <f t="shared" si="26"/>
        <v>130</v>
      </c>
      <c r="BN10" s="22">
        <f t="shared" si="26"/>
        <v>130</v>
      </c>
      <c r="BO10" s="22">
        <f t="shared" si="26"/>
        <v>130</v>
      </c>
      <c r="BP10" s="22">
        <f t="shared" si="26"/>
        <v>130</v>
      </c>
      <c r="BQ10" s="22">
        <f t="shared" si="26"/>
        <v>130</v>
      </c>
      <c r="BR10" s="22">
        <f t="shared" si="26"/>
        <v>130</v>
      </c>
    </row>
    <row r="11" spans="1:70" ht="16.5" x14ac:dyDescent="0.5">
      <c r="A11" s="74" t="s">
        <v>1077</v>
      </c>
      <c r="B11" s="74" t="s">
        <v>1078</v>
      </c>
      <c r="C11" s="74" t="s">
        <v>884</v>
      </c>
      <c r="D11" s="74" t="s">
        <v>42</v>
      </c>
      <c r="E11" s="6">
        <v>3</v>
      </c>
      <c r="F11" s="62">
        <v>35</v>
      </c>
      <c r="G11" s="4">
        <v>11</v>
      </c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36</v>
      </c>
      <c r="I11" s="36">
        <v>10</v>
      </c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38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2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109</v>
      </c>
      <c r="AJ11" s="3">
        <f t="shared" si="1"/>
        <v>7</v>
      </c>
      <c r="AK11" s="5">
        <f t="shared" si="2"/>
        <v>3</v>
      </c>
      <c r="AL11" s="41">
        <f t="shared" si="3"/>
        <v>109</v>
      </c>
      <c r="AM11" s="33">
        <f t="shared" si="4"/>
        <v>7</v>
      </c>
      <c r="AO11" s="22">
        <f t="shared" si="5"/>
        <v>35</v>
      </c>
      <c r="AP11">
        <f t="shared" si="6"/>
        <v>36</v>
      </c>
      <c r="AQ11">
        <f t="shared" si="7"/>
        <v>38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38</v>
      </c>
      <c r="BE11" s="22">
        <f t="shared" ref="BE11:BR11" si="27">BD11+LARGE($AO11:$BC11,BE$4)</f>
        <v>74</v>
      </c>
      <c r="BF11" s="22">
        <f t="shared" si="27"/>
        <v>109</v>
      </c>
      <c r="BG11" s="22">
        <f t="shared" si="27"/>
        <v>109</v>
      </c>
      <c r="BH11" s="22">
        <f t="shared" si="27"/>
        <v>109</v>
      </c>
      <c r="BI11" s="22">
        <f t="shared" si="27"/>
        <v>109</v>
      </c>
      <c r="BJ11" s="22">
        <f t="shared" si="27"/>
        <v>109</v>
      </c>
      <c r="BK11" s="22">
        <f t="shared" si="27"/>
        <v>109</v>
      </c>
      <c r="BL11" s="22">
        <f t="shared" si="27"/>
        <v>109</v>
      </c>
      <c r="BM11" s="22">
        <f t="shared" si="27"/>
        <v>109</v>
      </c>
      <c r="BN11" s="22">
        <f t="shared" si="27"/>
        <v>109</v>
      </c>
      <c r="BO11" s="22">
        <f t="shared" si="27"/>
        <v>109</v>
      </c>
      <c r="BP11" s="22">
        <f t="shared" si="27"/>
        <v>109</v>
      </c>
      <c r="BQ11" s="22">
        <f t="shared" si="27"/>
        <v>109</v>
      </c>
      <c r="BR11" s="22">
        <f t="shared" si="27"/>
        <v>109</v>
      </c>
    </row>
    <row r="12" spans="1:70" ht="16.5" x14ac:dyDescent="0.5">
      <c r="A12" s="74" t="s">
        <v>1056</v>
      </c>
      <c r="B12" s="74" t="s">
        <v>1057</v>
      </c>
      <c r="C12" s="74" t="s">
        <v>1045</v>
      </c>
      <c r="D12" s="74" t="s">
        <v>42</v>
      </c>
      <c r="E12" s="6">
        <v>3</v>
      </c>
      <c r="F12" s="62">
        <v>35</v>
      </c>
      <c r="G12" s="4">
        <v>18</v>
      </c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26</v>
      </c>
      <c r="I12" s="36">
        <v>8</v>
      </c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42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103</v>
      </c>
      <c r="AJ12" s="3">
        <f t="shared" si="1"/>
        <v>8</v>
      </c>
      <c r="AK12" s="5">
        <f t="shared" si="2"/>
        <v>3</v>
      </c>
      <c r="AL12" s="41">
        <f t="shared" si="3"/>
        <v>103</v>
      </c>
      <c r="AM12" s="33">
        <f t="shared" si="4"/>
        <v>8</v>
      </c>
      <c r="AO12" s="22">
        <f t="shared" si="5"/>
        <v>35</v>
      </c>
      <c r="AP12">
        <f t="shared" si="6"/>
        <v>26</v>
      </c>
      <c r="AQ12">
        <f t="shared" si="7"/>
        <v>42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42</v>
      </c>
      <c r="BE12" s="22">
        <f t="shared" ref="BE12:BR12" si="28">BD12+LARGE($AO12:$BC12,BE$4)</f>
        <v>77</v>
      </c>
      <c r="BF12" s="22">
        <f t="shared" si="28"/>
        <v>103</v>
      </c>
      <c r="BG12" s="22">
        <f t="shared" si="28"/>
        <v>103</v>
      </c>
      <c r="BH12" s="22">
        <f t="shared" si="28"/>
        <v>103</v>
      </c>
      <c r="BI12" s="22">
        <f t="shared" si="28"/>
        <v>103</v>
      </c>
      <c r="BJ12" s="22">
        <f t="shared" si="28"/>
        <v>103</v>
      </c>
      <c r="BK12" s="22">
        <f t="shared" si="28"/>
        <v>103</v>
      </c>
      <c r="BL12" s="22">
        <f t="shared" si="28"/>
        <v>103</v>
      </c>
      <c r="BM12" s="22">
        <f t="shared" si="28"/>
        <v>103</v>
      </c>
      <c r="BN12" s="22">
        <f t="shared" si="28"/>
        <v>103</v>
      </c>
      <c r="BO12" s="22">
        <f t="shared" si="28"/>
        <v>103</v>
      </c>
      <c r="BP12" s="22">
        <f t="shared" si="28"/>
        <v>103</v>
      </c>
      <c r="BQ12" s="22">
        <f t="shared" si="28"/>
        <v>103</v>
      </c>
      <c r="BR12" s="22">
        <f t="shared" si="28"/>
        <v>103</v>
      </c>
    </row>
    <row r="13" spans="1:70" ht="16.5" x14ac:dyDescent="0.35">
      <c r="A13" s="74" t="s">
        <v>1086</v>
      </c>
      <c r="B13" s="74" t="s">
        <v>1087</v>
      </c>
      <c r="C13" s="74" t="s">
        <v>1088</v>
      </c>
      <c r="D13" s="74" t="s">
        <v>43</v>
      </c>
      <c r="E13" s="6"/>
      <c r="F13" s="66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>
        <v>1</v>
      </c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100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100</v>
      </c>
      <c r="AJ13" s="3">
        <f t="shared" si="1"/>
        <v>9</v>
      </c>
      <c r="AK13" s="5">
        <f t="shared" si="2"/>
        <v>1</v>
      </c>
      <c r="AL13" s="41">
        <f t="shared" si="3"/>
        <v>100</v>
      </c>
      <c r="AM13" s="33">
        <f t="shared" si="4"/>
        <v>9</v>
      </c>
      <c r="AO13" s="22">
        <f t="shared" si="5"/>
        <v>0</v>
      </c>
      <c r="AP13">
        <f t="shared" si="6"/>
        <v>100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100</v>
      </c>
      <c r="BE13" s="22">
        <f t="shared" ref="BE13:BR13" si="29">BD13+LARGE($AO13:$BC13,BE$4)</f>
        <v>100</v>
      </c>
      <c r="BF13" s="22">
        <f t="shared" si="29"/>
        <v>100</v>
      </c>
      <c r="BG13" s="22">
        <f t="shared" si="29"/>
        <v>100</v>
      </c>
      <c r="BH13" s="22">
        <f t="shared" si="29"/>
        <v>100</v>
      </c>
      <c r="BI13" s="22">
        <f t="shared" si="29"/>
        <v>100</v>
      </c>
      <c r="BJ13" s="22">
        <f t="shared" si="29"/>
        <v>100</v>
      </c>
      <c r="BK13" s="22">
        <f t="shared" si="29"/>
        <v>100</v>
      </c>
      <c r="BL13" s="22">
        <f t="shared" si="29"/>
        <v>100</v>
      </c>
      <c r="BM13" s="22">
        <f t="shared" si="29"/>
        <v>100</v>
      </c>
      <c r="BN13" s="22">
        <f t="shared" si="29"/>
        <v>100</v>
      </c>
      <c r="BO13" s="22">
        <f t="shared" si="29"/>
        <v>100</v>
      </c>
      <c r="BP13" s="22">
        <f t="shared" si="29"/>
        <v>100</v>
      </c>
      <c r="BQ13" s="22">
        <f t="shared" si="29"/>
        <v>100</v>
      </c>
      <c r="BR13" s="22">
        <f t="shared" si="29"/>
        <v>100</v>
      </c>
    </row>
    <row r="14" spans="1:70" ht="16.5" x14ac:dyDescent="0.35">
      <c r="A14" s="74" t="s">
        <v>1176</v>
      </c>
      <c r="B14" s="74" t="s">
        <v>1177</v>
      </c>
      <c r="C14" s="74" t="s">
        <v>884</v>
      </c>
      <c r="D14" s="74" t="s">
        <v>17</v>
      </c>
      <c r="E14" s="6"/>
      <c r="F14" s="66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>
        <v>9</v>
      </c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40</v>
      </c>
      <c r="I14" s="36">
        <v>6</v>
      </c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46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2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86</v>
      </c>
      <c r="AJ14" s="3">
        <f t="shared" si="1"/>
        <v>10</v>
      </c>
      <c r="AK14" s="5">
        <f t="shared" si="2"/>
        <v>2</v>
      </c>
      <c r="AL14" s="41">
        <f t="shared" si="3"/>
        <v>86</v>
      </c>
      <c r="AM14" s="33">
        <f t="shared" si="4"/>
        <v>10</v>
      </c>
      <c r="AO14" s="22">
        <f t="shared" si="5"/>
        <v>0</v>
      </c>
      <c r="AP14">
        <f t="shared" si="6"/>
        <v>40</v>
      </c>
      <c r="AQ14">
        <f t="shared" si="7"/>
        <v>46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46</v>
      </c>
      <c r="BE14" s="22">
        <f t="shared" ref="BE14:BR14" si="30">BD14+LARGE($AO14:$BC14,BE$4)</f>
        <v>86</v>
      </c>
      <c r="BF14" s="22">
        <f t="shared" si="30"/>
        <v>86</v>
      </c>
      <c r="BG14" s="22">
        <f t="shared" si="30"/>
        <v>86</v>
      </c>
      <c r="BH14" s="22">
        <f t="shared" si="30"/>
        <v>86</v>
      </c>
      <c r="BI14" s="22">
        <f t="shared" si="30"/>
        <v>86</v>
      </c>
      <c r="BJ14" s="22">
        <f t="shared" si="30"/>
        <v>86</v>
      </c>
      <c r="BK14" s="22">
        <f t="shared" si="30"/>
        <v>86</v>
      </c>
      <c r="BL14" s="22">
        <f t="shared" si="30"/>
        <v>86</v>
      </c>
      <c r="BM14" s="22">
        <f t="shared" si="30"/>
        <v>86</v>
      </c>
      <c r="BN14" s="22">
        <f t="shared" si="30"/>
        <v>86</v>
      </c>
      <c r="BO14" s="22">
        <f t="shared" si="30"/>
        <v>86</v>
      </c>
      <c r="BP14" s="22">
        <f t="shared" si="30"/>
        <v>86</v>
      </c>
      <c r="BQ14" s="22">
        <f t="shared" si="30"/>
        <v>86</v>
      </c>
      <c r="BR14" s="22">
        <f t="shared" si="30"/>
        <v>86</v>
      </c>
    </row>
    <row r="15" spans="1:70" ht="16.5" x14ac:dyDescent="0.5">
      <c r="A15" s="74" t="s">
        <v>1117</v>
      </c>
      <c r="B15" s="74" t="s">
        <v>1118</v>
      </c>
      <c r="C15" s="74" t="s">
        <v>1076</v>
      </c>
      <c r="D15" s="74" t="s">
        <v>19</v>
      </c>
      <c r="E15" s="75">
        <v>3</v>
      </c>
      <c r="F15" s="62">
        <v>35</v>
      </c>
      <c r="G15" s="4">
        <v>17</v>
      </c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27</v>
      </c>
      <c r="I15" s="36">
        <v>21</v>
      </c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24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2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86</v>
      </c>
      <c r="AJ15" s="3">
        <f t="shared" si="1"/>
        <v>10</v>
      </c>
      <c r="AK15" s="5">
        <f t="shared" si="2"/>
        <v>3</v>
      </c>
      <c r="AL15" s="41">
        <f t="shared" si="3"/>
        <v>86</v>
      </c>
      <c r="AM15" s="33">
        <f t="shared" si="4"/>
        <v>10</v>
      </c>
      <c r="AO15" s="22">
        <f t="shared" si="5"/>
        <v>35</v>
      </c>
      <c r="AP15">
        <f t="shared" si="6"/>
        <v>27</v>
      </c>
      <c r="AQ15">
        <f t="shared" si="7"/>
        <v>24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35</v>
      </c>
      <c r="BE15" s="22">
        <f t="shared" ref="BE15:BR15" si="31">BD15+LARGE($AO15:$BC15,BE$4)</f>
        <v>62</v>
      </c>
      <c r="BF15" s="22">
        <f t="shared" si="31"/>
        <v>86</v>
      </c>
      <c r="BG15" s="22">
        <f t="shared" si="31"/>
        <v>86</v>
      </c>
      <c r="BH15" s="22">
        <f t="shared" si="31"/>
        <v>86</v>
      </c>
      <c r="BI15" s="22">
        <f t="shared" si="31"/>
        <v>86</v>
      </c>
      <c r="BJ15" s="22">
        <f t="shared" si="31"/>
        <v>86</v>
      </c>
      <c r="BK15" s="22">
        <f t="shared" si="31"/>
        <v>86</v>
      </c>
      <c r="BL15" s="22">
        <f t="shared" si="31"/>
        <v>86</v>
      </c>
      <c r="BM15" s="22">
        <f t="shared" si="31"/>
        <v>86</v>
      </c>
      <c r="BN15" s="22">
        <f t="shared" si="31"/>
        <v>86</v>
      </c>
      <c r="BO15" s="22">
        <f t="shared" si="31"/>
        <v>86</v>
      </c>
      <c r="BP15" s="22">
        <f t="shared" si="31"/>
        <v>86</v>
      </c>
      <c r="BQ15" s="22">
        <f t="shared" si="31"/>
        <v>86</v>
      </c>
      <c r="BR15" s="22">
        <f t="shared" si="31"/>
        <v>86</v>
      </c>
    </row>
    <row r="16" spans="1:70" ht="16.5" x14ac:dyDescent="0.5">
      <c r="A16" s="74" t="s">
        <v>1189</v>
      </c>
      <c r="B16" s="74" t="s">
        <v>1190</v>
      </c>
      <c r="C16" s="74" t="s">
        <v>990</v>
      </c>
      <c r="D16" s="74" t="s">
        <v>42</v>
      </c>
      <c r="E16" s="6">
        <v>5</v>
      </c>
      <c r="F16" s="62">
        <v>20</v>
      </c>
      <c r="G16" s="4">
        <v>14</v>
      </c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30</v>
      </c>
      <c r="I16" s="36">
        <v>14</v>
      </c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30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80</v>
      </c>
      <c r="AJ16" s="3">
        <f t="shared" si="1"/>
        <v>12</v>
      </c>
      <c r="AK16" s="5">
        <f t="shared" si="2"/>
        <v>3</v>
      </c>
      <c r="AL16" s="41">
        <f t="shared" si="3"/>
        <v>80</v>
      </c>
      <c r="AM16" s="33">
        <f t="shared" si="4"/>
        <v>12</v>
      </c>
      <c r="AO16" s="22">
        <f t="shared" si="5"/>
        <v>20</v>
      </c>
      <c r="AP16">
        <f t="shared" si="6"/>
        <v>30</v>
      </c>
      <c r="AQ16">
        <f t="shared" si="7"/>
        <v>30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30</v>
      </c>
      <c r="BE16" s="22">
        <f t="shared" ref="BE16:BR16" si="32">BD16+LARGE($AO16:$BC16,BE$4)</f>
        <v>60</v>
      </c>
      <c r="BF16" s="22">
        <f t="shared" si="32"/>
        <v>80</v>
      </c>
      <c r="BG16" s="22">
        <f t="shared" si="32"/>
        <v>80</v>
      </c>
      <c r="BH16" s="22">
        <f t="shared" si="32"/>
        <v>80</v>
      </c>
      <c r="BI16" s="22">
        <f t="shared" si="32"/>
        <v>80</v>
      </c>
      <c r="BJ16" s="22">
        <f t="shared" si="32"/>
        <v>80</v>
      </c>
      <c r="BK16" s="22">
        <f t="shared" si="32"/>
        <v>80</v>
      </c>
      <c r="BL16" s="22">
        <f t="shared" si="32"/>
        <v>80</v>
      </c>
      <c r="BM16" s="22">
        <f t="shared" si="32"/>
        <v>80</v>
      </c>
      <c r="BN16" s="22">
        <f t="shared" si="32"/>
        <v>80</v>
      </c>
      <c r="BO16" s="22">
        <f t="shared" si="32"/>
        <v>80</v>
      </c>
      <c r="BP16" s="22">
        <f t="shared" si="32"/>
        <v>80</v>
      </c>
      <c r="BQ16" s="22">
        <f t="shared" si="32"/>
        <v>80</v>
      </c>
      <c r="BR16" s="22">
        <f t="shared" si="32"/>
        <v>80</v>
      </c>
    </row>
    <row r="17" spans="1:70" ht="16.5" x14ac:dyDescent="0.5">
      <c r="A17" s="74" t="s">
        <v>1061</v>
      </c>
      <c r="B17" s="74" t="s">
        <v>762</v>
      </c>
      <c r="C17" s="74" t="s">
        <v>1062</v>
      </c>
      <c r="D17" s="74" t="s">
        <v>43</v>
      </c>
      <c r="E17" s="75">
        <v>4</v>
      </c>
      <c r="F17" s="62">
        <v>20</v>
      </c>
      <c r="G17" s="4">
        <v>15</v>
      </c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29</v>
      </c>
      <c r="I17" s="36">
        <v>18</v>
      </c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27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76</v>
      </c>
      <c r="AJ17" s="3">
        <f t="shared" si="1"/>
        <v>13</v>
      </c>
      <c r="AK17" s="5">
        <f t="shared" si="2"/>
        <v>3</v>
      </c>
      <c r="AL17" s="41">
        <f t="shared" si="3"/>
        <v>76</v>
      </c>
      <c r="AM17" s="33">
        <f t="shared" si="4"/>
        <v>13</v>
      </c>
      <c r="AO17" s="22">
        <f t="shared" si="5"/>
        <v>20</v>
      </c>
      <c r="AP17">
        <f t="shared" si="6"/>
        <v>29</v>
      </c>
      <c r="AQ17">
        <f t="shared" si="7"/>
        <v>27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29</v>
      </c>
      <c r="BE17" s="22">
        <f t="shared" ref="BE17:BR17" si="33">BD17+LARGE($AO17:$BC17,BE$4)</f>
        <v>56</v>
      </c>
      <c r="BF17" s="22">
        <f t="shared" si="33"/>
        <v>76</v>
      </c>
      <c r="BG17" s="22">
        <f t="shared" si="33"/>
        <v>76</v>
      </c>
      <c r="BH17" s="22">
        <f t="shared" si="33"/>
        <v>76</v>
      </c>
      <c r="BI17" s="22">
        <f t="shared" si="33"/>
        <v>76</v>
      </c>
      <c r="BJ17" s="22">
        <f t="shared" si="33"/>
        <v>76</v>
      </c>
      <c r="BK17" s="22">
        <f t="shared" si="33"/>
        <v>76</v>
      </c>
      <c r="BL17" s="22">
        <f t="shared" si="33"/>
        <v>76</v>
      </c>
      <c r="BM17" s="22">
        <f t="shared" si="33"/>
        <v>76</v>
      </c>
      <c r="BN17" s="22">
        <f t="shared" si="33"/>
        <v>76</v>
      </c>
      <c r="BO17" s="22">
        <f t="shared" si="33"/>
        <v>76</v>
      </c>
      <c r="BP17" s="22">
        <f t="shared" si="33"/>
        <v>76</v>
      </c>
      <c r="BQ17" s="22">
        <f t="shared" si="33"/>
        <v>76</v>
      </c>
      <c r="BR17" s="22">
        <f t="shared" si="33"/>
        <v>76</v>
      </c>
    </row>
    <row r="18" spans="1:70" ht="16.5" x14ac:dyDescent="0.35">
      <c r="A18" s="74" t="s">
        <v>1147</v>
      </c>
      <c r="B18" s="74" t="s">
        <v>380</v>
      </c>
      <c r="C18" s="74" t="s">
        <v>1148</v>
      </c>
      <c r="D18" s="74" t="s">
        <v>40</v>
      </c>
      <c r="E18" s="6"/>
      <c r="F18" s="66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>
        <v>12</v>
      </c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34</v>
      </c>
      <c r="I18" s="36">
        <v>9</v>
      </c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40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74</v>
      </c>
      <c r="AJ18" s="3">
        <f t="shared" si="1"/>
        <v>14</v>
      </c>
      <c r="AK18" s="5">
        <f t="shared" si="2"/>
        <v>2</v>
      </c>
      <c r="AL18" s="41">
        <f t="shared" si="3"/>
        <v>74</v>
      </c>
      <c r="AM18" s="33">
        <f t="shared" si="4"/>
        <v>14</v>
      </c>
      <c r="AO18" s="22">
        <f t="shared" si="5"/>
        <v>0</v>
      </c>
      <c r="AP18">
        <f t="shared" si="6"/>
        <v>34</v>
      </c>
      <c r="AQ18">
        <f t="shared" si="7"/>
        <v>40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40</v>
      </c>
      <c r="BE18" s="22">
        <f t="shared" ref="BE18:BR18" si="34">BD18+LARGE($AO18:$BC18,BE$4)</f>
        <v>74</v>
      </c>
      <c r="BF18" s="22">
        <f t="shared" si="34"/>
        <v>74</v>
      </c>
      <c r="BG18" s="22">
        <f t="shared" si="34"/>
        <v>74</v>
      </c>
      <c r="BH18" s="22">
        <f t="shared" si="34"/>
        <v>74</v>
      </c>
      <c r="BI18" s="22">
        <f t="shared" si="34"/>
        <v>74</v>
      </c>
      <c r="BJ18" s="22">
        <f t="shared" si="34"/>
        <v>74</v>
      </c>
      <c r="BK18" s="22">
        <f t="shared" si="34"/>
        <v>74</v>
      </c>
      <c r="BL18" s="22">
        <f t="shared" si="34"/>
        <v>74</v>
      </c>
      <c r="BM18" s="22">
        <f t="shared" si="34"/>
        <v>74</v>
      </c>
      <c r="BN18" s="22">
        <f t="shared" si="34"/>
        <v>74</v>
      </c>
      <c r="BO18" s="22">
        <f t="shared" si="34"/>
        <v>74</v>
      </c>
      <c r="BP18" s="22">
        <f t="shared" si="34"/>
        <v>74</v>
      </c>
      <c r="BQ18" s="22">
        <f t="shared" si="34"/>
        <v>74</v>
      </c>
      <c r="BR18" s="22">
        <f t="shared" si="34"/>
        <v>74</v>
      </c>
    </row>
    <row r="19" spans="1:70" ht="16.5" x14ac:dyDescent="0.5">
      <c r="A19" s="74" t="s">
        <v>1104</v>
      </c>
      <c r="B19" s="74" t="s">
        <v>1105</v>
      </c>
      <c r="C19" s="74" t="s">
        <v>1106</v>
      </c>
      <c r="D19" s="74" t="s">
        <v>42</v>
      </c>
      <c r="E19" s="6">
        <v>5</v>
      </c>
      <c r="F19" s="62">
        <v>20</v>
      </c>
      <c r="G19" s="4">
        <v>25</v>
      </c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19</v>
      </c>
      <c r="I19" s="36">
        <v>13</v>
      </c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32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71</v>
      </c>
      <c r="AJ19" s="3">
        <f t="shared" si="1"/>
        <v>15</v>
      </c>
      <c r="AK19" s="5">
        <f t="shared" si="2"/>
        <v>3</v>
      </c>
      <c r="AL19" s="41">
        <f t="shared" si="3"/>
        <v>71</v>
      </c>
      <c r="AM19" s="33">
        <f t="shared" si="4"/>
        <v>15</v>
      </c>
      <c r="AO19" s="22">
        <f t="shared" si="5"/>
        <v>20</v>
      </c>
      <c r="AP19">
        <f t="shared" si="6"/>
        <v>19</v>
      </c>
      <c r="AQ19">
        <f t="shared" si="7"/>
        <v>32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32</v>
      </c>
      <c r="BE19" s="22">
        <f t="shared" ref="BE19:BR19" si="35">BD19+LARGE($AO19:$BC19,BE$4)</f>
        <v>52</v>
      </c>
      <c r="BF19" s="22">
        <f t="shared" si="35"/>
        <v>71</v>
      </c>
      <c r="BG19" s="22">
        <f t="shared" si="35"/>
        <v>71</v>
      </c>
      <c r="BH19" s="22">
        <f t="shared" si="35"/>
        <v>71</v>
      </c>
      <c r="BI19" s="22">
        <f t="shared" si="35"/>
        <v>71</v>
      </c>
      <c r="BJ19" s="22">
        <f t="shared" si="35"/>
        <v>71</v>
      </c>
      <c r="BK19" s="22">
        <f t="shared" si="35"/>
        <v>71</v>
      </c>
      <c r="BL19" s="22">
        <f t="shared" si="35"/>
        <v>71</v>
      </c>
      <c r="BM19" s="22">
        <f t="shared" si="35"/>
        <v>71</v>
      </c>
      <c r="BN19" s="22">
        <f t="shared" si="35"/>
        <v>71</v>
      </c>
      <c r="BO19" s="22">
        <f t="shared" si="35"/>
        <v>71</v>
      </c>
      <c r="BP19" s="22">
        <f t="shared" si="35"/>
        <v>71</v>
      </c>
      <c r="BQ19" s="22">
        <f t="shared" si="35"/>
        <v>71</v>
      </c>
      <c r="BR19" s="22">
        <f t="shared" si="35"/>
        <v>71</v>
      </c>
    </row>
    <row r="20" spans="1:70" ht="16.5" x14ac:dyDescent="0.5">
      <c r="A20" s="74" t="s">
        <v>1158</v>
      </c>
      <c r="B20" s="74" t="s">
        <v>886</v>
      </c>
      <c r="C20" s="74" t="s">
        <v>1159</v>
      </c>
      <c r="D20" s="74" t="s">
        <v>43</v>
      </c>
      <c r="E20" s="6">
        <v>9</v>
      </c>
      <c r="F20" s="62">
        <v>10</v>
      </c>
      <c r="G20" s="4">
        <v>22</v>
      </c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22</v>
      </c>
      <c r="I20" s="36">
        <v>11</v>
      </c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36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68</v>
      </c>
      <c r="AJ20" s="3">
        <f t="shared" si="1"/>
        <v>16</v>
      </c>
      <c r="AK20" s="5">
        <f t="shared" si="2"/>
        <v>3</v>
      </c>
      <c r="AL20" s="41">
        <f t="shared" si="3"/>
        <v>68</v>
      </c>
      <c r="AM20" s="33">
        <f t="shared" si="4"/>
        <v>16</v>
      </c>
      <c r="AO20" s="22">
        <f t="shared" si="5"/>
        <v>10</v>
      </c>
      <c r="AP20">
        <f t="shared" si="6"/>
        <v>22</v>
      </c>
      <c r="AQ20">
        <f t="shared" si="7"/>
        <v>36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36</v>
      </c>
      <c r="BE20" s="22">
        <f t="shared" ref="BE20:BR20" si="36">BD20+LARGE($AO20:$BC20,BE$4)</f>
        <v>58</v>
      </c>
      <c r="BF20" s="22">
        <f t="shared" si="36"/>
        <v>68</v>
      </c>
      <c r="BG20" s="22">
        <f t="shared" si="36"/>
        <v>68</v>
      </c>
      <c r="BH20" s="22">
        <f t="shared" si="36"/>
        <v>68</v>
      </c>
      <c r="BI20" s="22">
        <f t="shared" si="36"/>
        <v>68</v>
      </c>
      <c r="BJ20" s="22">
        <f t="shared" si="36"/>
        <v>68</v>
      </c>
      <c r="BK20" s="22">
        <f t="shared" si="36"/>
        <v>68</v>
      </c>
      <c r="BL20" s="22">
        <f t="shared" si="36"/>
        <v>68</v>
      </c>
      <c r="BM20" s="22">
        <f t="shared" si="36"/>
        <v>68</v>
      </c>
      <c r="BN20" s="22">
        <f t="shared" si="36"/>
        <v>68</v>
      </c>
      <c r="BO20" s="22">
        <f t="shared" si="36"/>
        <v>68</v>
      </c>
      <c r="BP20" s="22">
        <f t="shared" si="36"/>
        <v>68</v>
      </c>
      <c r="BQ20" s="22">
        <f t="shared" si="36"/>
        <v>68</v>
      </c>
      <c r="BR20" s="22">
        <f t="shared" si="36"/>
        <v>68</v>
      </c>
    </row>
    <row r="21" spans="1:70" ht="16.5" x14ac:dyDescent="0.5">
      <c r="A21" s="74" t="s">
        <v>1112</v>
      </c>
      <c r="B21" s="74" t="s">
        <v>454</v>
      </c>
      <c r="C21" s="74" t="s">
        <v>1113</v>
      </c>
      <c r="D21" s="74" t="s">
        <v>55</v>
      </c>
      <c r="E21" s="6">
        <v>11</v>
      </c>
      <c r="F21" s="62">
        <v>10</v>
      </c>
      <c r="G21" s="4">
        <v>20</v>
      </c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24</v>
      </c>
      <c r="I21" s="36">
        <v>16</v>
      </c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29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63</v>
      </c>
      <c r="AJ21" s="3">
        <f t="shared" si="1"/>
        <v>17</v>
      </c>
      <c r="AK21" s="5">
        <f t="shared" si="2"/>
        <v>3</v>
      </c>
      <c r="AL21" s="41">
        <f t="shared" si="3"/>
        <v>63</v>
      </c>
      <c r="AM21" s="33">
        <f t="shared" si="4"/>
        <v>17</v>
      </c>
      <c r="AO21" s="22">
        <f t="shared" si="5"/>
        <v>10</v>
      </c>
      <c r="AP21">
        <f t="shared" si="6"/>
        <v>24</v>
      </c>
      <c r="AQ21">
        <f t="shared" si="7"/>
        <v>29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29</v>
      </c>
      <c r="BE21" s="22">
        <f t="shared" ref="BE21:BR21" si="37">BD21+LARGE($AO21:$BC21,BE$4)</f>
        <v>53</v>
      </c>
      <c r="BF21" s="22">
        <f t="shared" si="37"/>
        <v>63</v>
      </c>
      <c r="BG21" s="22">
        <f t="shared" si="37"/>
        <v>63</v>
      </c>
      <c r="BH21" s="22">
        <f t="shared" si="37"/>
        <v>63</v>
      </c>
      <c r="BI21" s="22">
        <f t="shared" si="37"/>
        <v>63</v>
      </c>
      <c r="BJ21" s="22">
        <f t="shared" si="37"/>
        <v>63</v>
      </c>
      <c r="BK21" s="22">
        <f t="shared" si="37"/>
        <v>63</v>
      </c>
      <c r="BL21" s="22">
        <f t="shared" si="37"/>
        <v>63</v>
      </c>
      <c r="BM21" s="22">
        <f t="shared" si="37"/>
        <v>63</v>
      </c>
      <c r="BN21" s="22">
        <f t="shared" si="37"/>
        <v>63</v>
      </c>
      <c r="BO21" s="22">
        <f t="shared" si="37"/>
        <v>63</v>
      </c>
      <c r="BP21" s="22">
        <f t="shared" si="37"/>
        <v>63</v>
      </c>
      <c r="BQ21" s="22">
        <f t="shared" si="37"/>
        <v>63</v>
      </c>
      <c r="BR21" s="22">
        <f t="shared" si="37"/>
        <v>63</v>
      </c>
    </row>
    <row r="22" spans="1:70" ht="16.5" x14ac:dyDescent="0.5">
      <c r="A22" s="74" t="s">
        <v>1130</v>
      </c>
      <c r="B22" s="74" t="s">
        <v>1131</v>
      </c>
      <c r="C22" s="74" t="s">
        <v>1132</v>
      </c>
      <c r="D22" s="74" t="s">
        <v>17</v>
      </c>
      <c r="E22" s="6">
        <v>7</v>
      </c>
      <c r="F22" s="62">
        <v>14</v>
      </c>
      <c r="G22" s="4">
        <v>23</v>
      </c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21</v>
      </c>
      <c r="I22" s="36">
        <v>22</v>
      </c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23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58</v>
      </c>
      <c r="AJ22" s="3">
        <f t="shared" si="1"/>
        <v>18</v>
      </c>
      <c r="AK22" s="5">
        <f t="shared" si="2"/>
        <v>3</v>
      </c>
      <c r="AL22" s="41">
        <f t="shared" si="3"/>
        <v>58</v>
      </c>
      <c r="AM22" s="33">
        <f t="shared" si="4"/>
        <v>18</v>
      </c>
      <c r="AO22" s="22">
        <f t="shared" si="5"/>
        <v>14</v>
      </c>
      <c r="AP22">
        <f t="shared" si="6"/>
        <v>21</v>
      </c>
      <c r="AQ22">
        <f t="shared" si="7"/>
        <v>23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23</v>
      </c>
      <c r="BE22" s="22">
        <f t="shared" ref="BE22:BR22" si="38">BD22+LARGE($AO22:$BC22,BE$4)</f>
        <v>44</v>
      </c>
      <c r="BF22" s="22">
        <f t="shared" si="38"/>
        <v>58</v>
      </c>
      <c r="BG22" s="22">
        <f t="shared" si="38"/>
        <v>58</v>
      </c>
      <c r="BH22" s="22">
        <f t="shared" si="38"/>
        <v>58</v>
      </c>
      <c r="BI22" s="22">
        <f t="shared" si="38"/>
        <v>58</v>
      </c>
      <c r="BJ22" s="22">
        <f t="shared" si="38"/>
        <v>58</v>
      </c>
      <c r="BK22" s="22">
        <f t="shared" si="38"/>
        <v>58</v>
      </c>
      <c r="BL22" s="22">
        <f t="shared" si="38"/>
        <v>58</v>
      </c>
      <c r="BM22" s="22">
        <f t="shared" si="38"/>
        <v>58</v>
      </c>
      <c r="BN22" s="22">
        <f t="shared" si="38"/>
        <v>58</v>
      </c>
      <c r="BO22" s="22">
        <f t="shared" si="38"/>
        <v>58</v>
      </c>
      <c r="BP22" s="22">
        <f t="shared" si="38"/>
        <v>58</v>
      </c>
      <c r="BQ22" s="22">
        <f t="shared" si="38"/>
        <v>58</v>
      </c>
      <c r="BR22" s="22">
        <f t="shared" si="38"/>
        <v>58</v>
      </c>
    </row>
    <row r="23" spans="1:70" ht="16.5" x14ac:dyDescent="0.35">
      <c r="A23" s="74" t="s">
        <v>1063</v>
      </c>
      <c r="B23" s="74" t="s">
        <v>644</v>
      </c>
      <c r="C23" s="74" t="s">
        <v>1064</v>
      </c>
      <c r="D23" s="74" t="s">
        <v>17</v>
      </c>
      <c r="E23" s="6"/>
      <c r="F23" s="66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>
        <v>4</v>
      </c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55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55</v>
      </c>
      <c r="AJ23" s="3">
        <f t="shared" si="1"/>
        <v>19</v>
      </c>
      <c r="AK23" s="5">
        <f t="shared" si="2"/>
        <v>1</v>
      </c>
      <c r="AL23" s="41">
        <f t="shared" si="3"/>
        <v>55</v>
      </c>
      <c r="AM23" s="33">
        <f t="shared" si="4"/>
        <v>19</v>
      </c>
      <c r="AO23" s="22">
        <f t="shared" si="5"/>
        <v>0</v>
      </c>
      <c r="AP23">
        <f t="shared" si="6"/>
        <v>55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55</v>
      </c>
      <c r="BE23" s="22">
        <f t="shared" ref="BE23:BR23" si="39">BD23+LARGE($AO23:$BC23,BE$4)</f>
        <v>55</v>
      </c>
      <c r="BF23" s="22">
        <f t="shared" si="39"/>
        <v>55</v>
      </c>
      <c r="BG23" s="22">
        <f t="shared" si="39"/>
        <v>55</v>
      </c>
      <c r="BH23" s="22">
        <f t="shared" si="39"/>
        <v>55</v>
      </c>
      <c r="BI23" s="22">
        <f t="shared" si="39"/>
        <v>55</v>
      </c>
      <c r="BJ23" s="22">
        <f t="shared" si="39"/>
        <v>55</v>
      </c>
      <c r="BK23" s="22">
        <f t="shared" si="39"/>
        <v>55</v>
      </c>
      <c r="BL23" s="22">
        <f t="shared" si="39"/>
        <v>55</v>
      </c>
      <c r="BM23" s="22">
        <f t="shared" si="39"/>
        <v>55</v>
      </c>
      <c r="BN23" s="22">
        <f t="shared" si="39"/>
        <v>55</v>
      </c>
      <c r="BO23" s="22">
        <f t="shared" si="39"/>
        <v>55</v>
      </c>
      <c r="BP23" s="22">
        <f t="shared" si="39"/>
        <v>55</v>
      </c>
      <c r="BQ23" s="22">
        <f t="shared" si="39"/>
        <v>55</v>
      </c>
      <c r="BR23" s="22">
        <f t="shared" si="39"/>
        <v>55</v>
      </c>
    </row>
    <row r="24" spans="1:70" ht="16.5" x14ac:dyDescent="0.5">
      <c r="A24" s="74" t="s">
        <v>1071</v>
      </c>
      <c r="B24" s="74" t="s">
        <v>1072</v>
      </c>
      <c r="C24" s="74" t="s">
        <v>1073</v>
      </c>
      <c r="D24" s="74" t="s">
        <v>43</v>
      </c>
      <c r="E24" s="6">
        <v>4</v>
      </c>
      <c r="F24" s="62">
        <v>25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>
        <v>17</v>
      </c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28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53</v>
      </c>
      <c r="AJ24" s="3">
        <f t="shared" si="1"/>
        <v>20</v>
      </c>
      <c r="AK24" s="5">
        <f t="shared" si="2"/>
        <v>2</v>
      </c>
      <c r="AL24" s="41">
        <f t="shared" si="3"/>
        <v>53</v>
      </c>
      <c r="AM24" s="33">
        <f t="shared" si="4"/>
        <v>20</v>
      </c>
      <c r="AO24" s="22">
        <f t="shared" si="5"/>
        <v>25</v>
      </c>
      <c r="AP24">
        <f t="shared" si="6"/>
        <v>0</v>
      </c>
      <c r="AQ24">
        <f t="shared" si="7"/>
        <v>28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28</v>
      </c>
      <c r="BE24" s="22">
        <f t="shared" ref="BE24:BR24" si="40">BD24+LARGE($AO24:$BC24,BE$4)</f>
        <v>53</v>
      </c>
      <c r="BF24" s="22">
        <f t="shared" si="40"/>
        <v>53</v>
      </c>
      <c r="BG24" s="22">
        <f t="shared" si="40"/>
        <v>53</v>
      </c>
      <c r="BH24" s="22">
        <f t="shared" si="40"/>
        <v>53</v>
      </c>
      <c r="BI24" s="22">
        <f t="shared" si="40"/>
        <v>53</v>
      </c>
      <c r="BJ24" s="22">
        <f t="shared" si="40"/>
        <v>53</v>
      </c>
      <c r="BK24" s="22">
        <f t="shared" si="40"/>
        <v>53</v>
      </c>
      <c r="BL24" s="22">
        <f t="shared" si="40"/>
        <v>53</v>
      </c>
      <c r="BM24" s="22">
        <f t="shared" si="40"/>
        <v>53</v>
      </c>
      <c r="BN24" s="22">
        <f t="shared" si="40"/>
        <v>53</v>
      </c>
      <c r="BO24" s="22">
        <f t="shared" si="40"/>
        <v>53</v>
      </c>
      <c r="BP24" s="22">
        <f t="shared" si="40"/>
        <v>53</v>
      </c>
      <c r="BQ24" s="22">
        <f t="shared" si="40"/>
        <v>53</v>
      </c>
      <c r="BR24" s="22">
        <f t="shared" si="40"/>
        <v>53</v>
      </c>
    </row>
    <row r="25" spans="1:70" ht="16.5" x14ac:dyDescent="0.35">
      <c r="A25" s="74" t="s">
        <v>1065</v>
      </c>
      <c r="B25" s="74" t="s">
        <v>1066</v>
      </c>
      <c r="C25" s="74" t="s">
        <v>184</v>
      </c>
      <c r="D25" s="74" t="s">
        <v>130</v>
      </c>
      <c r="E25" s="6"/>
      <c r="F25" s="66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>
        <v>16</v>
      </c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28</v>
      </c>
      <c r="I25" s="36">
        <v>33</v>
      </c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13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41</v>
      </c>
      <c r="AJ25" s="3">
        <f t="shared" si="1"/>
        <v>21</v>
      </c>
      <c r="AK25" s="5">
        <f t="shared" si="2"/>
        <v>2</v>
      </c>
      <c r="AL25" s="41">
        <f t="shared" si="3"/>
        <v>41</v>
      </c>
      <c r="AM25" s="33">
        <f t="shared" si="4"/>
        <v>21</v>
      </c>
      <c r="AO25" s="22">
        <f t="shared" si="5"/>
        <v>0</v>
      </c>
      <c r="AP25">
        <f t="shared" si="6"/>
        <v>28</v>
      </c>
      <c r="AQ25">
        <f t="shared" si="7"/>
        <v>13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28</v>
      </c>
      <c r="BE25" s="22">
        <f t="shared" ref="BE25:BR25" si="41">BD25+LARGE($AO25:$BC25,BE$4)</f>
        <v>41</v>
      </c>
      <c r="BF25" s="22">
        <f t="shared" si="41"/>
        <v>41</v>
      </c>
      <c r="BG25" s="22">
        <f t="shared" si="41"/>
        <v>41</v>
      </c>
      <c r="BH25" s="22">
        <f t="shared" si="41"/>
        <v>41</v>
      </c>
      <c r="BI25" s="22">
        <f t="shared" si="41"/>
        <v>41</v>
      </c>
      <c r="BJ25" s="22">
        <f t="shared" si="41"/>
        <v>41</v>
      </c>
      <c r="BK25" s="22">
        <f t="shared" si="41"/>
        <v>41</v>
      </c>
      <c r="BL25" s="22">
        <f t="shared" si="41"/>
        <v>41</v>
      </c>
      <c r="BM25" s="22">
        <f t="shared" si="41"/>
        <v>41</v>
      </c>
      <c r="BN25" s="22">
        <f t="shared" si="41"/>
        <v>41</v>
      </c>
      <c r="BO25" s="22">
        <f t="shared" si="41"/>
        <v>41</v>
      </c>
      <c r="BP25" s="22">
        <f t="shared" si="41"/>
        <v>41</v>
      </c>
      <c r="BQ25" s="22">
        <f t="shared" si="41"/>
        <v>41</v>
      </c>
      <c r="BR25" s="22">
        <f t="shared" si="41"/>
        <v>41</v>
      </c>
    </row>
    <row r="26" spans="1:70" ht="16.5" x14ac:dyDescent="0.5">
      <c r="A26" s="74" t="s">
        <v>1183</v>
      </c>
      <c r="B26" s="74" t="s">
        <v>1184</v>
      </c>
      <c r="C26" s="74" t="s">
        <v>1185</v>
      </c>
      <c r="D26" s="74" t="s">
        <v>43</v>
      </c>
      <c r="E26" s="6">
        <v>9</v>
      </c>
      <c r="F26" s="62">
        <v>10</v>
      </c>
      <c r="G26" s="4">
        <v>28</v>
      </c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16</v>
      </c>
      <c r="I26" s="36">
        <v>32</v>
      </c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14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40</v>
      </c>
      <c r="AJ26" s="3">
        <f t="shared" si="1"/>
        <v>22</v>
      </c>
      <c r="AK26" s="5">
        <f t="shared" si="2"/>
        <v>3</v>
      </c>
      <c r="AL26" s="41">
        <f t="shared" si="3"/>
        <v>40</v>
      </c>
      <c r="AM26" s="33">
        <f t="shared" si="4"/>
        <v>22</v>
      </c>
      <c r="AO26" s="22">
        <f t="shared" si="5"/>
        <v>10</v>
      </c>
      <c r="AP26">
        <f t="shared" si="6"/>
        <v>16</v>
      </c>
      <c r="AQ26">
        <f t="shared" si="7"/>
        <v>14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16</v>
      </c>
      <c r="BE26" s="22">
        <f t="shared" ref="BE26:BR26" si="42">BD26+LARGE($AO26:$BC26,BE$4)</f>
        <v>30</v>
      </c>
      <c r="BF26" s="22">
        <f t="shared" si="42"/>
        <v>40</v>
      </c>
      <c r="BG26" s="22">
        <f t="shared" si="42"/>
        <v>40</v>
      </c>
      <c r="BH26" s="22">
        <f t="shared" si="42"/>
        <v>40</v>
      </c>
      <c r="BI26" s="22">
        <f t="shared" si="42"/>
        <v>40</v>
      </c>
      <c r="BJ26" s="22">
        <f t="shared" si="42"/>
        <v>40</v>
      </c>
      <c r="BK26" s="22">
        <f t="shared" si="42"/>
        <v>40</v>
      </c>
      <c r="BL26" s="22">
        <f t="shared" si="42"/>
        <v>40</v>
      </c>
      <c r="BM26" s="22">
        <f t="shared" si="42"/>
        <v>40</v>
      </c>
      <c r="BN26" s="22">
        <f t="shared" si="42"/>
        <v>40</v>
      </c>
      <c r="BO26" s="22">
        <f t="shared" si="42"/>
        <v>40</v>
      </c>
      <c r="BP26" s="22">
        <f t="shared" si="42"/>
        <v>40</v>
      </c>
      <c r="BQ26" s="22">
        <f t="shared" si="42"/>
        <v>40</v>
      </c>
      <c r="BR26" s="22">
        <f t="shared" si="42"/>
        <v>40</v>
      </c>
    </row>
    <row r="27" spans="1:70" ht="16.5" x14ac:dyDescent="0.5">
      <c r="A27" s="74" t="s">
        <v>1134</v>
      </c>
      <c r="B27" s="74" t="s">
        <v>1135</v>
      </c>
      <c r="C27" s="74" t="s">
        <v>1136</v>
      </c>
      <c r="D27" s="74" t="s">
        <v>39</v>
      </c>
      <c r="E27" s="6">
        <v>12</v>
      </c>
      <c r="F27" s="62">
        <v>10</v>
      </c>
      <c r="G27" s="4">
        <v>27</v>
      </c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17</v>
      </c>
      <c r="I27" s="36">
        <v>35</v>
      </c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12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39</v>
      </c>
      <c r="AJ27" s="3">
        <f t="shared" si="1"/>
        <v>23</v>
      </c>
      <c r="AK27" s="5">
        <f t="shared" si="2"/>
        <v>3</v>
      </c>
      <c r="AL27" s="41">
        <f t="shared" si="3"/>
        <v>39</v>
      </c>
      <c r="AM27" s="33">
        <f t="shared" si="4"/>
        <v>23</v>
      </c>
      <c r="AO27" s="22">
        <f t="shared" si="5"/>
        <v>10</v>
      </c>
      <c r="AP27">
        <f t="shared" si="6"/>
        <v>17</v>
      </c>
      <c r="AQ27">
        <f t="shared" si="7"/>
        <v>12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17</v>
      </c>
      <c r="BE27" s="22">
        <f t="shared" ref="BE27:BR27" si="43">BD27+LARGE($AO27:$BC27,BE$4)</f>
        <v>29</v>
      </c>
      <c r="BF27" s="22">
        <f t="shared" si="43"/>
        <v>39</v>
      </c>
      <c r="BG27" s="22">
        <f t="shared" si="43"/>
        <v>39</v>
      </c>
      <c r="BH27" s="22">
        <f t="shared" si="43"/>
        <v>39</v>
      </c>
      <c r="BI27" s="22">
        <f t="shared" si="43"/>
        <v>39</v>
      </c>
      <c r="BJ27" s="22">
        <f t="shared" si="43"/>
        <v>39</v>
      </c>
      <c r="BK27" s="22">
        <f t="shared" si="43"/>
        <v>39</v>
      </c>
      <c r="BL27" s="22">
        <f t="shared" si="43"/>
        <v>39</v>
      </c>
      <c r="BM27" s="22">
        <f t="shared" si="43"/>
        <v>39</v>
      </c>
      <c r="BN27" s="22">
        <f t="shared" si="43"/>
        <v>39</v>
      </c>
      <c r="BO27" s="22">
        <f t="shared" si="43"/>
        <v>39</v>
      </c>
      <c r="BP27" s="22">
        <f t="shared" si="43"/>
        <v>39</v>
      </c>
      <c r="BQ27" s="22">
        <f t="shared" si="43"/>
        <v>39</v>
      </c>
      <c r="BR27" s="22">
        <f t="shared" si="43"/>
        <v>39</v>
      </c>
    </row>
    <row r="28" spans="1:70" ht="16.5" x14ac:dyDescent="0.35">
      <c r="A28" s="74" t="s">
        <v>1054</v>
      </c>
      <c r="B28" s="74" t="s">
        <v>824</v>
      </c>
      <c r="C28" s="74" t="s">
        <v>1055</v>
      </c>
      <c r="D28" s="74" t="s">
        <v>131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>
        <v>26</v>
      </c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18</v>
      </c>
      <c r="I28" s="36">
        <v>25</v>
      </c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20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38</v>
      </c>
      <c r="AJ28" s="3">
        <f t="shared" si="1"/>
        <v>24</v>
      </c>
      <c r="AK28" s="5">
        <f t="shared" si="2"/>
        <v>2</v>
      </c>
      <c r="AL28" s="41">
        <f t="shared" si="3"/>
        <v>38</v>
      </c>
      <c r="AM28" s="33">
        <f t="shared" si="4"/>
        <v>24</v>
      </c>
      <c r="AO28" s="22">
        <f t="shared" si="5"/>
        <v>0</v>
      </c>
      <c r="AP28">
        <f t="shared" si="6"/>
        <v>18</v>
      </c>
      <c r="AQ28">
        <f t="shared" si="7"/>
        <v>20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20</v>
      </c>
      <c r="BE28" s="22">
        <f t="shared" ref="BE28:BR28" si="44">BD28+LARGE($AO28:$BC28,BE$4)</f>
        <v>38</v>
      </c>
      <c r="BF28" s="22">
        <f t="shared" si="44"/>
        <v>38</v>
      </c>
      <c r="BG28" s="22">
        <f t="shared" si="44"/>
        <v>38</v>
      </c>
      <c r="BH28" s="22">
        <f t="shared" si="44"/>
        <v>38</v>
      </c>
      <c r="BI28" s="22">
        <f t="shared" si="44"/>
        <v>38</v>
      </c>
      <c r="BJ28" s="22">
        <f t="shared" si="44"/>
        <v>38</v>
      </c>
      <c r="BK28" s="22">
        <f t="shared" si="44"/>
        <v>38</v>
      </c>
      <c r="BL28" s="22">
        <f t="shared" si="44"/>
        <v>38</v>
      </c>
      <c r="BM28" s="22">
        <f t="shared" si="44"/>
        <v>38</v>
      </c>
      <c r="BN28" s="22">
        <f t="shared" si="44"/>
        <v>38</v>
      </c>
      <c r="BO28" s="22">
        <f t="shared" si="44"/>
        <v>38</v>
      </c>
      <c r="BP28" s="22">
        <f t="shared" si="44"/>
        <v>38</v>
      </c>
      <c r="BQ28" s="22">
        <f t="shared" si="44"/>
        <v>38</v>
      </c>
      <c r="BR28" s="22">
        <f t="shared" si="44"/>
        <v>38</v>
      </c>
    </row>
    <row r="29" spans="1:70" ht="16.5" x14ac:dyDescent="0.35">
      <c r="A29" s="74" t="s">
        <v>1133</v>
      </c>
      <c r="B29" s="74" t="s">
        <v>373</v>
      </c>
      <c r="C29" s="74" t="s">
        <v>945</v>
      </c>
      <c r="D29" s="74" t="s">
        <v>17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>
        <v>10</v>
      </c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38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38</v>
      </c>
      <c r="AJ29" s="3">
        <f t="shared" si="1"/>
        <v>24</v>
      </c>
      <c r="AK29" s="5">
        <f t="shared" si="2"/>
        <v>1</v>
      </c>
      <c r="AL29" s="41">
        <f t="shared" si="3"/>
        <v>38</v>
      </c>
      <c r="AM29" s="33">
        <f t="shared" si="4"/>
        <v>24</v>
      </c>
      <c r="AO29" s="22">
        <f t="shared" si="5"/>
        <v>0</v>
      </c>
      <c r="AP29">
        <f t="shared" si="6"/>
        <v>38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38</v>
      </c>
      <c r="BE29" s="22">
        <f t="shared" ref="BE29:BR29" si="45">BD29+LARGE($AO29:$BC29,BE$4)</f>
        <v>38</v>
      </c>
      <c r="BF29" s="22">
        <f t="shared" si="45"/>
        <v>38</v>
      </c>
      <c r="BG29" s="22">
        <f t="shared" si="45"/>
        <v>38</v>
      </c>
      <c r="BH29" s="22">
        <f t="shared" si="45"/>
        <v>38</v>
      </c>
      <c r="BI29" s="22">
        <f t="shared" si="45"/>
        <v>38</v>
      </c>
      <c r="BJ29" s="22">
        <f t="shared" si="45"/>
        <v>38</v>
      </c>
      <c r="BK29" s="22">
        <f t="shared" si="45"/>
        <v>38</v>
      </c>
      <c r="BL29" s="22">
        <f t="shared" si="45"/>
        <v>38</v>
      </c>
      <c r="BM29" s="22">
        <f t="shared" si="45"/>
        <v>38</v>
      </c>
      <c r="BN29" s="22">
        <f t="shared" si="45"/>
        <v>38</v>
      </c>
      <c r="BO29" s="22">
        <f t="shared" si="45"/>
        <v>38</v>
      </c>
      <c r="BP29" s="22">
        <f t="shared" si="45"/>
        <v>38</v>
      </c>
      <c r="BQ29" s="22">
        <f t="shared" si="45"/>
        <v>38</v>
      </c>
      <c r="BR29" s="22">
        <f t="shared" si="45"/>
        <v>38</v>
      </c>
    </row>
    <row r="30" spans="1:70" ht="16.5" x14ac:dyDescent="0.35">
      <c r="A30" s="74" t="s">
        <v>1111</v>
      </c>
      <c r="B30" s="74" t="s">
        <v>675</v>
      </c>
      <c r="C30" s="74" t="s">
        <v>855</v>
      </c>
      <c r="D30" s="74" t="s">
        <v>130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>
        <v>29</v>
      </c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15</v>
      </c>
      <c r="I30" s="36">
        <v>23</v>
      </c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22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37</v>
      </c>
      <c r="AJ30" s="3">
        <f t="shared" si="1"/>
        <v>26</v>
      </c>
      <c r="AK30" s="5">
        <f t="shared" si="2"/>
        <v>2</v>
      </c>
      <c r="AL30" s="41">
        <f t="shared" si="3"/>
        <v>37</v>
      </c>
      <c r="AM30" s="33">
        <f t="shared" si="4"/>
        <v>26</v>
      </c>
      <c r="AO30" s="22">
        <f t="shared" si="5"/>
        <v>0</v>
      </c>
      <c r="AP30">
        <f t="shared" si="6"/>
        <v>15</v>
      </c>
      <c r="AQ30">
        <f t="shared" si="7"/>
        <v>22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22</v>
      </c>
      <c r="BE30" s="22">
        <f t="shared" ref="BE30:BR30" si="46">BD30+LARGE($AO30:$BC30,BE$4)</f>
        <v>37</v>
      </c>
      <c r="BF30" s="22">
        <f t="shared" si="46"/>
        <v>37</v>
      </c>
      <c r="BG30" s="22">
        <f t="shared" si="46"/>
        <v>37</v>
      </c>
      <c r="BH30" s="22">
        <f t="shared" si="46"/>
        <v>37</v>
      </c>
      <c r="BI30" s="22">
        <f t="shared" si="46"/>
        <v>37</v>
      </c>
      <c r="BJ30" s="22">
        <f t="shared" si="46"/>
        <v>37</v>
      </c>
      <c r="BK30" s="22">
        <f t="shared" si="46"/>
        <v>37</v>
      </c>
      <c r="BL30" s="22">
        <f t="shared" si="46"/>
        <v>37</v>
      </c>
      <c r="BM30" s="22">
        <f t="shared" si="46"/>
        <v>37</v>
      </c>
      <c r="BN30" s="22">
        <f t="shared" si="46"/>
        <v>37</v>
      </c>
      <c r="BO30" s="22">
        <f t="shared" si="46"/>
        <v>37</v>
      </c>
      <c r="BP30" s="22">
        <f t="shared" si="46"/>
        <v>37</v>
      </c>
      <c r="BQ30" s="22">
        <f t="shared" si="46"/>
        <v>37</v>
      </c>
      <c r="BR30" s="22">
        <f t="shared" si="46"/>
        <v>37</v>
      </c>
    </row>
    <row r="31" spans="1:70" ht="16.5" x14ac:dyDescent="0.5">
      <c r="A31" s="74" t="s">
        <v>1199</v>
      </c>
      <c r="B31" s="74" t="s">
        <v>1200</v>
      </c>
      <c r="C31" s="74" t="s">
        <v>816</v>
      </c>
      <c r="D31" s="74" t="s">
        <v>40</v>
      </c>
      <c r="E31" s="6">
        <v>10</v>
      </c>
      <c r="F31" s="77">
        <v>10</v>
      </c>
      <c r="G31" s="4">
        <v>33</v>
      </c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11</v>
      </c>
      <c r="I31" s="36">
        <v>31</v>
      </c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15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36</v>
      </c>
      <c r="AJ31" s="3">
        <f t="shared" si="1"/>
        <v>27</v>
      </c>
      <c r="AK31" s="5">
        <f t="shared" si="2"/>
        <v>3</v>
      </c>
      <c r="AL31" s="41">
        <f t="shared" si="3"/>
        <v>36</v>
      </c>
      <c r="AM31" s="33">
        <f t="shared" si="4"/>
        <v>27</v>
      </c>
      <c r="AO31" s="22">
        <f t="shared" si="5"/>
        <v>10</v>
      </c>
      <c r="AP31">
        <f t="shared" si="6"/>
        <v>11</v>
      </c>
      <c r="AQ31">
        <f t="shared" si="7"/>
        <v>15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15</v>
      </c>
      <c r="BE31" s="22">
        <f t="shared" ref="BE31:BR31" si="47">BD31+LARGE($AO31:$BC31,BE$4)</f>
        <v>26</v>
      </c>
      <c r="BF31" s="22">
        <f t="shared" si="47"/>
        <v>36</v>
      </c>
      <c r="BG31" s="22">
        <f t="shared" si="47"/>
        <v>36</v>
      </c>
      <c r="BH31" s="22">
        <f t="shared" si="47"/>
        <v>36</v>
      </c>
      <c r="BI31" s="22">
        <f t="shared" si="47"/>
        <v>36</v>
      </c>
      <c r="BJ31" s="22">
        <f t="shared" si="47"/>
        <v>36</v>
      </c>
      <c r="BK31" s="22">
        <f t="shared" si="47"/>
        <v>36</v>
      </c>
      <c r="BL31" s="22">
        <f t="shared" si="47"/>
        <v>36</v>
      </c>
      <c r="BM31" s="22">
        <f t="shared" si="47"/>
        <v>36</v>
      </c>
      <c r="BN31" s="22">
        <f t="shared" si="47"/>
        <v>36</v>
      </c>
      <c r="BO31" s="22">
        <f t="shared" si="47"/>
        <v>36</v>
      </c>
      <c r="BP31" s="22">
        <f t="shared" si="47"/>
        <v>36</v>
      </c>
      <c r="BQ31" s="22">
        <f t="shared" si="47"/>
        <v>36</v>
      </c>
      <c r="BR31" s="22">
        <f t="shared" si="47"/>
        <v>36</v>
      </c>
    </row>
    <row r="32" spans="1:70" ht="16.5" x14ac:dyDescent="0.5">
      <c r="A32" s="74" t="s">
        <v>1099</v>
      </c>
      <c r="B32" s="74" t="s">
        <v>1100</v>
      </c>
      <c r="C32" s="74" t="s">
        <v>945</v>
      </c>
      <c r="D32" s="74" t="s">
        <v>44</v>
      </c>
      <c r="E32" s="6">
        <v>6</v>
      </c>
      <c r="F32" s="77">
        <v>16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>
        <v>26</v>
      </c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19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35</v>
      </c>
      <c r="AJ32" s="3">
        <f t="shared" si="1"/>
        <v>28</v>
      </c>
      <c r="AK32" s="5">
        <f t="shared" si="2"/>
        <v>2</v>
      </c>
      <c r="AL32" s="41">
        <f t="shared" si="3"/>
        <v>35</v>
      </c>
      <c r="AM32" s="33">
        <f t="shared" si="4"/>
        <v>28</v>
      </c>
      <c r="AO32" s="22">
        <f t="shared" si="5"/>
        <v>16</v>
      </c>
      <c r="AP32">
        <f t="shared" si="6"/>
        <v>0</v>
      </c>
      <c r="AQ32">
        <f t="shared" si="7"/>
        <v>19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19</v>
      </c>
      <c r="BE32" s="22">
        <f t="shared" ref="BE32:BR32" si="48">BD32+LARGE($AO32:$BC32,BE$4)</f>
        <v>35</v>
      </c>
      <c r="BF32" s="22">
        <f t="shared" si="48"/>
        <v>35</v>
      </c>
      <c r="BG32" s="22">
        <f t="shared" si="48"/>
        <v>35</v>
      </c>
      <c r="BH32" s="22">
        <f t="shared" si="48"/>
        <v>35</v>
      </c>
      <c r="BI32" s="22">
        <f t="shared" si="48"/>
        <v>35</v>
      </c>
      <c r="BJ32" s="22">
        <f t="shared" si="48"/>
        <v>35</v>
      </c>
      <c r="BK32" s="22">
        <f t="shared" si="48"/>
        <v>35</v>
      </c>
      <c r="BL32" s="22">
        <f t="shared" si="48"/>
        <v>35</v>
      </c>
      <c r="BM32" s="22">
        <f t="shared" si="48"/>
        <v>35</v>
      </c>
      <c r="BN32" s="22">
        <f t="shared" si="48"/>
        <v>35</v>
      </c>
      <c r="BO32" s="22">
        <f t="shared" si="48"/>
        <v>35</v>
      </c>
      <c r="BP32" s="22">
        <f t="shared" si="48"/>
        <v>35</v>
      </c>
      <c r="BQ32" s="22">
        <f t="shared" si="48"/>
        <v>35</v>
      </c>
      <c r="BR32" s="22">
        <f t="shared" si="48"/>
        <v>35</v>
      </c>
    </row>
    <row r="33" spans="1:70" ht="16.5" x14ac:dyDescent="0.35">
      <c r="A33" s="74" t="s">
        <v>1114</v>
      </c>
      <c r="B33" s="74" t="s">
        <v>638</v>
      </c>
      <c r="C33" s="74" t="s">
        <v>895</v>
      </c>
      <c r="D33" s="74" t="s">
        <v>130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>
        <v>12</v>
      </c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34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34</v>
      </c>
      <c r="AJ33" s="3">
        <f t="shared" si="1"/>
        <v>29</v>
      </c>
      <c r="AK33" s="5">
        <f t="shared" si="2"/>
        <v>1</v>
      </c>
      <c r="AL33" s="41">
        <f t="shared" si="3"/>
        <v>34</v>
      </c>
      <c r="AM33" s="33">
        <f t="shared" si="4"/>
        <v>29</v>
      </c>
      <c r="AO33" s="22">
        <f t="shared" si="5"/>
        <v>0</v>
      </c>
      <c r="AP33">
        <f t="shared" si="6"/>
        <v>0</v>
      </c>
      <c r="AQ33">
        <f t="shared" si="7"/>
        <v>34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34</v>
      </c>
      <c r="BE33" s="22">
        <f t="shared" ref="BE33:BR33" si="49">BD33+LARGE($AO33:$BC33,BE$4)</f>
        <v>34</v>
      </c>
      <c r="BF33" s="22">
        <f t="shared" si="49"/>
        <v>34</v>
      </c>
      <c r="BG33" s="22">
        <f t="shared" si="49"/>
        <v>34</v>
      </c>
      <c r="BH33" s="22">
        <f t="shared" si="49"/>
        <v>34</v>
      </c>
      <c r="BI33" s="22">
        <f t="shared" si="49"/>
        <v>34</v>
      </c>
      <c r="BJ33" s="22">
        <f t="shared" si="49"/>
        <v>34</v>
      </c>
      <c r="BK33" s="22">
        <f t="shared" si="49"/>
        <v>34</v>
      </c>
      <c r="BL33" s="22">
        <f t="shared" si="49"/>
        <v>34</v>
      </c>
      <c r="BM33" s="22">
        <f t="shared" si="49"/>
        <v>34</v>
      </c>
      <c r="BN33" s="22">
        <f t="shared" si="49"/>
        <v>34</v>
      </c>
      <c r="BO33" s="22">
        <f t="shared" si="49"/>
        <v>34</v>
      </c>
      <c r="BP33" s="22">
        <f t="shared" si="49"/>
        <v>34</v>
      </c>
      <c r="BQ33" s="22">
        <f t="shared" si="49"/>
        <v>34</v>
      </c>
      <c r="BR33" s="22">
        <f t="shared" si="49"/>
        <v>34</v>
      </c>
    </row>
    <row r="34" spans="1:70" ht="16.5" x14ac:dyDescent="0.35">
      <c r="A34" s="74" t="s">
        <v>1171</v>
      </c>
      <c r="B34" s="74" t="s">
        <v>1172</v>
      </c>
      <c r="C34" s="74" t="s">
        <v>953</v>
      </c>
      <c r="D34" s="74" t="s">
        <v>133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>
        <v>13</v>
      </c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32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32</v>
      </c>
      <c r="AJ34" s="3">
        <f t="shared" si="1"/>
        <v>30</v>
      </c>
      <c r="AK34" s="5">
        <f t="shared" si="2"/>
        <v>1</v>
      </c>
      <c r="AL34" s="41">
        <f t="shared" si="3"/>
        <v>32</v>
      </c>
      <c r="AM34" s="33">
        <f t="shared" si="4"/>
        <v>30</v>
      </c>
      <c r="AO34" s="22">
        <f t="shared" si="5"/>
        <v>0</v>
      </c>
      <c r="AP34">
        <f t="shared" si="6"/>
        <v>32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32</v>
      </c>
      <c r="BE34" s="22">
        <f t="shared" ref="BE34:BR34" si="50">BD34+LARGE($AO34:$BC34,BE$4)</f>
        <v>32</v>
      </c>
      <c r="BF34" s="22">
        <f t="shared" si="50"/>
        <v>32</v>
      </c>
      <c r="BG34" s="22">
        <f t="shared" si="50"/>
        <v>32</v>
      </c>
      <c r="BH34" s="22">
        <f t="shared" si="50"/>
        <v>32</v>
      </c>
      <c r="BI34" s="22">
        <f t="shared" si="50"/>
        <v>32</v>
      </c>
      <c r="BJ34" s="22">
        <f t="shared" si="50"/>
        <v>32</v>
      </c>
      <c r="BK34" s="22">
        <f t="shared" si="50"/>
        <v>32</v>
      </c>
      <c r="BL34" s="22">
        <f t="shared" si="50"/>
        <v>32</v>
      </c>
      <c r="BM34" s="22">
        <f t="shared" si="50"/>
        <v>32</v>
      </c>
      <c r="BN34" s="22">
        <f t="shared" si="50"/>
        <v>32</v>
      </c>
      <c r="BO34" s="22">
        <f t="shared" si="50"/>
        <v>32</v>
      </c>
      <c r="BP34" s="22">
        <f t="shared" si="50"/>
        <v>32</v>
      </c>
      <c r="BQ34" s="22">
        <f t="shared" si="50"/>
        <v>32</v>
      </c>
      <c r="BR34" s="22">
        <f t="shared" si="50"/>
        <v>32</v>
      </c>
    </row>
    <row r="35" spans="1:70" ht="16.5" x14ac:dyDescent="0.5">
      <c r="A35" s="74" t="s">
        <v>1094</v>
      </c>
      <c r="B35" s="74" t="s">
        <v>1095</v>
      </c>
      <c r="C35" s="74" t="s">
        <v>1096</v>
      </c>
      <c r="D35" s="74" t="s">
        <v>40</v>
      </c>
      <c r="E35" s="6">
        <v>10</v>
      </c>
      <c r="F35" s="77">
        <v>10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>
        <v>27</v>
      </c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18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28</v>
      </c>
      <c r="AJ35" s="3">
        <f t="shared" si="1"/>
        <v>31</v>
      </c>
      <c r="AK35" s="5">
        <f t="shared" si="2"/>
        <v>2</v>
      </c>
      <c r="AL35" s="41">
        <f t="shared" si="3"/>
        <v>28</v>
      </c>
      <c r="AM35" s="33">
        <f t="shared" si="4"/>
        <v>31</v>
      </c>
      <c r="AO35" s="22">
        <f t="shared" si="5"/>
        <v>10</v>
      </c>
      <c r="AP35">
        <f t="shared" si="6"/>
        <v>0</v>
      </c>
      <c r="AQ35">
        <f t="shared" si="7"/>
        <v>18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18</v>
      </c>
      <c r="BE35" s="22">
        <f t="shared" ref="BE35:BR35" si="51">BD35+LARGE($AO35:$BC35,BE$4)</f>
        <v>28</v>
      </c>
      <c r="BF35" s="22">
        <f t="shared" si="51"/>
        <v>28</v>
      </c>
      <c r="BG35" s="22">
        <f t="shared" si="51"/>
        <v>28</v>
      </c>
      <c r="BH35" s="22">
        <f t="shared" si="51"/>
        <v>28</v>
      </c>
      <c r="BI35" s="22">
        <f t="shared" si="51"/>
        <v>28</v>
      </c>
      <c r="BJ35" s="22">
        <f t="shared" si="51"/>
        <v>28</v>
      </c>
      <c r="BK35" s="22">
        <f t="shared" si="51"/>
        <v>28</v>
      </c>
      <c r="BL35" s="22">
        <f t="shared" si="51"/>
        <v>28</v>
      </c>
      <c r="BM35" s="22">
        <f t="shared" si="51"/>
        <v>28</v>
      </c>
      <c r="BN35" s="22">
        <f t="shared" si="51"/>
        <v>28</v>
      </c>
      <c r="BO35" s="22">
        <f t="shared" si="51"/>
        <v>28</v>
      </c>
      <c r="BP35" s="22">
        <f t="shared" si="51"/>
        <v>28</v>
      </c>
      <c r="BQ35" s="22">
        <f t="shared" si="51"/>
        <v>28</v>
      </c>
      <c r="BR35" s="22">
        <f t="shared" si="51"/>
        <v>28</v>
      </c>
    </row>
    <row r="36" spans="1:70" ht="16.5" x14ac:dyDescent="0.35">
      <c r="A36" s="74" t="s">
        <v>1128</v>
      </c>
      <c r="B36" s="74" t="s">
        <v>1129</v>
      </c>
      <c r="C36" s="74" t="s">
        <v>970</v>
      </c>
      <c r="D36" s="74" t="s">
        <v>20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>
        <v>19</v>
      </c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26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26</v>
      </c>
      <c r="AJ36" s="3">
        <f t="shared" si="1"/>
        <v>32</v>
      </c>
      <c r="AK36" s="5">
        <f t="shared" si="2"/>
        <v>1</v>
      </c>
      <c r="AL36" s="41">
        <f t="shared" si="3"/>
        <v>26</v>
      </c>
      <c r="AM36" s="33">
        <f t="shared" si="4"/>
        <v>32</v>
      </c>
      <c r="AO36" s="22">
        <f t="shared" si="5"/>
        <v>0</v>
      </c>
      <c r="AP36">
        <f t="shared" si="6"/>
        <v>0</v>
      </c>
      <c r="AQ36">
        <f t="shared" si="7"/>
        <v>26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26</v>
      </c>
      <c r="BE36" s="22">
        <f t="shared" ref="BE36:BR36" si="52">BD36+LARGE($AO36:$BC36,BE$4)</f>
        <v>26</v>
      </c>
      <c r="BF36" s="22">
        <f t="shared" si="52"/>
        <v>26</v>
      </c>
      <c r="BG36" s="22">
        <f t="shared" si="52"/>
        <v>26</v>
      </c>
      <c r="BH36" s="22">
        <f t="shared" si="52"/>
        <v>26</v>
      </c>
      <c r="BI36" s="22">
        <f t="shared" si="52"/>
        <v>26</v>
      </c>
      <c r="BJ36" s="22">
        <f t="shared" si="52"/>
        <v>26</v>
      </c>
      <c r="BK36" s="22">
        <f t="shared" si="52"/>
        <v>26</v>
      </c>
      <c r="BL36" s="22">
        <f t="shared" si="52"/>
        <v>26</v>
      </c>
      <c r="BM36" s="22">
        <f t="shared" si="52"/>
        <v>26</v>
      </c>
      <c r="BN36" s="22">
        <f t="shared" si="52"/>
        <v>26</v>
      </c>
      <c r="BO36" s="22">
        <f t="shared" si="52"/>
        <v>26</v>
      </c>
      <c r="BP36" s="22">
        <f t="shared" si="52"/>
        <v>26</v>
      </c>
      <c r="BQ36" s="22">
        <f t="shared" si="52"/>
        <v>26</v>
      </c>
      <c r="BR36" s="22">
        <f t="shared" si="52"/>
        <v>26</v>
      </c>
    </row>
    <row r="37" spans="1:70" ht="16.5" x14ac:dyDescent="0.35">
      <c r="A37" s="74" t="s">
        <v>1091</v>
      </c>
      <c r="B37" s="74" t="s">
        <v>1092</v>
      </c>
      <c r="C37" s="74" t="s">
        <v>1093</v>
      </c>
      <c r="D37" s="74" t="s">
        <v>20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>
        <v>20</v>
      </c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25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25</v>
      </c>
      <c r="AJ37" s="3">
        <f t="shared" ref="AJ37:AJ68" si="54">IF(AI37&lt;&gt;0,RANK(AI37,$AI$5:$AI$72),"")</f>
        <v>33</v>
      </c>
      <c r="AK37" s="5">
        <f t="shared" ref="AK37:AK68" si="55">COUNTA(E37,G37,I37,K37,M37,O37,Q37,S37,U37,W37,Y37,AA37,AC37,AE37,AG37)</f>
        <v>1</v>
      </c>
      <c r="AL37" s="41">
        <f t="shared" ref="AL37:AL68" si="56">HLOOKUP($AL$2,$BD$4:$BR$72,ROW(A37)-3,FALSE)</f>
        <v>25</v>
      </c>
      <c r="AM37" s="33">
        <f t="shared" ref="AM37:AM68" si="57">IF(AL37&lt;&gt;0,RANK(AL37,$AL$5:$AL$72),"")</f>
        <v>33</v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25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25</v>
      </c>
      <c r="BE37" s="22">
        <f t="shared" ref="BE37:BR37" si="74">BD37+LARGE($AO37:$BC37,BE$4)</f>
        <v>25</v>
      </c>
      <c r="BF37" s="22">
        <f t="shared" si="74"/>
        <v>25</v>
      </c>
      <c r="BG37" s="22">
        <f t="shared" si="74"/>
        <v>25</v>
      </c>
      <c r="BH37" s="22">
        <f t="shared" si="74"/>
        <v>25</v>
      </c>
      <c r="BI37" s="22">
        <f t="shared" si="74"/>
        <v>25</v>
      </c>
      <c r="BJ37" s="22">
        <f t="shared" si="74"/>
        <v>25</v>
      </c>
      <c r="BK37" s="22">
        <f t="shared" si="74"/>
        <v>25</v>
      </c>
      <c r="BL37" s="22">
        <f t="shared" si="74"/>
        <v>25</v>
      </c>
      <c r="BM37" s="22">
        <f t="shared" si="74"/>
        <v>25</v>
      </c>
      <c r="BN37" s="22">
        <f t="shared" si="74"/>
        <v>25</v>
      </c>
      <c r="BO37" s="22">
        <f t="shared" si="74"/>
        <v>25</v>
      </c>
      <c r="BP37" s="22">
        <f t="shared" si="74"/>
        <v>25</v>
      </c>
      <c r="BQ37" s="22">
        <f t="shared" si="74"/>
        <v>25</v>
      </c>
      <c r="BR37" s="22">
        <f t="shared" si="74"/>
        <v>25</v>
      </c>
    </row>
    <row r="38" spans="1:70" ht="16.5" x14ac:dyDescent="0.35">
      <c r="A38" s="74" t="s">
        <v>1067</v>
      </c>
      <c r="B38" s="74" t="s">
        <v>434</v>
      </c>
      <c r="C38" s="74" t="s">
        <v>1068</v>
      </c>
      <c r="D38" s="74" t="s">
        <v>133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>
        <v>19</v>
      </c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25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25</v>
      </c>
      <c r="AJ38" s="3">
        <f t="shared" si="54"/>
        <v>33</v>
      </c>
      <c r="AK38" s="5">
        <f t="shared" si="55"/>
        <v>1</v>
      </c>
      <c r="AL38" s="41">
        <f t="shared" si="56"/>
        <v>25</v>
      </c>
      <c r="AM38" s="33">
        <f t="shared" si="57"/>
        <v>33</v>
      </c>
      <c r="AO38" s="22">
        <f t="shared" si="58"/>
        <v>0</v>
      </c>
      <c r="AP38">
        <f t="shared" si="59"/>
        <v>25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25</v>
      </c>
      <c r="BE38" s="22">
        <f t="shared" ref="BE38:BR38" si="75">BD38+LARGE($AO38:$BC38,BE$4)</f>
        <v>25</v>
      </c>
      <c r="BF38" s="22">
        <f t="shared" si="75"/>
        <v>25</v>
      </c>
      <c r="BG38" s="22">
        <f t="shared" si="75"/>
        <v>25</v>
      </c>
      <c r="BH38" s="22">
        <f t="shared" si="75"/>
        <v>25</v>
      </c>
      <c r="BI38" s="22">
        <f t="shared" si="75"/>
        <v>25</v>
      </c>
      <c r="BJ38" s="22">
        <f t="shared" si="75"/>
        <v>25</v>
      </c>
      <c r="BK38" s="22">
        <f t="shared" si="75"/>
        <v>25</v>
      </c>
      <c r="BL38" s="22">
        <f t="shared" si="75"/>
        <v>25</v>
      </c>
      <c r="BM38" s="22">
        <f t="shared" si="75"/>
        <v>25</v>
      </c>
      <c r="BN38" s="22">
        <f t="shared" si="75"/>
        <v>25</v>
      </c>
      <c r="BO38" s="22">
        <f t="shared" si="75"/>
        <v>25</v>
      </c>
      <c r="BP38" s="22">
        <f t="shared" si="75"/>
        <v>25</v>
      </c>
      <c r="BQ38" s="22">
        <f t="shared" si="75"/>
        <v>25</v>
      </c>
      <c r="BR38" s="22">
        <f t="shared" si="75"/>
        <v>25</v>
      </c>
    </row>
    <row r="39" spans="1:70" ht="16.5" x14ac:dyDescent="0.35">
      <c r="A39" s="74" t="s">
        <v>1084</v>
      </c>
      <c r="B39" s="74" t="s">
        <v>767</v>
      </c>
      <c r="C39" s="74" t="s">
        <v>1085</v>
      </c>
      <c r="D39" s="74" t="s">
        <v>107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>
        <v>21</v>
      </c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23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23</v>
      </c>
      <c r="AJ39" s="3">
        <f t="shared" si="54"/>
        <v>35</v>
      </c>
      <c r="AK39" s="5">
        <f t="shared" si="55"/>
        <v>1</v>
      </c>
      <c r="AL39" s="41">
        <f t="shared" si="56"/>
        <v>23</v>
      </c>
      <c r="AM39" s="33">
        <f t="shared" si="57"/>
        <v>35</v>
      </c>
      <c r="AO39" s="22">
        <f t="shared" si="58"/>
        <v>0</v>
      </c>
      <c r="AP39">
        <f t="shared" si="59"/>
        <v>23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23</v>
      </c>
      <c r="BE39" s="22">
        <f t="shared" ref="BE39:BR39" si="76">BD39+LARGE($AO39:$BC39,BE$4)</f>
        <v>23</v>
      </c>
      <c r="BF39" s="22">
        <f t="shared" si="76"/>
        <v>23</v>
      </c>
      <c r="BG39" s="22">
        <f t="shared" si="76"/>
        <v>23</v>
      </c>
      <c r="BH39" s="22">
        <f t="shared" si="76"/>
        <v>23</v>
      </c>
      <c r="BI39" s="22">
        <f t="shared" si="76"/>
        <v>23</v>
      </c>
      <c r="BJ39" s="22">
        <f t="shared" si="76"/>
        <v>23</v>
      </c>
      <c r="BK39" s="22">
        <f t="shared" si="76"/>
        <v>23</v>
      </c>
      <c r="BL39" s="22">
        <f t="shared" si="76"/>
        <v>23</v>
      </c>
      <c r="BM39" s="22">
        <f t="shared" si="76"/>
        <v>23</v>
      </c>
      <c r="BN39" s="22">
        <f t="shared" si="76"/>
        <v>23</v>
      </c>
      <c r="BO39" s="22">
        <f t="shared" si="76"/>
        <v>23</v>
      </c>
      <c r="BP39" s="22">
        <f t="shared" si="76"/>
        <v>23</v>
      </c>
      <c r="BQ39" s="22">
        <f t="shared" si="76"/>
        <v>23</v>
      </c>
      <c r="BR39" s="22">
        <f t="shared" si="76"/>
        <v>23</v>
      </c>
    </row>
    <row r="40" spans="1:70" ht="16.5" x14ac:dyDescent="0.35">
      <c r="A40" s="74" t="s">
        <v>1163</v>
      </c>
      <c r="B40" s="74" t="s">
        <v>1164</v>
      </c>
      <c r="C40" s="74" t="s">
        <v>1165</v>
      </c>
      <c r="D40" s="74" t="s">
        <v>20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>
        <v>24</v>
      </c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21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21</v>
      </c>
      <c r="AJ40" s="3">
        <f t="shared" si="54"/>
        <v>36</v>
      </c>
      <c r="AK40" s="5">
        <f t="shared" si="55"/>
        <v>1</v>
      </c>
      <c r="AL40" s="41">
        <f t="shared" si="56"/>
        <v>21</v>
      </c>
      <c r="AM40" s="33">
        <f t="shared" si="57"/>
        <v>36</v>
      </c>
      <c r="AO40" s="22">
        <f t="shared" si="58"/>
        <v>0</v>
      </c>
      <c r="AP40">
        <f t="shared" si="59"/>
        <v>0</v>
      </c>
      <c r="AQ40">
        <f t="shared" si="60"/>
        <v>21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21</v>
      </c>
      <c r="BE40" s="22">
        <f t="shared" ref="BE40:BR40" si="77">BD40+LARGE($AO40:$BC40,BE$4)</f>
        <v>21</v>
      </c>
      <c r="BF40" s="22">
        <f t="shared" si="77"/>
        <v>21</v>
      </c>
      <c r="BG40" s="22">
        <f t="shared" si="77"/>
        <v>21</v>
      </c>
      <c r="BH40" s="22">
        <f t="shared" si="77"/>
        <v>21</v>
      </c>
      <c r="BI40" s="22">
        <f t="shared" si="77"/>
        <v>21</v>
      </c>
      <c r="BJ40" s="22">
        <f t="shared" si="77"/>
        <v>21</v>
      </c>
      <c r="BK40" s="22">
        <f t="shared" si="77"/>
        <v>21</v>
      </c>
      <c r="BL40" s="22">
        <f t="shared" si="77"/>
        <v>21</v>
      </c>
      <c r="BM40" s="22">
        <f t="shared" si="77"/>
        <v>21</v>
      </c>
      <c r="BN40" s="22">
        <f t="shared" si="77"/>
        <v>21</v>
      </c>
      <c r="BO40" s="22">
        <f t="shared" si="77"/>
        <v>21</v>
      </c>
      <c r="BP40" s="22">
        <f t="shared" si="77"/>
        <v>21</v>
      </c>
      <c r="BQ40" s="22">
        <f t="shared" si="77"/>
        <v>21</v>
      </c>
      <c r="BR40" s="22">
        <f t="shared" si="77"/>
        <v>21</v>
      </c>
    </row>
    <row r="41" spans="1:70" ht="16.5" x14ac:dyDescent="0.35">
      <c r="A41" s="74" t="s">
        <v>1140</v>
      </c>
      <c r="B41" s="74" t="s">
        <v>1141</v>
      </c>
      <c r="C41" s="74" t="s">
        <v>970</v>
      </c>
      <c r="D41" s="74" t="s">
        <v>17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>
        <v>24</v>
      </c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20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20</v>
      </c>
      <c r="AJ41" s="3">
        <f t="shared" si="54"/>
        <v>37</v>
      </c>
      <c r="AK41" s="5">
        <f t="shared" si="55"/>
        <v>1</v>
      </c>
      <c r="AL41" s="41">
        <f t="shared" si="56"/>
        <v>20</v>
      </c>
      <c r="AM41" s="33">
        <f t="shared" si="57"/>
        <v>37</v>
      </c>
      <c r="AO41" s="22">
        <f t="shared" si="58"/>
        <v>0</v>
      </c>
      <c r="AP41">
        <f t="shared" si="59"/>
        <v>20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20</v>
      </c>
      <c r="BE41" s="22">
        <f t="shared" ref="BE41:BR41" si="78">BD41+LARGE($AO41:$BC41,BE$4)</f>
        <v>20</v>
      </c>
      <c r="BF41" s="22">
        <f t="shared" si="78"/>
        <v>20</v>
      </c>
      <c r="BG41" s="22">
        <f t="shared" si="78"/>
        <v>20</v>
      </c>
      <c r="BH41" s="22">
        <f t="shared" si="78"/>
        <v>20</v>
      </c>
      <c r="BI41" s="22">
        <f t="shared" si="78"/>
        <v>20</v>
      </c>
      <c r="BJ41" s="22">
        <f t="shared" si="78"/>
        <v>20</v>
      </c>
      <c r="BK41" s="22">
        <f t="shared" si="78"/>
        <v>20</v>
      </c>
      <c r="BL41" s="22">
        <f t="shared" si="78"/>
        <v>20</v>
      </c>
      <c r="BM41" s="22">
        <f t="shared" si="78"/>
        <v>20</v>
      </c>
      <c r="BN41" s="22">
        <f t="shared" si="78"/>
        <v>20</v>
      </c>
      <c r="BO41" s="22">
        <f t="shared" si="78"/>
        <v>20</v>
      </c>
      <c r="BP41" s="22">
        <f t="shared" si="78"/>
        <v>20</v>
      </c>
      <c r="BQ41" s="22">
        <f t="shared" si="78"/>
        <v>20</v>
      </c>
      <c r="BR41" s="22">
        <f t="shared" si="78"/>
        <v>20</v>
      </c>
    </row>
    <row r="42" spans="1:70" ht="16.5" x14ac:dyDescent="0.35">
      <c r="A42" s="14" t="s">
        <v>1629</v>
      </c>
      <c r="B42" s="32" t="s">
        <v>1628</v>
      </c>
      <c r="C42" s="32" t="s">
        <v>884</v>
      </c>
      <c r="D42" s="32" t="s">
        <v>107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>
        <v>29</v>
      </c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17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17</v>
      </c>
      <c r="AJ42" s="3">
        <f t="shared" si="54"/>
        <v>38</v>
      </c>
      <c r="AK42" s="5">
        <f t="shared" si="55"/>
        <v>1</v>
      </c>
      <c r="AL42" s="41">
        <f t="shared" si="56"/>
        <v>17</v>
      </c>
      <c r="AM42" s="33">
        <f t="shared" si="57"/>
        <v>38</v>
      </c>
      <c r="AO42" s="22">
        <f t="shared" si="58"/>
        <v>0</v>
      </c>
      <c r="AP42">
        <f t="shared" si="59"/>
        <v>0</v>
      </c>
      <c r="AQ42">
        <f t="shared" si="60"/>
        <v>17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17</v>
      </c>
      <c r="BE42" s="22">
        <f t="shared" ref="BE42:BR42" si="79">BD42+LARGE($AO42:$BC42,BE$4)</f>
        <v>17</v>
      </c>
      <c r="BF42" s="22">
        <f t="shared" si="79"/>
        <v>17</v>
      </c>
      <c r="BG42" s="22">
        <f t="shared" si="79"/>
        <v>17</v>
      </c>
      <c r="BH42" s="22">
        <f t="shared" si="79"/>
        <v>17</v>
      </c>
      <c r="BI42" s="22">
        <f t="shared" si="79"/>
        <v>17</v>
      </c>
      <c r="BJ42" s="22">
        <f t="shared" si="79"/>
        <v>17</v>
      </c>
      <c r="BK42" s="22">
        <f t="shared" si="79"/>
        <v>17</v>
      </c>
      <c r="BL42" s="22">
        <f t="shared" si="79"/>
        <v>17</v>
      </c>
      <c r="BM42" s="22">
        <f t="shared" si="79"/>
        <v>17</v>
      </c>
      <c r="BN42" s="22">
        <f t="shared" si="79"/>
        <v>17</v>
      </c>
      <c r="BO42" s="22">
        <f t="shared" si="79"/>
        <v>17</v>
      </c>
      <c r="BP42" s="22">
        <f t="shared" si="79"/>
        <v>17</v>
      </c>
      <c r="BQ42" s="22">
        <f t="shared" si="79"/>
        <v>17</v>
      </c>
      <c r="BR42" s="22">
        <f t="shared" si="79"/>
        <v>17</v>
      </c>
    </row>
    <row r="43" spans="1:70" ht="16.5" x14ac:dyDescent="0.35">
      <c r="A43" s="74" t="s">
        <v>1194</v>
      </c>
      <c r="B43" s="74" t="s">
        <v>1195</v>
      </c>
      <c r="C43" s="74" t="s">
        <v>1196</v>
      </c>
      <c r="D43" s="74" t="s">
        <v>20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>
        <v>30</v>
      </c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16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16</v>
      </c>
      <c r="AJ43" s="3">
        <f t="shared" si="54"/>
        <v>39</v>
      </c>
      <c r="AK43" s="5">
        <f t="shared" si="55"/>
        <v>1</v>
      </c>
      <c r="AL43" s="41">
        <f t="shared" si="56"/>
        <v>16</v>
      </c>
      <c r="AM43" s="33">
        <f t="shared" si="57"/>
        <v>39</v>
      </c>
      <c r="AO43" s="22">
        <f t="shared" si="58"/>
        <v>0</v>
      </c>
      <c r="AP43">
        <f t="shared" si="59"/>
        <v>0</v>
      </c>
      <c r="AQ43">
        <f t="shared" si="60"/>
        <v>16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16</v>
      </c>
      <c r="BE43" s="22">
        <f t="shared" ref="BE43:BR43" si="80">BD43+LARGE($AO43:$BC43,BE$4)</f>
        <v>16</v>
      </c>
      <c r="BF43" s="22">
        <f t="shared" si="80"/>
        <v>16</v>
      </c>
      <c r="BG43" s="22">
        <f t="shared" si="80"/>
        <v>16</v>
      </c>
      <c r="BH43" s="22">
        <f t="shared" si="80"/>
        <v>16</v>
      </c>
      <c r="BI43" s="22">
        <f t="shared" si="80"/>
        <v>16</v>
      </c>
      <c r="BJ43" s="22">
        <f t="shared" si="80"/>
        <v>16</v>
      </c>
      <c r="BK43" s="22">
        <f t="shared" si="80"/>
        <v>16</v>
      </c>
      <c r="BL43" s="22">
        <f t="shared" si="80"/>
        <v>16</v>
      </c>
      <c r="BM43" s="22">
        <f t="shared" si="80"/>
        <v>16</v>
      </c>
      <c r="BN43" s="22">
        <f t="shared" si="80"/>
        <v>16</v>
      </c>
      <c r="BO43" s="22">
        <f t="shared" si="80"/>
        <v>16</v>
      </c>
      <c r="BP43" s="22">
        <f t="shared" si="80"/>
        <v>16</v>
      </c>
      <c r="BQ43" s="22">
        <f t="shared" si="80"/>
        <v>16</v>
      </c>
      <c r="BR43" s="22">
        <f t="shared" si="80"/>
        <v>16</v>
      </c>
    </row>
    <row r="44" spans="1:70" ht="16.5" x14ac:dyDescent="0.5">
      <c r="A44" s="74" t="s">
        <v>1205</v>
      </c>
      <c r="B44" s="74" t="s">
        <v>1206</v>
      </c>
      <c r="C44" s="74" t="s">
        <v>1207</v>
      </c>
      <c r="D44" s="74" t="s">
        <v>44</v>
      </c>
      <c r="E44" s="6">
        <v>6</v>
      </c>
      <c r="F44" s="77">
        <v>16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16</v>
      </c>
      <c r="AJ44" s="3">
        <f t="shared" si="54"/>
        <v>39</v>
      </c>
      <c r="AK44" s="5">
        <f t="shared" si="55"/>
        <v>1</v>
      </c>
      <c r="AL44" s="41">
        <f t="shared" si="56"/>
        <v>16</v>
      </c>
      <c r="AM44" s="33">
        <f t="shared" si="57"/>
        <v>39</v>
      </c>
      <c r="AO44" s="22">
        <f t="shared" si="58"/>
        <v>16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16</v>
      </c>
      <c r="BE44" s="22">
        <f t="shared" ref="BE44:BR44" si="81">BD44+LARGE($AO44:$BC44,BE$4)</f>
        <v>16</v>
      </c>
      <c r="BF44" s="22">
        <f t="shared" si="81"/>
        <v>16</v>
      </c>
      <c r="BG44" s="22">
        <f t="shared" si="81"/>
        <v>16</v>
      </c>
      <c r="BH44" s="22">
        <f t="shared" si="81"/>
        <v>16</v>
      </c>
      <c r="BI44" s="22">
        <f t="shared" si="81"/>
        <v>16</v>
      </c>
      <c r="BJ44" s="22">
        <f t="shared" si="81"/>
        <v>16</v>
      </c>
      <c r="BK44" s="22">
        <f t="shared" si="81"/>
        <v>16</v>
      </c>
      <c r="BL44" s="22">
        <f t="shared" si="81"/>
        <v>16</v>
      </c>
      <c r="BM44" s="22">
        <f t="shared" si="81"/>
        <v>16</v>
      </c>
      <c r="BN44" s="22">
        <f t="shared" si="81"/>
        <v>16</v>
      </c>
      <c r="BO44" s="22">
        <f t="shared" si="81"/>
        <v>16</v>
      </c>
      <c r="BP44" s="22">
        <f t="shared" si="81"/>
        <v>16</v>
      </c>
      <c r="BQ44" s="22">
        <f t="shared" si="81"/>
        <v>16</v>
      </c>
      <c r="BR44" s="22">
        <f t="shared" si="81"/>
        <v>16</v>
      </c>
    </row>
    <row r="45" spans="1:70" ht="16.5" x14ac:dyDescent="0.35">
      <c r="A45" s="74" t="s">
        <v>1115</v>
      </c>
      <c r="B45" s="74" t="s">
        <v>978</v>
      </c>
      <c r="C45" s="74" t="s">
        <v>1116</v>
      </c>
      <c r="D45" s="74" t="s">
        <v>133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>
        <v>30</v>
      </c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14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14</v>
      </c>
      <c r="AJ45" s="3">
        <f t="shared" si="54"/>
        <v>41</v>
      </c>
      <c r="AK45" s="5">
        <f t="shared" si="55"/>
        <v>1</v>
      </c>
      <c r="AL45" s="41">
        <f t="shared" si="56"/>
        <v>14</v>
      </c>
      <c r="AM45" s="33">
        <f t="shared" si="57"/>
        <v>41</v>
      </c>
      <c r="AO45" s="22">
        <f t="shared" si="58"/>
        <v>0</v>
      </c>
      <c r="AP45">
        <f t="shared" si="59"/>
        <v>14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14</v>
      </c>
      <c r="BE45" s="22">
        <f t="shared" ref="BE45:BR45" si="82">BD45+LARGE($AO45:$BC45,BE$4)</f>
        <v>14</v>
      </c>
      <c r="BF45" s="22">
        <f t="shared" si="82"/>
        <v>14</v>
      </c>
      <c r="BG45" s="22">
        <f t="shared" si="82"/>
        <v>14</v>
      </c>
      <c r="BH45" s="22">
        <f t="shared" si="82"/>
        <v>14</v>
      </c>
      <c r="BI45" s="22">
        <f t="shared" si="82"/>
        <v>14</v>
      </c>
      <c r="BJ45" s="22">
        <f t="shared" si="82"/>
        <v>14</v>
      </c>
      <c r="BK45" s="22">
        <f t="shared" si="82"/>
        <v>14</v>
      </c>
      <c r="BL45" s="22">
        <f t="shared" si="82"/>
        <v>14</v>
      </c>
      <c r="BM45" s="22">
        <f t="shared" si="82"/>
        <v>14</v>
      </c>
      <c r="BN45" s="22">
        <f t="shared" si="82"/>
        <v>14</v>
      </c>
      <c r="BO45" s="22">
        <f t="shared" si="82"/>
        <v>14</v>
      </c>
      <c r="BP45" s="22">
        <f t="shared" si="82"/>
        <v>14</v>
      </c>
      <c r="BQ45" s="22">
        <f t="shared" si="82"/>
        <v>14</v>
      </c>
      <c r="BR45" s="22">
        <f t="shared" si="82"/>
        <v>14</v>
      </c>
    </row>
    <row r="46" spans="1:70" ht="16.5" x14ac:dyDescent="0.5">
      <c r="A46" s="74" t="s">
        <v>1119</v>
      </c>
      <c r="B46" s="74" t="s">
        <v>1120</v>
      </c>
      <c r="C46" s="74" t="s">
        <v>1121</v>
      </c>
      <c r="D46" s="74" t="s">
        <v>17</v>
      </c>
      <c r="E46" s="6">
        <v>7</v>
      </c>
      <c r="F46" s="77">
        <v>14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14</v>
      </c>
      <c r="AJ46" s="3">
        <f t="shared" si="54"/>
        <v>41</v>
      </c>
      <c r="AK46" s="5">
        <f t="shared" si="55"/>
        <v>1</v>
      </c>
      <c r="AL46" s="41">
        <f t="shared" si="56"/>
        <v>14</v>
      </c>
      <c r="AM46" s="33">
        <f t="shared" si="57"/>
        <v>41</v>
      </c>
      <c r="AO46" s="22">
        <f t="shared" si="58"/>
        <v>14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14</v>
      </c>
      <c r="BE46" s="22">
        <f t="shared" ref="BE46:BR46" si="83">BD46+LARGE($AO46:$BC46,BE$4)</f>
        <v>14</v>
      </c>
      <c r="BF46" s="22">
        <f t="shared" si="83"/>
        <v>14</v>
      </c>
      <c r="BG46" s="22">
        <f t="shared" si="83"/>
        <v>14</v>
      </c>
      <c r="BH46" s="22">
        <f t="shared" si="83"/>
        <v>14</v>
      </c>
      <c r="BI46" s="22">
        <f t="shared" si="83"/>
        <v>14</v>
      </c>
      <c r="BJ46" s="22">
        <f t="shared" si="83"/>
        <v>14</v>
      </c>
      <c r="BK46" s="22">
        <f t="shared" si="83"/>
        <v>14</v>
      </c>
      <c r="BL46" s="22">
        <f t="shared" si="83"/>
        <v>14</v>
      </c>
      <c r="BM46" s="22">
        <f t="shared" si="83"/>
        <v>14</v>
      </c>
      <c r="BN46" s="22">
        <f t="shared" si="83"/>
        <v>14</v>
      </c>
      <c r="BO46" s="22">
        <f t="shared" si="83"/>
        <v>14</v>
      </c>
      <c r="BP46" s="22">
        <f t="shared" si="83"/>
        <v>14</v>
      </c>
      <c r="BQ46" s="22">
        <f t="shared" si="83"/>
        <v>14</v>
      </c>
      <c r="BR46" s="22">
        <f t="shared" si="83"/>
        <v>14</v>
      </c>
    </row>
    <row r="47" spans="1:70" ht="16.5" x14ac:dyDescent="0.35">
      <c r="A47" s="74" t="s">
        <v>1166</v>
      </c>
      <c r="B47" s="74" t="s">
        <v>1167</v>
      </c>
      <c r="C47" s="74" t="s">
        <v>864</v>
      </c>
      <c r="D47" s="74" t="s">
        <v>107</v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>
        <v>31</v>
      </c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13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13</v>
      </c>
      <c r="AJ47" s="3">
        <f t="shared" si="54"/>
        <v>43</v>
      </c>
      <c r="AK47" s="5">
        <f t="shared" si="55"/>
        <v>1</v>
      </c>
      <c r="AL47" s="41">
        <f t="shared" si="56"/>
        <v>13</v>
      </c>
      <c r="AM47" s="33">
        <f t="shared" si="57"/>
        <v>43</v>
      </c>
      <c r="AO47" s="22">
        <f t="shared" si="58"/>
        <v>0</v>
      </c>
      <c r="AP47">
        <f t="shared" si="59"/>
        <v>13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13</v>
      </c>
      <c r="BE47" s="22">
        <f t="shared" ref="BE47:BR47" si="84">BD47+LARGE($AO47:$BC47,BE$4)</f>
        <v>13</v>
      </c>
      <c r="BF47" s="22">
        <f t="shared" si="84"/>
        <v>13</v>
      </c>
      <c r="BG47" s="22">
        <f t="shared" si="84"/>
        <v>13</v>
      </c>
      <c r="BH47" s="22">
        <f t="shared" si="84"/>
        <v>13</v>
      </c>
      <c r="BI47" s="22">
        <f t="shared" si="84"/>
        <v>13</v>
      </c>
      <c r="BJ47" s="22">
        <f t="shared" si="84"/>
        <v>13</v>
      </c>
      <c r="BK47" s="22">
        <f t="shared" si="84"/>
        <v>13</v>
      </c>
      <c r="BL47" s="22">
        <f t="shared" si="84"/>
        <v>13</v>
      </c>
      <c r="BM47" s="22">
        <f t="shared" si="84"/>
        <v>13</v>
      </c>
      <c r="BN47" s="22">
        <f t="shared" si="84"/>
        <v>13</v>
      </c>
      <c r="BO47" s="22">
        <f t="shared" si="84"/>
        <v>13</v>
      </c>
      <c r="BP47" s="22">
        <f t="shared" si="84"/>
        <v>13</v>
      </c>
      <c r="BQ47" s="22">
        <f t="shared" si="84"/>
        <v>13</v>
      </c>
      <c r="BR47" s="22">
        <f t="shared" si="84"/>
        <v>13</v>
      </c>
    </row>
    <row r="48" spans="1:70" ht="16.5" x14ac:dyDescent="0.35">
      <c r="A48" s="74" t="s">
        <v>1122</v>
      </c>
      <c r="B48" s="74" t="s">
        <v>1123</v>
      </c>
      <c r="C48" s="74" t="s">
        <v>1124</v>
      </c>
      <c r="D48" s="74" t="s">
        <v>18</v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>
        <v>32</v>
      </c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12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12</v>
      </c>
      <c r="AJ48" s="3">
        <f t="shared" si="54"/>
        <v>44</v>
      </c>
      <c r="AK48" s="5">
        <f t="shared" si="55"/>
        <v>1</v>
      </c>
      <c r="AL48" s="41">
        <f t="shared" si="56"/>
        <v>12</v>
      </c>
      <c r="AM48" s="33">
        <f t="shared" si="57"/>
        <v>44</v>
      </c>
      <c r="AO48" s="22">
        <f t="shared" si="58"/>
        <v>0</v>
      </c>
      <c r="AP48">
        <f t="shared" si="59"/>
        <v>12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12</v>
      </c>
      <c r="BE48" s="22">
        <f t="shared" ref="BE48:BR48" si="85">BD48+LARGE($AO48:$BC48,BE$4)</f>
        <v>12</v>
      </c>
      <c r="BF48" s="22">
        <f t="shared" si="85"/>
        <v>12</v>
      </c>
      <c r="BG48" s="22">
        <f t="shared" si="85"/>
        <v>12</v>
      </c>
      <c r="BH48" s="22">
        <f t="shared" si="85"/>
        <v>12</v>
      </c>
      <c r="BI48" s="22">
        <f t="shared" si="85"/>
        <v>12</v>
      </c>
      <c r="BJ48" s="22">
        <f t="shared" si="85"/>
        <v>12</v>
      </c>
      <c r="BK48" s="22">
        <f t="shared" si="85"/>
        <v>12</v>
      </c>
      <c r="BL48" s="22">
        <f t="shared" si="85"/>
        <v>12</v>
      </c>
      <c r="BM48" s="22">
        <f t="shared" si="85"/>
        <v>12</v>
      </c>
      <c r="BN48" s="22">
        <f t="shared" si="85"/>
        <v>12</v>
      </c>
      <c r="BO48" s="22">
        <f t="shared" si="85"/>
        <v>12</v>
      </c>
      <c r="BP48" s="22">
        <f t="shared" si="85"/>
        <v>12</v>
      </c>
      <c r="BQ48" s="22">
        <f t="shared" si="85"/>
        <v>12</v>
      </c>
      <c r="BR48" s="22">
        <f t="shared" si="85"/>
        <v>12</v>
      </c>
    </row>
    <row r="49" spans="1:70" ht="16.5" x14ac:dyDescent="0.5">
      <c r="A49" s="74" t="s">
        <v>1101</v>
      </c>
      <c r="B49" s="74" t="s">
        <v>1102</v>
      </c>
      <c r="C49" s="74" t="s">
        <v>1103</v>
      </c>
      <c r="D49" s="74" t="s">
        <v>44</v>
      </c>
      <c r="E49" s="6">
        <v>8</v>
      </c>
      <c r="F49" s="77">
        <v>12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12</v>
      </c>
      <c r="AJ49" s="3">
        <f t="shared" si="54"/>
        <v>44</v>
      </c>
      <c r="AK49" s="5">
        <f t="shared" si="55"/>
        <v>1</v>
      </c>
      <c r="AL49" s="41">
        <f t="shared" si="56"/>
        <v>12</v>
      </c>
      <c r="AM49" s="33">
        <f t="shared" si="57"/>
        <v>44</v>
      </c>
      <c r="AO49" s="22">
        <f t="shared" si="58"/>
        <v>12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12</v>
      </c>
      <c r="BE49" s="22">
        <f t="shared" ref="BE49:BR49" si="86">BD49+LARGE($AO49:$BC49,BE$4)</f>
        <v>12</v>
      </c>
      <c r="BF49" s="22">
        <f t="shared" si="86"/>
        <v>12</v>
      </c>
      <c r="BG49" s="22">
        <f t="shared" si="86"/>
        <v>12</v>
      </c>
      <c r="BH49" s="22">
        <f t="shared" si="86"/>
        <v>12</v>
      </c>
      <c r="BI49" s="22">
        <f t="shared" si="86"/>
        <v>12</v>
      </c>
      <c r="BJ49" s="22">
        <f t="shared" si="86"/>
        <v>12</v>
      </c>
      <c r="BK49" s="22">
        <f t="shared" si="86"/>
        <v>12</v>
      </c>
      <c r="BL49" s="22">
        <f t="shared" si="86"/>
        <v>12</v>
      </c>
      <c r="BM49" s="22">
        <f t="shared" si="86"/>
        <v>12</v>
      </c>
      <c r="BN49" s="22">
        <f t="shared" si="86"/>
        <v>12</v>
      </c>
      <c r="BO49" s="22">
        <f t="shared" si="86"/>
        <v>12</v>
      </c>
      <c r="BP49" s="22">
        <f t="shared" si="86"/>
        <v>12</v>
      </c>
      <c r="BQ49" s="22">
        <f t="shared" si="86"/>
        <v>12</v>
      </c>
      <c r="BR49" s="22">
        <f t="shared" si="86"/>
        <v>12</v>
      </c>
    </row>
    <row r="50" spans="1:70" ht="16.5" x14ac:dyDescent="0.5">
      <c r="A50" s="74" t="s">
        <v>1168</v>
      </c>
      <c r="B50" s="74" t="s">
        <v>1169</v>
      </c>
      <c r="C50" s="74" t="s">
        <v>1170</v>
      </c>
      <c r="D50" s="74" t="s">
        <v>44</v>
      </c>
      <c r="E50" s="6">
        <v>8</v>
      </c>
      <c r="F50" s="77">
        <v>12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12</v>
      </c>
      <c r="AJ50" s="3">
        <f t="shared" si="54"/>
        <v>44</v>
      </c>
      <c r="AK50" s="5">
        <f t="shared" si="55"/>
        <v>1</v>
      </c>
      <c r="AL50" s="41">
        <f t="shared" si="56"/>
        <v>12</v>
      </c>
      <c r="AM50" s="33">
        <f t="shared" si="57"/>
        <v>44</v>
      </c>
      <c r="AO50" s="22">
        <f t="shared" si="58"/>
        <v>12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12</v>
      </c>
      <c r="BE50" s="22">
        <f t="shared" ref="BE50:BR50" si="87">BD50+LARGE($AO50:$BC50,BE$4)</f>
        <v>12</v>
      </c>
      <c r="BF50" s="22">
        <f t="shared" si="87"/>
        <v>12</v>
      </c>
      <c r="BG50" s="22">
        <f t="shared" si="87"/>
        <v>12</v>
      </c>
      <c r="BH50" s="22">
        <f t="shared" si="87"/>
        <v>12</v>
      </c>
      <c r="BI50" s="22">
        <f t="shared" si="87"/>
        <v>12</v>
      </c>
      <c r="BJ50" s="22">
        <f t="shared" si="87"/>
        <v>12</v>
      </c>
      <c r="BK50" s="22">
        <f t="shared" si="87"/>
        <v>12</v>
      </c>
      <c r="BL50" s="22">
        <f t="shared" si="87"/>
        <v>12</v>
      </c>
      <c r="BM50" s="22">
        <f t="shared" si="87"/>
        <v>12</v>
      </c>
      <c r="BN50" s="22">
        <f t="shared" si="87"/>
        <v>12</v>
      </c>
      <c r="BO50" s="22">
        <f t="shared" si="87"/>
        <v>12</v>
      </c>
      <c r="BP50" s="22">
        <f t="shared" si="87"/>
        <v>12</v>
      </c>
      <c r="BQ50" s="22">
        <f t="shared" si="87"/>
        <v>12</v>
      </c>
      <c r="BR50" s="22">
        <f t="shared" si="87"/>
        <v>12</v>
      </c>
    </row>
    <row r="51" spans="1:70" ht="16.5" x14ac:dyDescent="0.35">
      <c r="A51" s="74" t="s">
        <v>1074</v>
      </c>
      <c r="B51" s="74" t="s">
        <v>1075</v>
      </c>
      <c r="C51" s="74" t="s">
        <v>1076</v>
      </c>
      <c r="D51" s="74" t="s">
        <v>26</v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>
        <v>34</v>
      </c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10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10</v>
      </c>
      <c r="AJ51" s="3">
        <f t="shared" si="54"/>
        <v>47</v>
      </c>
      <c r="AK51" s="5">
        <f t="shared" si="55"/>
        <v>1</v>
      </c>
      <c r="AL51" s="41">
        <f t="shared" si="56"/>
        <v>10</v>
      </c>
      <c r="AM51" s="33">
        <f t="shared" si="57"/>
        <v>47</v>
      </c>
      <c r="AO51" s="22">
        <f t="shared" si="58"/>
        <v>0</v>
      </c>
      <c r="AP51">
        <f t="shared" si="59"/>
        <v>10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10</v>
      </c>
      <c r="BE51" s="22">
        <f t="shared" ref="BE51:BR51" si="88">BD51+LARGE($AO51:$BC51,BE$4)</f>
        <v>10</v>
      </c>
      <c r="BF51" s="22">
        <f t="shared" si="88"/>
        <v>10</v>
      </c>
      <c r="BG51" s="22">
        <f t="shared" si="88"/>
        <v>10</v>
      </c>
      <c r="BH51" s="22">
        <f t="shared" si="88"/>
        <v>10</v>
      </c>
      <c r="BI51" s="22">
        <f t="shared" si="88"/>
        <v>10</v>
      </c>
      <c r="BJ51" s="22">
        <f t="shared" si="88"/>
        <v>10</v>
      </c>
      <c r="BK51" s="22">
        <f t="shared" si="88"/>
        <v>10</v>
      </c>
      <c r="BL51" s="22">
        <f t="shared" si="88"/>
        <v>10</v>
      </c>
      <c r="BM51" s="22">
        <f t="shared" si="88"/>
        <v>10</v>
      </c>
      <c r="BN51" s="22">
        <f t="shared" si="88"/>
        <v>10</v>
      </c>
      <c r="BO51" s="22">
        <f t="shared" si="88"/>
        <v>10</v>
      </c>
      <c r="BP51" s="22">
        <f t="shared" si="88"/>
        <v>10</v>
      </c>
      <c r="BQ51" s="22">
        <f t="shared" si="88"/>
        <v>10</v>
      </c>
      <c r="BR51" s="22">
        <f t="shared" si="88"/>
        <v>10</v>
      </c>
    </row>
    <row r="52" spans="1:70" ht="16.5" x14ac:dyDescent="0.35">
      <c r="A52" s="74" t="s">
        <v>1142</v>
      </c>
      <c r="B52" s="74" t="s">
        <v>1143</v>
      </c>
      <c r="C52" s="74" t="s">
        <v>1144</v>
      </c>
      <c r="D52" s="74" t="s">
        <v>18</v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>
        <v>35</v>
      </c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10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10</v>
      </c>
      <c r="AJ52" s="3">
        <f t="shared" si="54"/>
        <v>47</v>
      </c>
      <c r="AK52" s="5">
        <f t="shared" si="55"/>
        <v>1</v>
      </c>
      <c r="AL52" s="41">
        <f t="shared" si="56"/>
        <v>10</v>
      </c>
      <c r="AM52" s="33">
        <f t="shared" si="57"/>
        <v>47</v>
      </c>
      <c r="AO52" s="22">
        <f t="shared" si="58"/>
        <v>0</v>
      </c>
      <c r="AP52">
        <f t="shared" si="59"/>
        <v>10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10</v>
      </c>
      <c r="BE52" s="22">
        <f t="shared" ref="BE52:BR52" si="89">BD52+LARGE($AO52:$BC52,BE$4)</f>
        <v>10</v>
      </c>
      <c r="BF52" s="22">
        <f t="shared" si="89"/>
        <v>10</v>
      </c>
      <c r="BG52" s="22">
        <f t="shared" si="89"/>
        <v>10</v>
      </c>
      <c r="BH52" s="22">
        <f t="shared" si="89"/>
        <v>10</v>
      </c>
      <c r="BI52" s="22">
        <f t="shared" si="89"/>
        <v>10</v>
      </c>
      <c r="BJ52" s="22">
        <f t="shared" si="89"/>
        <v>10</v>
      </c>
      <c r="BK52" s="22">
        <f t="shared" si="89"/>
        <v>10</v>
      </c>
      <c r="BL52" s="22">
        <f t="shared" si="89"/>
        <v>10</v>
      </c>
      <c r="BM52" s="22">
        <f t="shared" si="89"/>
        <v>10</v>
      </c>
      <c r="BN52" s="22">
        <f t="shared" si="89"/>
        <v>10</v>
      </c>
      <c r="BO52" s="22">
        <f t="shared" si="89"/>
        <v>10</v>
      </c>
      <c r="BP52" s="22">
        <f t="shared" si="89"/>
        <v>10</v>
      </c>
      <c r="BQ52" s="22">
        <f t="shared" si="89"/>
        <v>10</v>
      </c>
      <c r="BR52" s="22">
        <f t="shared" si="89"/>
        <v>10</v>
      </c>
    </row>
    <row r="53" spans="1:70" ht="16.5" x14ac:dyDescent="0.5">
      <c r="A53" s="74" t="s">
        <v>1191</v>
      </c>
      <c r="B53" s="74" t="s">
        <v>1192</v>
      </c>
      <c r="C53" s="74" t="s">
        <v>1193</v>
      </c>
      <c r="D53" s="74" t="s">
        <v>131</v>
      </c>
      <c r="E53" s="75">
        <v>6</v>
      </c>
      <c r="F53" s="77">
        <v>10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10</v>
      </c>
      <c r="AJ53" s="3">
        <f t="shared" si="54"/>
        <v>47</v>
      </c>
      <c r="AK53" s="5">
        <f t="shared" si="55"/>
        <v>1</v>
      </c>
      <c r="AL53" s="41">
        <f t="shared" si="56"/>
        <v>10</v>
      </c>
      <c r="AM53" s="33">
        <f t="shared" si="57"/>
        <v>47</v>
      </c>
      <c r="AO53" s="22">
        <f t="shared" si="58"/>
        <v>10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10</v>
      </c>
      <c r="BE53" s="22">
        <f t="shared" ref="BE53:BR53" si="90">BD53+LARGE($AO53:$BC53,BE$4)</f>
        <v>10</v>
      </c>
      <c r="BF53" s="22">
        <f t="shared" si="90"/>
        <v>10</v>
      </c>
      <c r="BG53" s="22">
        <f t="shared" si="90"/>
        <v>10</v>
      </c>
      <c r="BH53" s="22">
        <f t="shared" si="90"/>
        <v>10</v>
      </c>
      <c r="BI53" s="22">
        <f t="shared" si="90"/>
        <v>10</v>
      </c>
      <c r="BJ53" s="22">
        <f t="shared" si="90"/>
        <v>10</v>
      </c>
      <c r="BK53" s="22">
        <f t="shared" si="90"/>
        <v>10</v>
      </c>
      <c r="BL53" s="22">
        <f t="shared" si="90"/>
        <v>10</v>
      </c>
      <c r="BM53" s="22">
        <f t="shared" si="90"/>
        <v>10</v>
      </c>
      <c r="BN53" s="22">
        <f t="shared" si="90"/>
        <v>10</v>
      </c>
      <c r="BO53" s="22">
        <f t="shared" si="90"/>
        <v>10</v>
      </c>
      <c r="BP53" s="22">
        <f t="shared" si="90"/>
        <v>10</v>
      </c>
      <c r="BQ53" s="22">
        <f t="shared" si="90"/>
        <v>10</v>
      </c>
      <c r="BR53" s="22">
        <f t="shared" si="90"/>
        <v>10</v>
      </c>
    </row>
    <row r="54" spans="1:70" ht="16.5" x14ac:dyDescent="0.5">
      <c r="A54" s="74" t="s">
        <v>1107</v>
      </c>
      <c r="B54" s="74" t="s">
        <v>1108</v>
      </c>
      <c r="C54" s="74" t="s">
        <v>1109</v>
      </c>
      <c r="D54" s="74" t="s">
        <v>55</v>
      </c>
      <c r="E54" s="6">
        <v>11</v>
      </c>
      <c r="F54" s="77">
        <v>10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10</v>
      </c>
      <c r="AJ54" s="3">
        <f t="shared" si="54"/>
        <v>47</v>
      </c>
      <c r="AK54" s="5">
        <f t="shared" si="55"/>
        <v>1</v>
      </c>
      <c r="AL54" s="41">
        <f t="shared" si="56"/>
        <v>10</v>
      </c>
      <c r="AM54" s="33">
        <f t="shared" si="57"/>
        <v>47</v>
      </c>
      <c r="AO54" s="22">
        <f t="shared" si="58"/>
        <v>10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10</v>
      </c>
      <c r="BE54" s="22">
        <f t="shared" ref="BE54:BR54" si="91">BD54+LARGE($AO54:$BC54,BE$4)</f>
        <v>10</v>
      </c>
      <c r="BF54" s="22">
        <f t="shared" si="91"/>
        <v>10</v>
      </c>
      <c r="BG54" s="22">
        <f t="shared" si="91"/>
        <v>10</v>
      </c>
      <c r="BH54" s="22">
        <f t="shared" si="91"/>
        <v>10</v>
      </c>
      <c r="BI54" s="22">
        <f t="shared" si="91"/>
        <v>10</v>
      </c>
      <c r="BJ54" s="22">
        <f t="shared" si="91"/>
        <v>10</v>
      </c>
      <c r="BK54" s="22">
        <f t="shared" si="91"/>
        <v>10</v>
      </c>
      <c r="BL54" s="22">
        <f t="shared" si="91"/>
        <v>10</v>
      </c>
      <c r="BM54" s="22">
        <f t="shared" si="91"/>
        <v>10</v>
      </c>
      <c r="BN54" s="22">
        <f t="shared" si="91"/>
        <v>10</v>
      </c>
      <c r="BO54" s="22">
        <f t="shared" si="91"/>
        <v>10</v>
      </c>
      <c r="BP54" s="22">
        <f t="shared" si="91"/>
        <v>10</v>
      </c>
      <c r="BQ54" s="22">
        <f t="shared" si="91"/>
        <v>10</v>
      </c>
      <c r="BR54" s="22">
        <f t="shared" si="91"/>
        <v>10</v>
      </c>
    </row>
    <row r="55" spans="1:70" ht="16.5" x14ac:dyDescent="0.35">
      <c r="A55" s="14" t="s">
        <v>7</v>
      </c>
      <c r="B55" s="32" t="s">
        <v>866</v>
      </c>
      <c r="C55" s="32" t="s">
        <v>1626</v>
      </c>
      <c r="D55" s="32" t="s">
        <v>7</v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>
        <v>15</v>
      </c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1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 x14ac:dyDescent="0.35">
      <c r="A56" s="14" t="s">
        <v>7</v>
      </c>
      <c r="B56" s="32" t="s">
        <v>1627</v>
      </c>
      <c r="C56" s="32" t="s">
        <v>1076</v>
      </c>
      <c r="D56" s="32" t="s">
        <v>7</v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>
        <v>28</v>
      </c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1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 x14ac:dyDescent="0.35">
      <c r="A57" s="14" t="s">
        <v>7</v>
      </c>
      <c r="B57" s="32" t="s">
        <v>1630</v>
      </c>
      <c r="C57" s="32" t="s">
        <v>1631</v>
      </c>
      <c r="D57" s="32" t="s">
        <v>7</v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>
        <v>34</v>
      </c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1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 x14ac:dyDescent="0.35">
      <c r="A58" s="74" t="s">
        <v>1058</v>
      </c>
      <c r="B58" s="74" t="s">
        <v>1059</v>
      </c>
      <c r="C58" s="74" t="s">
        <v>1060</v>
      </c>
      <c r="D58" s="74" t="s">
        <v>55</v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 x14ac:dyDescent="0.35">
      <c r="A59" s="74" t="s">
        <v>1079</v>
      </c>
      <c r="B59" s="74" t="s">
        <v>1080</v>
      </c>
      <c r="C59" s="74" t="s">
        <v>1081</v>
      </c>
      <c r="D59" s="74" t="s">
        <v>18</v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 x14ac:dyDescent="0.35">
      <c r="A60" s="74" t="s">
        <v>1082</v>
      </c>
      <c r="B60" s="74" t="s">
        <v>1083</v>
      </c>
      <c r="C60" s="74" t="s">
        <v>1010</v>
      </c>
      <c r="D60" s="74" t="s">
        <v>20</v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 x14ac:dyDescent="0.35">
      <c r="A61" s="74" t="s">
        <v>1097</v>
      </c>
      <c r="B61" s="74" t="s">
        <v>448</v>
      </c>
      <c r="C61" s="74" t="s">
        <v>1098</v>
      </c>
      <c r="D61" s="74" t="s">
        <v>17</v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 x14ac:dyDescent="0.35">
      <c r="A62" s="74" t="s">
        <v>1110</v>
      </c>
      <c r="B62" s="74" t="s">
        <v>673</v>
      </c>
      <c r="C62" s="74" t="s">
        <v>879</v>
      </c>
      <c r="D62" s="74" t="s">
        <v>44</v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 x14ac:dyDescent="0.35">
      <c r="A63" s="74" t="s">
        <v>1125</v>
      </c>
      <c r="B63" s="74" t="s">
        <v>1126</v>
      </c>
      <c r="C63" s="74" t="s">
        <v>1127</v>
      </c>
      <c r="D63" s="74" t="s">
        <v>44</v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 x14ac:dyDescent="0.35">
      <c r="A64" s="74" t="s">
        <v>1137</v>
      </c>
      <c r="B64" s="74" t="s">
        <v>1138</v>
      </c>
      <c r="C64" s="74" t="s">
        <v>1139</v>
      </c>
      <c r="D64" s="74" t="s">
        <v>19</v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 x14ac:dyDescent="0.35">
      <c r="A65" s="74" t="s">
        <v>1145</v>
      </c>
      <c r="B65" s="74" t="s">
        <v>1146</v>
      </c>
      <c r="C65" s="74" t="s">
        <v>1062</v>
      </c>
      <c r="D65" s="74" t="s">
        <v>20</v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 x14ac:dyDescent="0.35">
      <c r="A66" s="74" t="s">
        <v>1149</v>
      </c>
      <c r="B66" s="74" t="s">
        <v>1150</v>
      </c>
      <c r="C66" s="74" t="s">
        <v>1151</v>
      </c>
      <c r="D66" s="74" t="s">
        <v>26</v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 x14ac:dyDescent="0.35">
      <c r="A67" s="74" t="s">
        <v>1152</v>
      </c>
      <c r="B67" s="74" t="s">
        <v>881</v>
      </c>
      <c r="C67" s="74" t="s">
        <v>1153</v>
      </c>
      <c r="D67" s="74" t="s">
        <v>55</v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 x14ac:dyDescent="0.35">
      <c r="A68" s="74" t="s">
        <v>1154</v>
      </c>
      <c r="B68" s="74" t="s">
        <v>1155</v>
      </c>
      <c r="C68" s="74" t="s">
        <v>1096</v>
      </c>
      <c r="D68" s="74" t="s">
        <v>20</v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 x14ac:dyDescent="0.35">
      <c r="A69" s="74" t="s">
        <v>1161</v>
      </c>
      <c r="B69" s="74" t="s">
        <v>1162</v>
      </c>
      <c r="C69" s="74" t="s">
        <v>1093</v>
      </c>
      <c r="D69" s="74" t="s">
        <v>26</v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ref="AK69:AK77" si="108">COUNTA(E69,G69,I69,K69,M69,O69,Q69,S69,U69,W69,Y69,AA69,AC69,AE69,AG69)</f>
        <v>0</v>
      </c>
      <c r="AL69" s="41">
        <f t="shared" ref="AL69:AL77" si="109">HLOOKUP($AL$2,$BD$4:$BR$72,ROW(A69)-3,FALSE)</f>
        <v>0</v>
      </c>
      <c r="AM69" s="33" t="str">
        <f t="shared" ref="AM69:AM100" si="110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11">BD69+LARGE($AO69:$BC69,BE$4)</f>
        <v>0</v>
      </c>
      <c r="BF69" s="22">
        <f t="shared" si="111"/>
        <v>0</v>
      </c>
      <c r="BG69" s="22">
        <f t="shared" si="111"/>
        <v>0</v>
      </c>
      <c r="BH69" s="22">
        <f t="shared" si="111"/>
        <v>0</v>
      </c>
      <c r="BI69" s="22">
        <f t="shared" si="111"/>
        <v>0</v>
      </c>
      <c r="BJ69" s="22">
        <f t="shared" si="111"/>
        <v>0</v>
      </c>
      <c r="BK69" s="22">
        <f t="shared" si="111"/>
        <v>0</v>
      </c>
      <c r="BL69" s="22">
        <f t="shared" si="111"/>
        <v>0</v>
      </c>
      <c r="BM69" s="22">
        <f t="shared" si="111"/>
        <v>0</v>
      </c>
      <c r="BN69" s="22">
        <f t="shared" si="111"/>
        <v>0</v>
      </c>
      <c r="BO69" s="22">
        <f t="shared" si="111"/>
        <v>0</v>
      </c>
      <c r="BP69" s="22">
        <f t="shared" si="111"/>
        <v>0</v>
      </c>
      <c r="BQ69" s="22">
        <f t="shared" si="111"/>
        <v>0</v>
      </c>
      <c r="BR69" s="22">
        <f t="shared" si="111"/>
        <v>0</v>
      </c>
    </row>
    <row r="70" spans="1:70" ht="16.5" x14ac:dyDescent="0.35">
      <c r="A70" s="74" t="s">
        <v>1173</v>
      </c>
      <c r="B70" s="74" t="s">
        <v>1174</v>
      </c>
      <c r="C70" s="74" t="s">
        <v>1175</v>
      </c>
      <c r="D70" s="74" t="s">
        <v>131</v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108"/>
        <v>0</v>
      </c>
      <c r="AL70" s="41">
        <f t="shared" si="109"/>
        <v>0</v>
      </c>
      <c r="AM70" s="33" t="str">
        <f t="shared" si="110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2">BD70+LARGE($AO70:$BC70,BE$4)</f>
        <v>0</v>
      </c>
      <c r="BF70" s="22">
        <f t="shared" si="112"/>
        <v>0</v>
      </c>
      <c r="BG70" s="22">
        <f t="shared" si="112"/>
        <v>0</v>
      </c>
      <c r="BH70" s="22">
        <f t="shared" si="112"/>
        <v>0</v>
      </c>
      <c r="BI70" s="22">
        <f t="shared" si="112"/>
        <v>0</v>
      </c>
      <c r="BJ70" s="22">
        <f t="shared" si="112"/>
        <v>0</v>
      </c>
      <c r="BK70" s="22">
        <f t="shared" si="112"/>
        <v>0</v>
      </c>
      <c r="BL70" s="22">
        <f t="shared" si="112"/>
        <v>0</v>
      </c>
      <c r="BM70" s="22">
        <f t="shared" si="112"/>
        <v>0</v>
      </c>
      <c r="BN70" s="22">
        <f t="shared" si="112"/>
        <v>0</v>
      </c>
      <c r="BO70" s="22">
        <f t="shared" si="112"/>
        <v>0</v>
      </c>
      <c r="BP70" s="22">
        <f t="shared" si="112"/>
        <v>0</v>
      </c>
      <c r="BQ70" s="22">
        <f t="shared" si="112"/>
        <v>0</v>
      </c>
      <c r="BR70" s="22">
        <f t="shared" si="112"/>
        <v>0</v>
      </c>
    </row>
    <row r="71" spans="1:70" ht="16.5" x14ac:dyDescent="0.35">
      <c r="A71" s="74" t="s">
        <v>1186</v>
      </c>
      <c r="B71" s="74" t="s">
        <v>1187</v>
      </c>
      <c r="C71" s="74" t="s">
        <v>1188</v>
      </c>
      <c r="D71" s="74" t="s">
        <v>20</v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108"/>
        <v>0</v>
      </c>
      <c r="AL71" s="41">
        <f t="shared" si="109"/>
        <v>0</v>
      </c>
      <c r="AM71" s="33" t="str">
        <f t="shared" si="110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3">BD71+LARGE($AO71:$BC71,BE$4)</f>
        <v>0</v>
      </c>
      <c r="BF71" s="22">
        <f t="shared" si="113"/>
        <v>0</v>
      </c>
      <c r="BG71" s="22">
        <f t="shared" si="113"/>
        <v>0</v>
      </c>
      <c r="BH71" s="22">
        <f t="shared" si="113"/>
        <v>0</v>
      </c>
      <c r="BI71" s="22">
        <f t="shared" si="113"/>
        <v>0</v>
      </c>
      <c r="BJ71" s="22">
        <f t="shared" si="113"/>
        <v>0</v>
      </c>
      <c r="BK71" s="22">
        <f t="shared" si="113"/>
        <v>0</v>
      </c>
      <c r="BL71" s="22">
        <f t="shared" si="113"/>
        <v>0</v>
      </c>
      <c r="BM71" s="22">
        <f t="shared" si="113"/>
        <v>0</v>
      </c>
      <c r="BN71" s="22">
        <f t="shared" si="113"/>
        <v>0</v>
      </c>
      <c r="BO71" s="22">
        <f t="shared" si="113"/>
        <v>0</v>
      </c>
      <c r="BP71" s="22">
        <f t="shared" si="113"/>
        <v>0</v>
      </c>
      <c r="BQ71" s="22">
        <f t="shared" si="113"/>
        <v>0</v>
      </c>
      <c r="BR71" s="22">
        <f t="shared" si="113"/>
        <v>0</v>
      </c>
    </row>
    <row r="72" spans="1:70" ht="16.5" x14ac:dyDescent="0.35">
      <c r="A72" s="74" t="s">
        <v>1197</v>
      </c>
      <c r="B72" s="74" t="s">
        <v>1198</v>
      </c>
      <c r="C72" s="74" t="s">
        <v>1068</v>
      </c>
      <c r="D72" s="74" t="s">
        <v>17</v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108"/>
        <v>0</v>
      </c>
      <c r="AL72" s="41">
        <f t="shared" si="109"/>
        <v>0</v>
      </c>
      <c r="AM72" s="33" t="str">
        <f t="shared" si="110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4">BD72+LARGE($AO72:$BC72,BE$4)</f>
        <v>0</v>
      </c>
      <c r="BF72" s="22">
        <f t="shared" si="114"/>
        <v>0</v>
      </c>
      <c r="BG72" s="22">
        <f t="shared" si="114"/>
        <v>0</v>
      </c>
      <c r="BH72" s="22">
        <f t="shared" si="114"/>
        <v>0</v>
      </c>
      <c r="BI72" s="22">
        <f t="shared" si="114"/>
        <v>0</v>
      </c>
      <c r="BJ72" s="22">
        <f t="shared" si="114"/>
        <v>0</v>
      </c>
      <c r="BK72" s="22">
        <f t="shared" si="114"/>
        <v>0</v>
      </c>
      <c r="BL72" s="22">
        <f t="shared" si="114"/>
        <v>0</v>
      </c>
      <c r="BM72" s="22">
        <f t="shared" si="114"/>
        <v>0</v>
      </c>
      <c r="BN72" s="22">
        <f t="shared" si="114"/>
        <v>0</v>
      </c>
      <c r="BO72" s="22">
        <f t="shared" si="114"/>
        <v>0</v>
      </c>
      <c r="BP72" s="22">
        <f t="shared" si="114"/>
        <v>0</v>
      </c>
      <c r="BQ72" s="22">
        <f t="shared" si="114"/>
        <v>0</v>
      </c>
      <c r="BR72" s="22">
        <f t="shared" si="114"/>
        <v>0</v>
      </c>
    </row>
    <row r="73" spans="1:70" ht="16.5" x14ac:dyDescent="0.35">
      <c r="A73" s="74" t="s">
        <v>1201</v>
      </c>
      <c r="B73" s="74" t="s">
        <v>1202</v>
      </c>
      <c r="C73" s="74" t="s">
        <v>884</v>
      </c>
      <c r="D73" s="74" t="s">
        <v>20</v>
      </c>
      <c r="E73" s="6"/>
      <c r="F73" s="2">
        <f>IF(E$2="Bike &amp; Run",IF(ISNA(VLOOKUP(E73,Paramètres!$B$3:$C$56,2,FALSE)),0,VLOOKUP(E73,Paramètres!$B$3:$C$56,2,FALSE)*Paramètres!$N$3),IF(OR(E73="",OR($D73="",$D73="NL",$D73="HORS LIGUE")),0,VLOOKUP(IF(OR(E73="",OR($D73="",$D73="NL",$D73="HORS LIGUE")),"",COUNTIFS($D$5:$D$72,"&lt;&gt;"&amp;"",$D$5:$D$72,"&lt;&gt;"&amp;"NL",$D$5:$D$72,"&lt;&gt;"&amp;"HORS LIGUE",E$5:E$72,"&lt;"&amp;E73)+1),Paramètres!$B$3:$C$56,2,FALSE)*Paramètres!$N$3))</f>
        <v>0</v>
      </c>
      <c r="G73" s="4"/>
      <c r="H73" s="2">
        <f>IF(G$2="Bike &amp; Run",IF(ISNA(VLOOKUP(G73,Paramètres!$B$3:$C$56,2,FALSE)),0,VLOOKUP(G73,Paramètres!$B$3:$C$56,2,FALSE)*Paramètres!$N$4),IF(OR(G73="",OR($D73="",$D73="NL",$D73="HORS LIGUE")),0,VLOOKUP(IF(OR(G73="",OR($D73="",$D73="NL",$D73="HORS LIGUE")),"",COUNTIFS($D$5:$D$72,"&lt;&gt;"&amp;"",$D$5:$D$72,"&lt;&gt;"&amp;"NL",$D$5:$D$72,"&lt;&gt;"&amp;"HORS LIGUE",G$5:G$72,"&lt;"&amp;G73)+1),Paramètres!$B$3:$C$56,2,FALSE)*Paramètres!$N$4))</f>
        <v>0</v>
      </c>
      <c r="I73" s="36"/>
      <c r="J73" s="2">
        <f>IF(I$2="Bike &amp; Run",IF(ISNA(VLOOKUP(I73,Paramètres!$B$3:$C$56,2,FALSE)),0,VLOOKUP(I73,Paramètres!$B$3:$C$56,2,FALSE)*Paramètres!$N$5),IF(OR(I73="",OR($D73="",$D73="NL",$D73="HORS LIGUE")),0,VLOOKUP(IF(OR(I73="",OR($D73="",$D73="NL",$D73="HORS LIGUE")),"",COUNTIFS($D$5:$D$72,"&lt;&gt;"&amp;"",$D$5:$D$72,"&lt;&gt;"&amp;"NL",$D$5:$D$72,"&lt;&gt;"&amp;"HORS LIGUE",I$5:I$72,"&lt;"&amp;I73)+1),Paramètres!$B$3:$C$56,2,FALSE)*Paramètres!$N$5))</f>
        <v>0</v>
      </c>
      <c r="K73" s="4"/>
      <c r="L73" s="2">
        <f>IF(K$2="Bike &amp; Run",IF(ISNA(VLOOKUP(K73,Paramètres!$B$3:$C$56,2,FALSE)),0,VLOOKUP(K73,Paramètres!$B$3:$C$56,2,FALSE)*Paramètres!$N$6),IF(OR(K73="",OR($D73="",$D73="NL",$D73="HORS LIGUE")),0,VLOOKUP(IF(OR(K73="",OR($D73="",$D73="NL",$D73="HORS LIGUE")),"",COUNTIFS($D$5:$D$72,"&lt;&gt;"&amp;"",$D$5:$D$72,"&lt;&gt;"&amp;"NL",$D$5:$D$72,"&lt;&gt;"&amp;"HORS LIGUE",K$5:K$72,"&lt;"&amp;K73)+1),Paramètres!$B$3:$C$56,2,FALSE)*Paramètres!$N$6))</f>
        <v>0</v>
      </c>
      <c r="M73" s="4"/>
      <c r="N73" s="2">
        <f>IF(M$2="Bike &amp; Run",IF(ISNA(VLOOKUP(M73,Paramètres!$B$3:$C$56,2,FALSE)),0,VLOOKUP(M73,Paramètres!$B$3:$C$56,2,FALSE)*Paramètres!$N$7),IF(OR(M73="",OR($D73="",$D73="NL",$D73="HORS LIGUE")),0,VLOOKUP(IF(OR(M73="",OR($D73="",$D73="NL",$D73="HORS LIGUE")),"",COUNTIFS($D$5:$D$72,"&lt;&gt;"&amp;"",$D$5:$D$72,"&lt;&gt;"&amp;"NL",$D$5:$D$72,"&lt;&gt;"&amp;"HORS LIGUE",M$5:M$72,"&lt;"&amp;M73)+1),Paramètres!$B$3:$C$56,2,FALSE)*Paramètres!$N$7))</f>
        <v>0</v>
      </c>
      <c r="O73" s="46"/>
      <c r="P73" s="2">
        <f>IF(O$2="Bike &amp; Run",IF(ISNA(VLOOKUP(O73,Paramètres!$B$3:$C$56,2,FALSE)),0,VLOOKUP(O73,Paramètres!$B$3:$C$56,2,FALSE)*Paramètres!$N$8),IF(OR(O73="",OR($D73="",$D73="NL",$D73="HORS LIGUE")),0,VLOOKUP(IF(OR(O73="",OR($D73="",$D73="NL",$D73="HORS LIGUE")),"",COUNTIFS($D$5:$D$72,"&lt;&gt;"&amp;"",$D$5:$D$72,"&lt;&gt;"&amp;"NL",$D$5:$D$72,"&lt;&gt;"&amp;"HORS LIGUE",O$5:O$72,"&lt;"&amp;O73)+1),Paramètres!$B$3:$C$56,2,FALSE)*Paramètres!$N$8))</f>
        <v>0</v>
      </c>
      <c r="Q73" s="46"/>
      <c r="R73" s="2">
        <f>IF(Q$2="Bike &amp; Run",IF(ISNA(VLOOKUP(Q73,Paramètres!$B$3:$C$56,2,FALSE)),0,VLOOKUP(Q73,Paramètres!$B$3:$C$56,2,FALSE)*Paramètres!$N$9),IF(OR(Q73="",OR($D73="",$D73="NL",$D73="HORS LIGUE")),0,VLOOKUP(IF(OR(Q73="",OR($D73="",$D73="NL",$D73="HORS LIGUE")),"",COUNTIFS($D$5:$D$72,"&lt;&gt;"&amp;"",$D$5:$D$72,"&lt;&gt;"&amp;"NL",$D$5:$D$72,"&lt;&gt;"&amp;"HORS LIGUE",Q$5:Q$72,"&lt;"&amp;Q73)+1),Paramètres!$B$3:$C$56,2,FALSE)*Paramètres!$N$9))</f>
        <v>0</v>
      </c>
      <c r="S73" s="46"/>
      <c r="T73" s="2">
        <f>IF(S$2="Bike &amp; Run",IF(ISNA(VLOOKUP(S73,Paramètres!$B$3:$C$56,2,FALSE)),0,VLOOKUP(S73,Paramètres!$B$3:$C$56,2,FALSE)*Paramètres!$N$10),IF(OR(S73="",OR($D73="",$D73="NL",$D73="HORS LIGUE")),0,VLOOKUP(IF(OR(S73="",OR($D73="",$D73="NL",$D73="HORS LIGUE")),"",COUNTIFS($D$5:$D$72,"&lt;&gt;"&amp;"",$D$5:$D$72,"&lt;&gt;"&amp;"NL",$D$5:$D$72,"&lt;&gt;"&amp;"HORS LIGUE",S$5:S$72,"&lt;"&amp;S73)+1),Paramètres!$B$3:$C$56,2,FALSE)*Paramètres!$N$10))</f>
        <v>0</v>
      </c>
      <c r="U73" s="46"/>
      <c r="V73" s="2">
        <f>IF(U$2="Bike &amp; Run",IF(ISNA(VLOOKUP(U73,Paramètres!$B$3:$C$56,2,FALSE)),0,VLOOKUP(U73,Paramètres!$B$3:$C$56,2,FALSE)*Paramètres!$N$11),IF(OR(U73="",OR($D73="",$D73="NL",$D73="HORS LIGUE")),0,VLOOKUP(IF(OR(U73="",OR($D73="",$D73="NL",$D73="HORS LIGUE")),"",COUNTIFS($D$5:$D$72,"&lt;&gt;"&amp;"",$D$5:$D$72,"&lt;&gt;"&amp;"NL",$D$5:$D$72,"&lt;&gt;"&amp;"HORS LIGUE",U$5:U$72,"&lt;"&amp;U73)+1),Paramètres!$B$3:$C$56,2,FALSE)*Paramètres!$N$11))</f>
        <v>0</v>
      </c>
      <c r="W73" s="46"/>
      <c r="X73" s="2">
        <f>IF(W$2="Bike &amp; Run",IF(ISNA(VLOOKUP(W73,Paramètres!$B$3:$C$56,2,FALSE)),0,VLOOKUP(W73,Paramètres!$B$3:$C$56,2,FALSE)*Paramètres!$N$12),IF(OR(W73="",OR($D73="",$D73="NL",$D73="HORS LIGUE")),0,VLOOKUP(IF(OR(W73="",OR($D73="",$D73="NL",$D73="HORS LIGUE")),"",COUNTIFS($D$5:$D$72,"&lt;&gt;"&amp;"",$D$5:$D$72,"&lt;&gt;"&amp;"NL",$D$5:$D$72,"&lt;&gt;"&amp;"HORS LIGUE",W$5:W$72,"&lt;"&amp;W73)+1),Paramètres!$B$3:$C$56,2,FALSE)*Paramètres!$N$12))</f>
        <v>0</v>
      </c>
      <c r="Y73" s="46"/>
      <c r="Z73" s="2">
        <f>IF(Y$2="Bike &amp; Run",IF(ISNA(VLOOKUP(Y73,Paramètres!$B$3:$C$56,2,FALSE)),0,VLOOKUP(Y73,Paramètres!$B$3:$C$56,2,FALSE)*Paramètres!$N$13),IF(OR(Y73="",OR($D73="",$D73="NL",$D73="HORS LIGUE")),0,VLOOKUP(IF(OR(Y73="",OR($D73="",$D73="NL",$D73="HORS LIGUE")),"",COUNTIFS($D$5:$D$72,"&lt;&gt;"&amp;"",$D$5:$D$72,"&lt;&gt;"&amp;"NL",$D$5:$D$72,"&lt;&gt;"&amp;"HORS LIGUE",Y$5:Y$72,"&lt;"&amp;Y73)+1),Paramètres!$B$3:$C$56,2,FALSE)*Paramètres!$N$13))</f>
        <v>0</v>
      </c>
      <c r="AA73" s="46"/>
      <c r="AB73" s="2">
        <f>IF(AA$2="Bike &amp; Run",IF(ISNA(VLOOKUP(AA73,Paramètres!$B$3:$C$56,2,FALSE)),0,VLOOKUP(AA73,Paramètres!$B$3:$C$56,2,FALSE)*Paramètres!$N$14),IF(OR(AA73="",OR($D73="",$D73="NL",$D73="HORS LIGUE")),0,VLOOKUP(IF(OR(AA73="",OR($D73="",$D73="NL",$D73="HORS LIGUE")),"",COUNTIFS($D$5:$D$72,"&lt;&gt;"&amp;"",$D$5:$D$72,"&lt;&gt;"&amp;"NL",$D$5:$D$72,"&lt;&gt;"&amp;"HORS LIGUE",AA$5:AA$72,"&lt;"&amp;AA73)+1),Paramètres!$B$3:$C$56,2,FALSE)*Paramètres!$N$14))</f>
        <v>0</v>
      </c>
      <c r="AC73" s="46"/>
      <c r="AD73" s="2">
        <f>IF(AC$2="Bike &amp; Run",IF(ISNA(VLOOKUP(AC73,Paramètres!$B$3:$C$56,2,FALSE)),0,VLOOKUP(AC73,Paramètres!$B$3:$C$56,2,FALSE)*Paramètres!$N$15),IF(OR(AC73="",OR($D73="",$D73="NL",$D73="HORS LIGUE")),0,VLOOKUP(IF(OR(AC73="",OR($D73="",$D73="NL",$D73="HORS LIGUE")),"",COUNTIFS($D$5:$D$72,"&lt;&gt;"&amp;"",$D$5:$D$72,"&lt;&gt;"&amp;"NL",$D$5:$D$72,"&lt;&gt;"&amp;"HORS LIGUE",AC$5:AC$72,"&lt;"&amp;AC73)+1),Paramètres!$B$3:$C$56,2,FALSE)*Paramètres!$N$15))</f>
        <v>0</v>
      </c>
      <c r="AE73" s="46"/>
      <c r="AF73" s="2">
        <f>IF(AE$2="Bike &amp; Run",IF(ISNA(VLOOKUP(AE73,Paramètres!$B$3:$C$56,2,FALSE)),0,VLOOKUP(AE73,Paramètres!$B$3:$C$56,2,FALSE)*Paramètres!$N$16),IF(OR(AE73="",OR($D73="",$D73="NL",$D73="HORS LIGUE")),0,VLOOKUP(IF(OR(AE73="",OR($D73="",$D73="NL",$D73="HORS LIGUE")),"",COUNTIFS($D$5:$D$72,"&lt;&gt;"&amp;"",$D$5:$D$72,"&lt;&gt;"&amp;"NL",$D$5:$D$72,"&lt;&gt;"&amp;"HORS LIGUE",AE$5:AE$72,"&lt;"&amp;AE73)+1),Paramètres!$B$3:$C$56,2,FALSE)*Paramètres!$N$16))</f>
        <v>0</v>
      </c>
      <c r="AG73" s="46"/>
      <c r="AH73" s="2">
        <f>IF(AG$2="Bike &amp; Run",IF(ISNA(VLOOKUP(AG73,Paramètres!$B$3:$C$56,2,FALSE)),0,VLOOKUP(AG73,Paramètres!$B$3:$C$56,2,FALSE)*Paramètres!$N$17),IF(OR(AG73="",OR($D73="",$D73="NL",$D73="HORS LIGUE")),0,VLOOKUP(IF(OR(AG73="",OR($D73="",$D73="NL",$D73="HORS LIGUE")),"",COUNTIFS($D$5:$D$72,"&lt;&gt;"&amp;"",$D$5:$D$72,"&lt;&gt;"&amp;"NL",$D$5:$D$72,"&lt;&gt;"&amp;"HORS LIGUE",AG$5:AG$72,"&lt;"&amp;AG73)+1),Paramètres!$B$3:$C$56,2,FALSE)*Paramètres!$N$17))</f>
        <v>0</v>
      </c>
      <c r="AI73" s="40">
        <f t="shared" si="106"/>
        <v>0</v>
      </c>
      <c r="AJ73" s="3" t="str">
        <f t="shared" si="107"/>
        <v/>
      </c>
      <c r="AK73" s="5">
        <f t="shared" si="108"/>
        <v>0</v>
      </c>
      <c r="AL73" s="41" t="e">
        <f t="shared" si="109"/>
        <v>#REF!</v>
      </c>
      <c r="AM73" s="33" t="e">
        <f t="shared" si="110"/>
        <v>#REF!</v>
      </c>
    </row>
    <row r="74" spans="1:70" ht="16.5" x14ac:dyDescent="0.35">
      <c r="A74" s="74" t="s">
        <v>1203</v>
      </c>
      <c r="B74" s="74" t="s">
        <v>1204</v>
      </c>
      <c r="C74" s="74" t="s">
        <v>861</v>
      </c>
      <c r="D74" s="74" t="s">
        <v>55</v>
      </c>
      <c r="E74" s="6"/>
      <c r="F74" s="2">
        <f>IF(E$2="Bike &amp; Run",IF(ISNA(VLOOKUP(E74,Paramètres!$B$3:$C$56,2,FALSE)),0,VLOOKUP(E74,Paramètres!$B$3:$C$56,2,FALSE)*Paramètres!$N$3),IF(OR(E74="",OR($D74="",$D74="NL",$D74="HORS LIGUE")),0,VLOOKUP(IF(OR(E74="",OR($D74="",$D74="NL",$D74="HORS LIGUE")),"",COUNTIFS($D$5:$D$72,"&lt;&gt;"&amp;"",$D$5:$D$72,"&lt;&gt;"&amp;"NL",$D$5:$D$72,"&lt;&gt;"&amp;"HORS LIGUE",E$5:E$72,"&lt;"&amp;E74)+1),Paramètres!$B$3:$C$56,2,FALSE)*Paramètres!$N$3))</f>
        <v>0</v>
      </c>
      <c r="G74" s="4"/>
      <c r="H74" s="2">
        <f>IF(G$2="Bike &amp; Run",IF(ISNA(VLOOKUP(G74,Paramètres!$B$3:$C$56,2,FALSE)),0,VLOOKUP(G74,Paramètres!$B$3:$C$56,2,FALSE)*Paramètres!$N$4),IF(OR(G74="",OR($D74="",$D74="NL",$D74="HORS LIGUE")),0,VLOOKUP(IF(OR(G74="",OR($D74="",$D74="NL",$D74="HORS LIGUE")),"",COUNTIFS($D$5:$D$72,"&lt;&gt;"&amp;"",$D$5:$D$72,"&lt;&gt;"&amp;"NL",$D$5:$D$72,"&lt;&gt;"&amp;"HORS LIGUE",G$5:G$72,"&lt;"&amp;G74)+1),Paramètres!$B$3:$C$56,2,FALSE)*Paramètres!$N$4))</f>
        <v>0</v>
      </c>
      <c r="I74" s="36"/>
      <c r="J74" s="2">
        <f>IF(I$2="Bike &amp; Run",IF(ISNA(VLOOKUP(I74,Paramètres!$B$3:$C$56,2,FALSE)),0,VLOOKUP(I74,Paramètres!$B$3:$C$56,2,FALSE)*Paramètres!$N$5),IF(OR(I74="",OR($D74="",$D74="NL",$D74="HORS LIGUE")),0,VLOOKUP(IF(OR(I74="",OR($D74="",$D74="NL",$D74="HORS LIGUE")),"",COUNTIFS($D$5:$D$72,"&lt;&gt;"&amp;"",$D$5:$D$72,"&lt;&gt;"&amp;"NL",$D$5:$D$72,"&lt;&gt;"&amp;"HORS LIGUE",I$5:I$72,"&lt;"&amp;I74)+1),Paramètres!$B$3:$C$56,2,FALSE)*Paramètres!$N$5))</f>
        <v>0</v>
      </c>
      <c r="K74" s="4"/>
      <c r="L74" s="2">
        <f>IF(K$2="Bike &amp; Run",IF(ISNA(VLOOKUP(K74,Paramètres!$B$3:$C$56,2,FALSE)),0,VLOOKUP(K74,Paramètres!$B$3:$C$56,2,FALSE)*Paramètres!$N$6),IF(OR(K74="",OR($D74="",$D74="NL",$D74="HORS LIGUE")),0,VLOOKUP(IF(OR(K74="",OR($D74="",$D74="NL",$D74="HORS LIGUE")),"",COUNTIFS($D$5:$D$72,"&lt;&gt;"&amp;"",$D$5:$D$72,"&lt;&gt;"&amp;"NL",$D$5:$D$72,"&lt;&gt;"&amp;"HORS LIGUE",K$5:K$72,"&lt;"&amp;K74)+1),Paramètres!$B$3:$C$56,2,FALSE)*Paramètres!$N$6))</f>
        <v>0</v>
      </c>
      <c r="M74" s="4"/>
      <c r="N74" s="2">
        <f>IF(M$2="Bike &amp; Run",IF(ISNA(VLOOKUP(M74,Paramètres!$B$3:$C$56,2,FALSE)),0,VLOOKUP(M74,Paramètres!$B$3:$C$56,2,FALSE)*Paramètres!$N$7),IF(OR(M74="",OR($D74="",$D74="NL",$D74="HORS LIGUE")),0,VLOOKUP(IF(OR(M74="",OR($D74="",$D74="NL",$D74="HORS LIGUE")),"",COUNTIFS($D$5:$D$72,"&lt;&gt;"&amp;"",$D$5:$D$72,"&lt;&gt;"&amp;"NL",$D$5:$D$72,"&lt;&gt;"&amp;"HORS LIGUE",M$5:M$72,"&lt;"&amp;M74)+1),Paramètres!$B$3:$C$56,2,FALSE)*Paramètres!$N$7))</f>
        <v>0</v>
      </c>
      <c r="O74" s="46"/>
      <c r="P74" s="2">
        <f>IF(O$2="Bike &amp; Run",IF(ISNA(VLOOKUP(O74,Paramètres!$B$3:$C$56,2,FALSE)),0,VLOOKUP(O74,Paramètres!$B$3:$C$56,2,FALSE)*Paramètres!$N$8),IF(OR(O74="",OR($D74="",$D74="NL",$D74="HORS LIGUE")),0,VLOOKUP(IF(OR(O74="",OR($D74="",$D74="NL",$D74="HORS LIGUE")),"",COUNTIFS($D$5:$D$72,"&lt;&gt;"&amp;"",$D$5:$D$72,"&lt;&gt;"&amp;"NL",$D$5:$D$72,"&lt;&gt;"&amp;"HORS LIGUE",O$5:O$72,"&lt;"&amp;O74)+1),Paramètres!$B$3:$C$56,2,FALSE)*Paramètres!$N$8))</f>
        <v>0</v>
      </c>
      <c r="Q74" s="46"/>
      <c r="R74" s="2">
        <f>IF(Q$2="Bike &amp; Run",IF(ISNA(VLOOKUP(Q74,Paramètres!$B$3:$C$56,2,FALSE)),0,VLOOKUP(Q74,Paramètres!$B$3:$C$56,2,FALSE)*Paramètres!$N$9),IF(OR(Q74="",OR($D74="",$D74="NL",$D74="HORS LIGUE")),0,VLOOKUP(IF(OR(Q74="",OR($D74="",$D74="NL",$D74="HORS LIGUE")),"",COUNTIFS($D$5:$D$72,"&lt;&gt;"&amp;"",$D$5:$D$72,"&lt;&gt;"&amp;"NL",$D$5:$D$72,"&lt;&gt;"&amp;"HORS LIGUE",Q$5:Q$72,"&lt;"&amp;Q74)+1),Paramètres!$B$3:$C$56,2,FALSE)*Paramètres!$N$9))</f>
        <v>0</v>
      </c>
      <c r="S74" s="46"/>
      <c r="T74" s="2">
        <f>IF(S$2="Bike &amp; Run",IF(ISNA(VLOOKUP(S74,Paramètres!$B$3:$C$56,2,FALSE)),0,VLOOKUP(S74,Paramètres!$B$3:$C$56,2,FALSE)*Paramètres!$N$10),IF(OR(S74="",OR($D74="",$D74="NL",$D74="HORS LIGUE")),0,VLOOKUP(IF(OR(S74="",OR($D74="",$D74="NL",$D74="HORS LIGUE")),"",COUNTIFS($D$5:$D$72,"&lt;&gt;"&amp;"",$D$5:$D$72,"&lt;&gt;"&amp;"NL",$D$5:$D$72,"&lt;&gt;"&amp;"HORS LIGUE",S$5:S$72,"&lt;"&amp;S74)+1),Paramètres!$B$3:$C$56,2,FALSE)*Paramètres!$N$10))</f>
        <v>0</v>
      </c>
      <c r="U74" s="46"/>
      <c r="V74" s="2">
        <f>IF(U$2="Bike &amp; Run",IF(ISNA(VLOOKUP(U74,Paramètres!$B$3:$C$56,2,FALSE)),0,VLOOKUP(U74,Paramètres!$B$3:$C$56,2,FALSE)*Paramètres!$N$11),IF(OR(U74="",OR($D74="",$D74="NL",$D74="HORS LIGUE")),0,VLOOKUP(IF(OR(U74="",OR($D74="",$D74="NL",$D74="HORS LIGUE")),"",COUNTIFS($D$5:$D$72,"&lt;&gt;"&amp;"",$D$5:$D$72,"&lt;&gt;"&amp;"NL",$D$5:$D$72,"&lt;&gt;"&amp;"HORS LIGUE",U$5:U$72,"&lt;"&amp;U74)+1),Paramètres!$B$3:$C$56,2,FALSE)*Paramètres!$N$11))</f>
        <v>0</v>
      </c>
      <c r="W74" s="46"/>
      <c r="X74" s="2">
        <f>IF(W$2="Bike &amp; Run",IF(ISNA(VLOOKUP(W74,Paramètres!$B$3:$C$56,2,FALSE)),0,VLOOKUP(W74,Paramètres!$B$3:$C$56,2,FALSE)*Paramètres!$N$12),IF(OR(W74="",OR($D74="",$D74="NL",$D74="HORS LIGUE")),0,VLOOKUP(IF(OR(W74="",OR($D74="",$D74="NL",$D74="HORS LIGUE")),"",COUNTIFS($D$5:$D$72,"&lt;&gt;"&amp;"",$D$5:$D$72,"&lt;&gt;"&amp;"NL",$D$5:$D$72,"&lt;&gt;"&amp;"HORS LIGUE",W$5:W$72,"&lt;"&amp;W74)+1),Paramètres!$B$3:$C$56,2,FALSE)*Paramètres!$N$12))</f>
        <v>0</v>
      </c>
      <c r="Y74" s="46"/>
      <c r="Z74" s="2">
        <f>IF(Y$2="Bike &amp; Run",IF(ISNA(VLOOKUP(Y74,Paramètres!$B$3:$C$56,2,FALSE)),0,VLOOKUP(Y74,Paramètres!$B$3:$C$56,2,FALSE)*Paramètres!$N$13),IF(OR(Y74="",OR($D74="",$D74="NL",$D74="HORS LIGUE")),0,VLOOKUP(IF(OR(Y74="",OR($D74="",$D74="NL",$D74="HORS LIGUE")),"",COUNTIFS($D$5:$D$72,"&lt;&gt;"&amp;"",$D$5:$D$72,"&lt;&gt;"&amp;"NL",$D$5:$D$72,"&lt;&gt;"&amp;"HORS LIGUE",Y$5:Y$72,"&lt;"&amp;Y74)+1),Paramètres!$B$3:$C$56,2,FALSE)*Paramètres!$N$13))</f>
        <v>0</v>
      </c>
      <c r="AA74" s="46"/>
      <c r="AB74" s="2">
        <f>IF(AA$2="Bike &amp; Run",IF(ISNA(VLOOKUP(AA74,Paramètres!$B$3:$C$56,2,FALSE)),0,VLOOKUP(AA74,Paramètres!$B$3:$C$56,2,FALSE)*Paramètres!$N$14),IF(OR(AA74="",OR($D74="",$D74="NL",$D74="HORS LIGUE")),0,VLOOKUP(IF(OR(AA74="",OR($D74="",$D74="NL",$D74="HORS LIGUE")),"",COUNTIFS($D$5:$D$72,"&lt;&gt;"&amp;"",$D$5:$D$72,"&lt;&gt;"&amp;"NL",$D$5:$D$72,"&lt;&gt;"&amp;"HORS LIGUE",AA$5:AA$72,"&lt;"&amp;AA74)+1),Paramètres!$B$3:$C$56,2,FALSE)*Paramètres!$N$14))</f>
        <v>0</v>
      </c>
      <c r="AC74" s="46"/>
      <c r="AD74" s="2">
        <f>IF(AC$2="Bike &amp; Run",IF(ISNA(VLOOKUP(AC74,Paramètres!$B$3:$C$56,2,FALSE)),0,VLOOKUP(AC74,Paramètres!$B$3:$C$56,2,FALSE)*Paramètres!$N$15),IF(OR(AC74="",OR($D74="",$D74="NL",$D74="HORS LIGUE")),0,VLOOKUP(IF(OR(AC74="",OR($D74="",$D74="NL",$D74="HORS LIGUE")),"",COUNTIFS($D$5:$D$72,"&lt;&gt;"&amp;"",$D$5:$D$72,"&lt;&gt;"&amp;"NL",$D$5:$D$72,"&lt;&gt;"&amp;"HORS LIGUE",AC$5:AC$72,"&lt;"&amp;AC74)+1),Paramètres!$B$3:$C$56,2,FALSE)*Paramètres!$N$15))</f>
        <v>0</v>
      </c>
      <c r="AE74" s="46"/>
      <c r="AF74" s="2">
        <f>IF(AE$2="Bike &amp; Run",IF(ISNA(VLOOKUP(AE74,Paramètres!$B$3:$C$56,2,FALSE)),0,VLOOKUP(AE74,Paramètres!$B$3:$C$56,2,FALSE)*Paramètres!$N$16),IF(OR(AE74="",OR($D74="",$D74="NL",$D74="HORS LIGUE")),0,VLOOKUP(IF(OR(AE74="",OR($D74="",$D74="NL",$D74="HORS LIGUE")),"",COUNTIFS($D$5:$D$72,"&lt;&gt;"&amp;"",$D$5:$D$72,"&lt;&gt;"&amp;"NL",$D$5:$D$72,"&lt;&gt;"&amp;"HORS LIGUE",AE$5:AE$72,"&lt;"&amp;AE74)+1),Paramètres!$B$3:$C$56,2,FALSE)*Paramètres!$N$16))</f>
        <v>0</v>
      </c>
      <c r="AG74" s="46"/>
      <c r="AH74" s="2">
        <f>IF(AG$2="Bike &amp; Run",IF(ISNA(VLOOKUP(AG74,Paramètres!$B$3:$C$56,2,FALSE)),0,VLOOKUP(AG74,Paramètres!$B$3:$C$56,2,FALSE)*Paramètres!$N$17),IF(OR(AG74="",OR($D74="",$D74="NL",$D74="HORS LIGUE")),0,VLOOKUP(IF(OR(AG74="",OR($D74="",$D74="NL",$D74="HORS LIGUE")),"",COUNTIFS($D$5:$D$72,"&lt;&gt;"&amp;"",$D$5:$D$72,"&lt;&gt;"&amp;"NL",$D$5:$D$72,"&lt;&gt;"&amp;"HORS LIGUE",AG$5:AG$72,"&lt;"&amp;AG74)+1),Paramètres!$B$3:$C$56,2,FALSE)*Paramètres!$N$17))</f>
        <v>0</v>
      </c>
      <c r="AI74" s="40">
        <f t="shared" si="106"/>
        <v>0</v>
      </c>
      <c r="AJ74" s="3" t="str">
        <f t="shared" si="107"/>
        <v/>
      </c>
      <c r="AK74" s="5">
        <f t="shared" si="108"/>
        <v>0</v>
      </c>
      <c r="AL74" s="41" t="e">
        <f t="shared" si="109"/>
        <v>#REF!</v>
      </c>
      <c r="AM74" s="33" t="e">
        <f t="shared" si="110"/>
        <v>#REF!</v>
      </c>
    </row>
    <row r="75" spans="1:70" ht="16.5" x14ac:dyDescent="0.35">
      <c r="A75" s="14"/>
      <c r="B75" s="32" t="str">
        <f>IF(ISNA(VLOOKUP(A75,'Licenciés Jeunes 2023'!A:C,3,0)),"",VLOOKUP(A75,'Licenciés Jeunes 2023'!A:C,3,0))</f>
        <v/>
      </c>
      <c r="C75" s="32" t="str">
        <f>IF(ISNA(VLOOKUP(A75,'Licenciés Jeunes 2023'!A:C,2,0)),"",VLOOKUP(A75,'Licenciés Jeunes 2023'!A:C,2,0))</f>
        <v/>
      </c>
      <c r="D75" s="32" t="str">
        <f>IF(ISNA(VLOOKUP(A75,'Licenciés Jeunes 2023'!A:F,6,0)),"",VLOOKUP(A75,'Licenciés Jeunes 2023'!A:F,6,0))</f>
        <v/>
      </c>
      <c r="E75" s="6"/>
      <c r="F75" s="2">
        <f>IF(E$2="Bike &amp; Run",IF(ISNA(VLOOKUP(E75,Paramètres!$B$3:$C$56,2,FALSE)),0,VLOOKUP(E75,Paramètres!$B$3:$C$56,2,FALSE)*Paramètres!$N$3),IF(OR(E75="",OR($D75="",$D75="NL",$D75="HORS LIGUE")),0,VLOOKUP(IF(OR(E75="",OR($D75="",$D75="NL",$D75="HORS LIGUE")),"",COUNTIFS($D$5:$D$72,"&lt;&gt;"&amp;"",$D$5:$D$72,"&lt;&gt;"&amp;"NL",$D$5:$D$72,"&lt;&gt;"&amp;"HORS LIGUE",E$5:E$72,"&lt;"&amp;E75)+1),Paramètres!$B$3:$C$56,2,FALSE)*Paramètres!$N$3))</f>
        <v>0</v>
      </c>
      <c r="G75" s="4"/>
      <c r="H75" s="2">
        <f>IF(G$2="Bike &amp; Run",IF(ISNA(VLOOKUP(G75,Paramètres!$B$3:$C$56,2,FALSE)),0,VLOOKUP(G75,Paramètres!$B$3:$C$56,2,FALSE)*Paramètres!$N$4),IF(OR(G75="",OR($D75="",$D75="NL",$D75="HORS LIGUE")),0,VLOOKUP(IF(OR(G75="",OR($D75="",$D75="NL",$D75="HORS LIGUE")),"",COUNTIFS($D$5:$D$72,"&lt;&gt;"&amp;"",$D$5:$D$72,"&lt;&gt;"&amp;"NL",$D$5:$D$72,"&lt;&gt;"&amp;"HORS LIGUE",G$5:G$72,"&lt;"&amp;G75)+1),Paramètres!$B$3:$C$56,2,FALSE)*Paramètres!$N$4))</f>
        <v>0</v>
      </c>
      <c r="I75" s="36"/>
      <c r="J75" s="2">
        <f>IF(I$2="Bike &amp; Run",IF(ISNA(VLOOKUP(I75,Paramètres!$B$3:$C$56,2,FALSE)),0,VLOOKUP(I75,Paramètres!$B$3:$C$56,2,FALSE)*Paramètres!$N$5),IF(OR(I75="",OR($D75="",$D75="NL",$D75="HORS LIGUE")),0,VLOOKUP(IF(OR(I75="",OR($D75="",$D75="NL",$D75="HORS LIGUE")),"",COUNTIFS($D$5:$D$72,"&lt;&gt;"&amp;"",$D$5:$D$72,"&lt;&gt;"&amp;"NL",$D$5:$D$72,"&lt;&gt;"&amp;"HORS LIGUE",I$5:I$72,"&lt;"&amp;I75)+1),Paramètres!$B$3:$C$56,2,FALSE)*Paramètres!$N$5))</f>
        <v>0</v>
      </c>
      <c r="K75" s="4"/>
      <c r="L75" s="2">
        <f>IF(K$2="Bike &amp; Run",IF(ISNA(VLOOKUP(K75,Paramètres!$B$3:$C$56,2,FALSE)),0,VLOOKUP(K75,Paramètres!$B$3:$C$56,2,FALSE)*Paramètres!$N$6),IF(OR(K75="",OR($D75="",$D75="NL",$D75="HORS LIGUE")),0,VLOOKUP(IF(OR(K75="",OR($D75="",$D75="NL",$D75="HORS LIGUE")),"",COUNTIFS($D$5:$D$72,"&lt;&gt;"&amp;"",$D$5:$D$72,"&lt;&gt;"&amp;"NL",$D$5:$D$72,"&lt;&gt;"&amp;"HORS LIGUE",K$5:K$72,"&lt;"&amp;K75)+1),Paramètres!$B$3:$C$56,2,FALSE)*Paramètres!$N$6))</f>
        <v>0</v>
      </c>
      <c r="M75" s="4"/>
      <c r="N75" s="2">
        <f>IF(M$2="Bike &amp; Run",IF(ISNA(VLOOKUP(M75,Paramètres!$B$3:$C$56,2,FALSE)),0,VLOOKUP(M75,Paramètres!$B$3:$C$56,2,FALSE)*Paramètres!$N$7),IF(OR(M75="",OR($D75="",$D75="NL",$D75="HORS LIGUE")),0,VLOOKUP(IF(OR(M75="",OR($D75="",$D75="NL",$D75="HORS LIGUE")),"",COUNTIFS($D$5:$D$72,"&lt;&gt;"&amp;"",$D$5:$D$72,"&lt;&gt;"&amp;"NL",$D$5:$D$72,"&lt;&gt;"&amp;"HORS LIGUE",M$5:M$72,"&lt;"&amp;M75)+1),Paramètres!$B$3:$C$56,2,FALSE)*Paramètres!$N$7))</f>
        <v>0</v>
      </c>
      <c r="O75" s="46"/>
      <c r="P75" s="2">
        <f>IF(O$2="Bike &amp; Run",IF(ISNA(VLOOKUP(O75,Paramètres!$B$3:$C$56,2,FALSE)),0,VLOOKUP(O75,Paramètres!$B$3:$C$56,2,FALSE)*Paramètres!$N$8),IF(OR(O75="",OR($D75="",$D75="NL",$D75="HORS LIGUE")),0,VLOOKUP(IF(OR(O75="",OR($D75="",$D75="NL",$D75="HORS LIGUE")),"",COUNTIFS($D$5:$D$72,"&lt;&gt;"&amp;"",$D$5:$D$72,"&lt;&gt;"&amp;"NL",$D$5:$D$72,"&lt;&gt;"&amp;"HORS LIGUE",O$5:O$72,"&lt;"&amp;O75)+1),Paramètres!$B$3:$C$56,2,FALSE)*Paramètres!$N$8))</f>
        <v>0</v>
      </c>
      <c r="Q75" s="46"/>
      <c r="R75" s="2">
        <f>IF(Q$2="Bike &amp; Run",IF(ISNA(VLOOKUP(Q75,Paramètres!$B$3:$C$56,2,FALSE)),0,VLOOKUP(Q75,Paramètres!$B$3:$C$56,2,FALSE)*Paramètres!$N$9),IF(OR(Q75="",OR($D75="",$D75="NL",$D75="HORS LIGUE")),0,VLOOKUP(IF(OR(Q75="",OR($D75="",$D75="NL",$D75="HORS LIGUE")),"",COUNTIFS($D$5:$D$72,"&lt;&gt;"&amp;"",$D$5:$D$72,"&lt;&gt;"&amp;"NL",$D$5:$D$72,"&lt;&gt;"&amp;"HORS LIGUE",Q$5:Q$72,"&lt;"&amp;Q75)+1),Paramètres!$B$3:$C$56,2,FALSE)*Paramètres!$N$9))</f>
        <v>0</v>
      </c>
      <c r="S75" s="46"/>
      <c r="T75" s="2">
        <f>IF(S$2="Bike &amp; Run",IF(ISNA(VLOOKUP(S75,Paramètres!$B$3:$C$56,2,FALSE)),0,VLOOKUP(S75,Paramètres!$B$3:$C$56,2,FALSE)*Paramètres!$N$10),IF(OR(S75="",OR($D75="",$D75="NL",$D75="HORS LIGUE")),0,VLOOKUP(IF(OR(S75="",OR($D75="",$D75="NL",$D75="HORS LIGUE")),"",COUNTIFS($D$5:$D$72,"&lt;&gt;"&amp;"",$D$5:$D$72,"&lt;&gt;"&amp;"NL",$D$5:$D$72,"&lt;&gt;"&amp;"HORS LIGUE",S$5:S$72,"&lt;"&amp;S75)+1),Paramètres!$B$3:$C$56,2,FALSE)*Paramètres!$N$10))</f>
        <v>0</v>
      </c>
      <c r="U75" s="46"/>
      <c r="V75" s="2">
        <f>IF(U$2="Bike &amp; Run",IF(ISNA(VLOOKUP(U75,Paramètres!$B$3:$C$56,2,FALSE)),0,VLOOKUP(U75,Paramètres!$B$3:$C$56,2,FALSE)*Paramètres!$N$11),IF(OR(U75="",OR($D75="",$D75="NL",$D75="HORS LIGUE")),0,VLOOKUP(IF(OR(U75="",OR($D75="",$D75="NL",$D75="HORS LIGUE")),"",COUNTIFS($D$5:$D$72,"&lt;&gt;"&amp;"",$D$5:$D$72,"&lt;&gt;"&amp;"NL",$D$5:$D$72,"&lt;&gt;"&amp;"HORS LIGUE",U$5:U$72,"&lt;"&amp;U75)+1),Paramètres!$B$3:$C$56,2,FALSE)*Paramètres!$N$11))</f>
        <v>0</v>
      </c>
      <c r="W75" s="46"/>
      <c r="X75" s="2">
        <f>IF(W$2="Bike &amp; Run",IF(ISNA(VLOOKUP(W75,Paramètres!$B$3:$C$56,2,FALSE)),0,VLOOKUP(W75,Paramètres!$B$3:$C$56,2,FALSE)*Paramètres!$N$12),IF(OR(W75="",OR($D75="",$D75="NL",$D75="HORS LIGUE")),0,VLOOKUP(IF(OR(W75="",OR($D75="",$D75="NL",$D75="HORS LIGUE")),"",COUNTIFS($D$5:$D$72,"&lt;&gt;"&amp;"",$D$5:$D$72,"&lt;&gt;"&amp;"NL",$D$5:$D$72,"&lt;&gt;"&amp;"HORS LIGUE",W$5:W$72,"&lt;"&amp;W75)+1),Paramètres!$B$3:$C$56,2,FALSE)*Paramètres!$N$12))</f>
        <v>0</v>
      </c>
      <c r="Y75" s="46"/>
      <c r="Z75" s="2">
        <f>IF(Y$2="Bike &amp; Run",IF(ISNA(VLOOKUP(Y75,Paramètres!$B$3:$C$56,2,FALSE)),0,VLOOKUP(Y75,Paramètres!$B$3:$C$56,2,FALSE)*Paramètres!$N$13),IF(OR(Y75="",OR($D75="",$D75="NL",$D75="HORS LIGUE")),0,VLOOKUP(IF(OR(Y75="",OR($D75="",$D75="NL",$D75="HORS LIGUE")),"",COUNTIFS($D$5:$D$72,"&lt;&gt;"&amp;"",$D$5:$D$72,"&lt;&gt;"&amp;"NL",$D$5:$D$72,"&lt;&gt;"&amp;"HORS LIGUE",Y$5:Y$72,"&lt;"&amp;Y75)+1),Paramètres!$B$3:$C$56,2,FALSE)*Paramètres!$N$13))</f>
        <v>0</v>
      </c>
      <c r="AA75" s="46"/>
      <c r="AB75" s="2">
        <f>IF(AA$2="Bike &amp; Run",IF(ISNA(VLOOKUP(AA75,Paramètres!$B$3:$C$56,2,FALSE)),0,VLOOKUP(AA75,Paramètres!$B$3:$C$56,2,FALSE)*Paramètres!$N$14),IF(OR(AA75="",OR($D75="",$D75="NL",$D75="HORS LIGUE")),0,VLOOKUP(IF(OR(AA75="",OR($D75="",$D75="NL",$D75="HORS LIGUE")),"",COUNTIFS($D$5:$D$72,"&lt;&gt;"&amp;"",$D$5:$D$72,"&lt;&gt;"&amp;"NL",$D$5:$D$72,"&lt;&gt;"&amp;"HORS LIGUE",AA$5:AA$72,"&lt;"&amp;AA75)+1),Paramètres!$B$3:$C$56,2,FALSE)*Paramètres!$N$14))</f>
        <v>0</v>
      </c>
      <c r="AC75" s="46"/>
      <c r="AD75" s="2">
        <f>IF(AC$2="Bike &amp; Run",IF(ISNA(VLOOKUP(AC75,Paramètres!$B$3:$C$56,2,FALSE)),0,VLOOKUP(AC75,Paramètres!$B$3:$C$56,2,FALSE)*Paramètres!$N$15),IF(OR(AC75="",OR($D75="",$D75="NL",$D75="HORS LIGUE")),0,VLOOKUP(IF(OR(AC75="",OR($D75="",$D75="NL",$D75="HORS LIGUE")),"",COUNTIFS($D$5:$D$72,"&lt;&gt;"&amp;"",$D$5:$D$72,"&lt;&gt;"&amp;"NL",$D$5:$D$72,"&lt;&gt;"&amp;"HORS LIGUE",AC$5:AC$72,"&lt;"&amp;AC75)+1),Paramètres!$B$3:$C$56,2,FALSE)*Paramètres!$N$15))</f>
        <v>0</v>
      </c>
      <c r="AE75" s="46"/>
      <c r="AF75" s="2">
        <f>IF(AE$2="Bike &amp; Run",IF(ISNA(VLOOKUP(AE75,Paramètres!$B$3:$C$56,2,FALSE)),0,VLOOKUP(AE75,Paramètres!$B$3:$C$56,2,FALSE)*Paramètres!$N$16),IF(OR(AE75="",OR($D75="",$D75="NL",$D75="HORS LIGUE")),0,VLOOKUP(IF(OR(AE75="",OR($D75="",$D75="NL",$D75="HORS LIGUE")),"",COUNTIFS($D$5:$D$72,"&lt;&gt;"&amp;"",$D$5:$D$72,"&lt;&gt;"&amp;"NL",$D$5:$D$72,"&lt;&gt;"&amp;"HORS LIGUE",AE$5:AE$72,"&lt;"&amp;AE75)+1),Paramètres!$B$3:$C$56,2,FALSE)*Paramètres!$N$16))</f>
        <v>0</v>
      </c>
      <c r="AG75" s="46"/>
      <c r="AH75" s="2">
        <f>IF(AG$2="Bike &amp; Run",IF(ISNA(VLOOKUP(AG75,Paramètres!$B$3:$C$56,2,FALSE)),0,VLOOKUP(AG75,Paramètres!$B$3:$C$56,2,FALSE)*Paramètres!$N$17),IF(OR(AG75="",OR($D75="",$D75="NL",$D75="HORS LIGUE")),0,VLOOKUP(IF(OR(AG75="",OR($D75="",$D75="NL",$D75="HORS LIGUE")),"",COUNTIFS($D$5:$D$72,"&lt;&gt;"&amp;"",$D$5:$D$72,"&lt;&gt;"&amp;"NL",$D$5:$D$72,"&lt;&gt;"&amp;"HORS LIGUE",AG$5:AG$72,"&lt;"&amp;AG75)+1),Paramètres!$B$3:$C$56,2,FALSE)*Paramètres!$N$17))</f>
        <v>0</v>
      </c>
      <c r="AI75" s="40">
        <f t="shared" si="106"/>
        <v>0</v>
      </c>
      <c r="AJ75" s="3" t="str">
        <f t="shared" si="107"/>
        <v/>
      </c>
      <c r="AK75" s="5">
        <f t="shared" si="108"/>
        <v>0</v>
      </c>
      <c r="AL75" s="41" t="e">
        <f t="shared" si="109"/>
        <v>#REF!</v>
      </c>
      <c r="AM75" s="33" t="e">
        <f t="shared" si="110"/>
        <v>#REF!</v>
      </c>
    </row>
    <row r="76" spans="1:70" ht="16.5" x14ac:dyDescent="0.35">
      <c r="A76" s="14"/>
      <c r="B76" s="32" t="str">
        <f>IF(ISNA(VLOOKUP(A76,'Licenciés Jeunes 2023'!A:C,3,0)),"",VLOOKUP(A76,'Licenciés Jeunes 2023'!A:C,3,0))</f>
        <v/>
      </c>
      <c r="C76" s="32" t="str">
        <f>IF(ISNA(VLOOKUP(A76,'Licenciés Jeunes 2023'!A:C,2,0)),"",VLOOKUP(A76,'Licenciés Jeunes 2023'!A:C,2,0))</f>
        <v/>
      </c>
      <c r="D76" s="32" t="str">
        <f>IF(ISNA(VLOOKUP(A76,'Licenciés Jeunes 2023'!A:F,6,0)),"",VLOOKUP(A76,'Licenciés Jeunes 2023'!A:F,6,0))</f>
        <v/>
      </c>
      <c r="E76" s="6"/>
      <c r="F76" s="2">
        <f>IF(E$2="Bike &amp; Run",IF(ISNA(VLOOKUP(E76,Paramètres!$B$3:$C$56,2,FALSE)),0,VLOOKUP(E76,Paramètres!$B$3:$C$56,2,FALSE)*Paramètres!$N$3),IF(OR(E76="",OR($D76="",$D76="NL",$D76="HORS LIGUE")),0,VLOOKUP(IF(OR(E76="",OR($D76="",$D76="NL",$D76="HORS LIGUE")),"",COUNTIFS($D$5:$D$72,"&lt;&gt;"&amp;"",$D$5:$D$72,"&lt;&gt;"&amp;"NL",$D$5:$D$72,"&lt;&gt;"&amp;"HORS LIGUE",E$5:E$72,"&lt;"&amp;E76)+1),Paramètres!$B$3:$C$56,2,FALSE)*Paramètres!$N$3))</f>
        <v>0</v>
      </c>
      <c r="G76" s="4"/>
      <c r="H76" s="2">
        <f>IF(G$2="Bike &amp; Run",IF(ISNA(VLOOKUP(G76,Paramètres!$B$3:$C$56,2,FALSE)),0,VLOOKUP(G76,Paramètres!$B$3:$C$56,2,FALSE)*Paramètres!$N$4),IF(OR(G76="",OR($D76="",$D76="NL",$D76="HORS LIGUE")),0,VLOOKUP(IF(OR(G76="",OR($D76="",$D76="NL",$D76="HORS LIGUE")),"",COUNTIFS($D$5:$D$72,"&lt;&gt;"&amp;"",$D$5:$D$72,"&lt;&gt;"&amp;"NL",$D$5:$D$72,"&lt;&gt;"&amp;"HORS LIGUE",G$5:G$72,"&lt;"&amp;G76)+1),Paramètres!$B$3:$C$56,2,FALSE)*Paramètres!$N$4))</f>
        <v>0</v>
      </c>
      <c r="I76" s="36"/>
      <c r="J76" s="2">
        <f>IF(I$2="Bike &amp; Run",IF(ISNA(VLOOKUP(I76,Paramètres!$B$3:$C$56,2,FALSE)),0,VLOOKUP(I76,Paramètres!$B$3:$C$56,2,FALSE)*Paramètres!$N$5),IF(OR(I76="",OR($D76="",$D76="NL",$D76="HORS LIGUE")),0,VLOOKUP(IF(OR(I76="",OR($D76="",$D76="NL",$D76="HORS LIGUE")),"",COUNTIFS($D$5:$D$72,"&lt;&gt;"&amp;"",$D$5:$D$72,"&lt;&gt;"&amp;"NL",$D$5:$D$72,"&lt;&gt;"&amp;"HORS LIGUE",I$5:I$72,"&lt;"&amp;I76)+1),Paramètres!$B$3:$C$56,2,FALSE)*Paramètres!$N$5))</f>
        <v>0</v>
      </c>
      <c r="K76" s="4"/>
      <c r="L76" s="2">
        <f>IF(K$2="Bike &amp; Run",IF(ISNA(VLOOKUP(K76,Paramètres!$B$3:$C$56,2,FALSE)),0,VLOOKUP(K76,Paramètres!$B$3:$C$56,2,FALSE)*Paramètres!$N$6),IF(OR(K76="",OR($D76="",$D76="NL",$D76="HORS LIGUE")),0,VLOOKUP(IF(OR(K76="",OR($D76="",$D76="NL",$D76="HORS LIGUE")),"",COUNTIFS($D$5:$D$72,"&lt;&gt;"&amp;"",$D$5:$D$72,"&lt;&gt;"&amp;"NL",$D$5:$D$72,"&lt;&gt;"&amp;"HORS LIGUE",K$5:K$72,"&lt;"&amp;K76)+1),Paramètres!$B$3:$C$56,2,FALSE)*Paramètres!$N$6))</f>
        <v>0</v>
      </c>
      <c r="M76" s="4"/>
      <c r="N76" s="2">
        <f>IF(M$2="Bike &amp; Run",IF(ISNA(VLOOKUP(M76,Paramètres!$B$3:$C$56,2,FALSE)),0,VLOOKUP(M76,Paramètres!$B$3:$C$56,2,FALSE)*Paramètres!$N$7),IF(OR(M76="",OR($D76="",$D76="NL",$D76="HORS LIGUE")),0,VLOOKUP(IF(OR(M76="",OR($D76="",$D76="NL",$D76="HORS LIGUE")),"",COUNTIFS($D$5:$D$72,"&lt;&gt;"&amp;"",$D$5:$D$72,"&lt;&gt;"&amp;"NL",$D$5:$D$72,"&lt;&gt;"&amp;"HORS LIGUE",M$5:M$72,"&lt;"&amp;M76)+1),Paramètres!$B$3:$C$56,2,FALSE)*Paramètres!$N$7))</f>
        <v>0</v>
      </c>
      <c r="O76" s="46"/>
      <c r="P76" s="2">
        <f>IF(O$2="Bike &amp; Run",IF(ISNA(VLOOKUP(O76,Paramètres!$B$3:$C$56,2,FALSE)),0,VLOOKUP(O76,Paramètres!$B$3:$C$56,2,FALSE)*Paramètres!$N$8),IF(OR(O76="",OR($D76="",$D76="NL",$D76="HORS LIGUE")),0,VLOOKUP(IF(OR(O76="",OR($D76="",$D76="NL",$D76="HORS LIGUE")),"",COUNTIFS($D$5:$D$72,"&lt;&gt;"&amp;"",$D$5:$D$72,"&lt;&gt;"&amp;"NL",$D$5:$D$72,"&lt;&gt;"&amp;"HORS LIGUE",O$5:O$72,"&lt;"&amp;O76)+1),Paramètres!$B$3:$C$56,2,FALSE)*Paramètres!$N$8))</f>
        <v>0</v>
      </c>
      <c r="Q76" s="46"/>
      <c r="R76" s="2">
        <f>IF(Q$2="Bike &amp; Run",IF(ISNA(VLOOKUP(Q76,Paramètres!$B$3:$C$56,2,FALSE)),0,VLOOKUP(Q76,Paramètres!$B$3:$C$56,2,FALSE)*Paramètres!$N$9),IF(OR(Q76="",OR($D76="",$D76="NL",$D76="HORS LIGUE")),0,VLOOKUP(IF(OR(Q76="",OR($D76="",$D76="NL",$D76="HORS LIGUE")),"",COUNTIFS($D$5:$D$72,"&lt;&gt;"&amp;"",$D$5:$D$72,"&lt;&gt;"&amp;"NL",$D$5:$D$72,"&lt;&gt;"&amp;"HORS LIGUE",Q$5:Q$72,"&lt;"&amp;Q76)+1),Paramètres!$B$3:$C$56,2,FALSE)*Paramètres!$N$9))</f>
        <v>0</v>
      </c>
      <c r="S76" s="46"/>
      <c r="T76" s="2">
        <f>IF(S$2="Bike &amp; Run",IF(ISNA(VLOOKUP(S76,Paramètres!$B$3:$C$56,2,FALSE)),0,VLOOKUP(S76,Paramètres!$B$3:$C$56,2,FALSE)*Paramètres!$N$10),IF(OR(S76="",OR($D76="",$D76="NL",$D76="HORS LIGUE")),0,VLOOKUP(IF(OR(S76="",OR($D76="",$D76="NL",$D76="HORS LIGUE")),"",COUNTIFS($D$5:$D$72,"&lt;&gt;"&amp;"",$D$5:$D$72,"&lt;&gt;"&amp;"NL",$D$5:$D$72,"&lt;&gt;"&amp;"HORS LIGUE",S$5:S$72,"&lt;"&amp;S76)+1),Paramètres!$B$3:$C$56,2,FALSE)*Paramètres!$N$10))</f>
        <v>0</v>
      </c>
      <c r="U76" s="46"/>
      <c r="V76" s="2">
        <f>IF(U$2="Bike &amp; Run",IF(ISNA(VLOOKUP(U76,Paramètres!$B$3:$C$56,2,FALSE)),0,VLOOKUP(U76,Paramètres!$B$3:$C$56,2,FALSE)*Paramètres!$N$11),IF(OR(U76="",OR($D76="",$D76="NL",$D76="HORS LIGUE")),0,VLOOKUP(IF(OR(U76="",OR($D76="",$D76="NL",$D76="HORS LIGUE")),"",COUNTIFS($D$5:$D$72,"&lt;&gt;"&amp;"",$D$5:$D$72,"&lt;&gt;"&amp;"NL",$D$5:$D$72,"&lt;&gt;"&amp;"HORS LIGUE",U$5:U$72,"&lt;"&amp;U76)+1),Paramètres!$B$3:$C$56,2,FALSE)*Paramètres!$N$11))</f>
        <v>0</v>
      </c>
      <c r="W76" s="46"/>
      <c r="X76" s="2">
        <f>IF(W$2="Bike &amp; Run",IF(ISNA(VLOOKUP(W76,Paramètres!$B$3:$C$56,2,FALSE)),0,VLOOKUP(W76,Paramètres!$B$3:$C$56,2,FALSE)*Paramètres!$N$12),IF(OR(W76="",OR($D76="",$D76="NL",$D76="HORS LIGUE")),0,VLOOKUP(IF(OR(W76="",OR($D76="",$D76="NL",$D76="HORS LIGUE")),"",COUNTIFS($D$5:$D$72,"&lt;&gt;"&amp;"",$D$5:$D$72,"&lt;&gt;"&amp;"NL",$D$5:$D$72,"&lt;&gt;"&amp;"HORS LIGUE",W$5:W$72,"&lt;"&amp;W76)+1),Paramètres!$B$3:$C$56,2,FALSE)*Paramètres!$N$12))</f>
        <v>0</v>
      </c>
      <c r="Y76" s="46"/>
      <c r="Z76" s="2">
        <f>IF(Y$2="Bike &amp; Run",IF(ISNA(VLOOKUP(Y76,Paramètres!$B$3:$C$56,2,FALSE)),0,VLOOKUP(Y76,Paramètres!$B$3:$C$56,2,FALSE)*Paramètres!$N$13),IF(OR(Y76="",OR($D76="",$D76="NL",$D76="HORS LIGUE")),0,VLOOKUP(IF(OR(Y76="",OR($D76="",$D76="NL",$D76="HORS LIGUE")),"",COUNTIFS($D$5:$D$72,"&lt;&gt;"&amp;"",$D$5:$D$72,"&lt;&gt;"&amp;"NL",$D$5:$D$72,"&lt;&gt;"&amp;"HORS LIGUE",Y$5:Y$72,"&lt;"&amp;Y76)+1),Paramètres!$B$3:$C$56,2,FALSE)*Paramètres!$N$13))</f>
        <v>0</v>
      </c>
      <c r="AA76" s="46"/>
      <c r="AB76" s="2">
        <f>IF(AA$2="Bike &amp; Run",IF(ISNA(VLOOKUP(AA76,Paramètres!$B$3:$C$56,2,FALSE)),0,VLOOKUP(AA76,Paramètres!$B$3:$C$56,2,FALSE)*Paramètres!$N$14),IF(OR(AA76="",OR($D76="",$D76="NL",$D76="HORS LIGUE")),0,VLOOKUP(IF(OR(AA76="",OR($D76="",$D76="NL",$D76="HORS LIGUE")),"",COUNTIFS($D$5:$D$72,"&lt;&gt;"&amp;"",$D$5:$D$72,"&lt;&gt;"&amp;"NL",$D$5:$D$72,"&lt;&gt;"&amp;"HORS LIGUE",AA$5:AA$72,"&lt;"&amp;AA76)+1),Paramètres!$B$3:$C$56,2,FALSE)*Paramètres!$N$14))</f>
        <v>0</v>
      </c>
      <c r="AC76" s="46"/>
      <c r="AD76" s="2">
        <f>IF(AC$2="Bike &amp; Run",IF(ISNA(VLOOKUP(AC76,Paramètres!$B$3:$C$56,2,FALSE)),0,VLOOKUP(AC76,Paramètres!$B$3:$C$56,2,FALSE)*Paramètres!$N$15),IF(OR(AC76="",OR($D76="",$D76="NL",$D76="HORS LIGUE")),0,VLOOKUP(IF(OR(AC76="",OR($D76="",$D76="NL",$D76="HORS LIGUE")),"",COUNTIFS($D$5:$D$72,"&lt;&gt;"&amp;"",$D$5:$D$72,"&lt;&gt;"&amp;"NL",$D$5:$D$72,"&lt;&gt;"&amp;"HORS LIGUE",AC$5:AC$72,"&lt;"&amp;AC76)+1),Paramètres!$B$3:$C$56,2,FALSE)*Paramètres!$N$15))</f>
        <v>0</v>
      </c>
      <c r="AE76" s="46"/>
      <c r="AF76" s="2">
        <f>IF(AE$2="Bike &amp; Run",IF(ISNA(VLOOKUP(AE76,Paramètres!$B$3:$C$56,2,FALSE)),0,VLOOKUP(AE76,Paramètres!$B$3:$C$56,2,FALSE)*Paramètres!$N$16),IF(OR(AE76="",OR($D76="",$D76="NL",$D76="HORS LIGUE")),0,VLOOKUP(IF(OR(AE76="",OR($D76="",$D76="NL",$D76="HORS LIGUE")),"",COUNTIFS($D$5:$D$72,"&lt;&gt;"&amp;"",$D$5:$D$72,"&lt;&gt;"&amp;"NL",$D$5:$D$72,"&lt;&gt;"&amp;"HORS LIGUE",AE$5:AE$72,"&lt;"&amp;AE76)+1),Paramètres!$B$3:$C$56,2,FALSE)*Paramètres!$N$16))</f>
        <v>0</v>
      </c>
      <c r="AG76" s="46"/>
      <c r="AH76" s="2">
        <f>IF(AG$2="Bike &amp; Run",IF(ISNA(VLOOKUP(AG76,Paramètres!$B$3:$C$56,2,FALSE)),0,VLOOKUP(AG76,Paramètres!$B$3:$C$56,2,FALSE)*Paramètres!$N$17),IF(OR(AG76="",OR($D76="",$D76="NL",$D76="HORS LIGUE")),0,VLOOKUP(IF(OR(AG76="",OR($D76="",$D76="NL",$D76="HORS LIGUE")),"",COUNTIFS($D$5:$D$72,"&lt;&gt;"&amp;"",$D$5:$D$72,"&lt;&gt;"&amp;"NL",$D$5:$D$72,"&lt;&gt;"&amp;"HORS LIGUE",AG$5:AG$72,"&lt;"&amp;AG76)+1),Paramètres!$B$3:$C$56,2,FALSE)*Paramètres!$N$17))</f>
        <v>0</v>
      </c>
      <c r="AI76" s="40">
        <f t="shared" si="106"/>
        <v>0</v>
      </c>
      <c r="AJ76" s="3" t="str">
        <f t="shared" si="107"/>
        <v/>
      </c>
      <c r="AK76" s="5">
        <f t="shared" si="108"/>
        <v>0</v>
      </c>
      <c r="AL76" s="41" t="e">
        <f t="shared" si="109"/>
        <v>#REF!</v>
      </c>
      <c r="AM76" s="33" t="e">
        <f t="shared" si="110"/>
        <v>#REF!</v>
      </c>
    </row>
    <row r="77" spans="1:70" ht="16.5" x14ac:dyDescent="0.35">
      <c r="A77" s="14"/>
      <c r="B77" s="32" t="str">
        <f>IF(ISNA(VLOOKUP(A77,'Licenciés Jeunes 2023'!A:C,3,0)),"",VLOOKUP(A77,'Licenciés Jeunes 2023'!A:C,3,0))</f>
        <v/>
      </c>
      <c r="C77" s="32" t="str">
        <f>IF(ISNA(VLOOKUP(A77,'Licenciés Jeunes 2023'!A:C,2,0)),"",VLOOKUP(A77,'Licenciés Jeunes 2023'!A:C,2,0))</f>
        <v/>
      </c>
      <c r="D77" s="32" t="str">
        <f>IF(ISNA(VLOOKUP(A77,'Licenciés Jeunes 2023'!A:F,6,0)),"",VLOOKUP(A77,'Licenciés Jeunes 2023'!A:F,6,0))</f>
        <v/>
      </c>
      <c r="E77" s="6"/>
      <c r="F77" s="2">
        <f>IF(E$2="Bike &amp; Run",IF(ISNA(VLOOKUP(E77,Paramètres!$B$3:$C$56,2,FALSE)),0,VLOOKUP(E77,Paramètres!$B$3:$C$56,2,FALSE)*Paramètres!$N$3),IF(OR(E77="",OR($D77="",$D77="NL",$D77="HORS LIGUE")),0,VLOOKUP(IF(OR(E77="",OR($D77="",$D77="NL",$D77="HORS LIGUE")),"",COUNTIFS($D$5:$D$72,"&lt;&gt;"&amp;"",$D$5:$D$72,"&lt;&gt;"&amp;"NL",$D$5:$D$72,"&lt;&gt;"&amp;"HORS LIGUE",E$5:E$72,"&lt;"&amp;E77)+1),Paramètres!$B$3:$C$56,2,FALSE)*Paramètres!$N$3))</f>
        <v>0</v>
      </c>
      <c r="G77" s="4"/>
      <c r="H77" s="2">
        <f>IF(G$2="Bike &amp; Run",IF(ISNA(VLOOKUP(G77,Paramètres!$B$3:$C$56,2,FALSE)),0,VLOOKUP(G77,Paramètres!$B$3:$C$56,2,FALSE)*Paramètres!$N$4),IF(OR(G77="",OR($D77="",$D77="NL",$D77="HORS LIGUE")),0,VLOOKUP(IF(OR(G77="",OR($D77="",$D77="NL",$D77="HORS LIGUE")),"",COUNTIFS($D$5:$D$72,"&lt;&gt;"&amp;"",$D$5:$D$72,"&lt;&gt;"&amp;"NL",$D$5:$D$72,"&lt;&gt;"&amp;"HORS LIGUE",G$5:G$72,"&lt;"&amp;G77)+1),Paramètres!$B$3:$C$56,2,FALSE)*Paramètres!$N$4))</f>
        <v>0</v>
      </c>
      <c r="I77" s="36"/>
      <c r="J77" s="2">
        <f>IF(I$2="Bike &amp; Run",IF(ISNA(VLOOKUP(I77,Paramètres!$B$3:$C$56,2,FALSE)),0,VLOOKUP(I77,Paramètres!$B$3:$C$56,2,FALSE)*Paramètres!$N$5),IF(OR(I77="",OR($D77="",$D77="NL",$D77="HORS LIGUE")),0,VLOOKUP(IF(OR(I77="",OR($D77="",$D77="NL",$D77="HORS LIGUE")),"",COUNTIFS($D$5:$D$72,"&lt;&gt;"&amp;"",$D$5:$D$72,"&lt;&gt;"&amp;"NL",$D$5:$D$72,"&lt;&gt;"&amp;"HORS LIGUE",I$5:I$72,"&lt;"&amp;I77)+1),Paramètres!$B$3:$C$56,2,FALSE)*Paramètres!$N$5))</f>
        <v>0</v>
      </c>
      <c r="K77" s="4"/>
      <c r="L77" s="2">
        <f>IF(K$2="Bike &amp; Run",IF(ISNA(VLOOKUP(K77,Paramètres!$B$3:$C$56,2,FALSE)),0,VLOOKUP(K77,Paramètres!$B$3:$C$56,2,FALSE)*Paramètres!$N$6),IF(OR(K77="",OR($D77="",$D77="NL",$D77="HORS LIGUE")),0,VLOOKUP(IF(OR(K77="",OR($D77="",$D77="NL",$D77="HORS LIGUE")),"",COUNTIFS($D$5:$D$72,"&lt;&gt;"&amp;"",$D$5:$D$72,"&lt;&gt;"&amp;"NL",$D$5:$D$72,"&lt;&gt;"&amp;"HORS LIGUE",K$5:K$72,"&lt;"&amp;K77)+1),Paramètres!$B$3:$C$56,2,FALSE)*Paramètres!$N$6))</f>
        <v>0</v>
      </c>
      <c r="M77" s="4"/>
      <c r="N77" s="2">
        <f>IF(M$2="Bike &amp; Run",IF(ISNA(VLOOKUP(M77,Paramètres!$B$3:$C$56,2,FALSE)),0,VLOOKUP(M77,Paramètres!$B$3:$C$56,2,FALSE)*Paramètres!$N$7),IF(OR(M77="",OR($D77="",$D77="NL",$D77="HORS LIGUE")),0,VLOOKUP(IF(OR(M77="",OR($D77="",$D77="NL",$D77="HORS LIGUE")),"",COUNTIFS($D$5:$D$72,"&lt;&gt;"&amp;"",$D$5:$D$72,"&lt;&gt;"&amp;"NL",$D$5:$D$72,"&lt;&gt;"&amp;"HORS LIGUE",M$5:M$72,"&lt;"&amp;M77)+1),Paramètres!$B$3:$C$56,2,FALSE)*Paramètres!$N$7))</f>
        <v>0</v>
      </c>
      <c r="O77" s="46"/>
      <c r="P77" s="2">
        <f>IF(O$2="Bike &amp; Run",IF(ISNA(VLOOKUP(O77,Paramètres!$B$3:$C$56,2,FALSE)),0,VLOOKUP(O77,Paramètres!$B$3:$C$56,2,FALSE)*Paramètres!$N$8),IF(OR(O77="",OR($D77="",$D77="NL",$D77="HORS LIGUE")),0,VLOOKUP(IF(OR(O77="",OR($D77="",$D77="NL",$D77="HORS LIGUE")),"",COUNTIFS($D$5:$D$72,"&lt;&gt;"&amp;"",$D$5:$D$72,"&lt;&gt;"&amp;"NL",$D$5:$D$72,"&lt;&gt;"&amp;"HORS LIGUE",O$5:O$72,"&lt;"&amp;O77)+1),Paramètres!$B$3:$C$56,2,FALSE)*Paramètres!$N$8))</f>
        <v>0</v>
      </c>
      <c r="Q77" s="46"/>
      <c r="R77" s="2">
        <f>IF(Q$2="Bike &amp; Run",IF(ISNA(VLOOKUP(Q77,Paramètres!$B$3:$C$56,2,FALSE)),0,VLOOKUP(Q77,Paramètres!$B$3:$C$56,2,FALSE)*Paramètres!$N$9),IF(OR(Q77="",OR($D77="",$D77="NL",$D77="HORS LIGUE")),0,VLOOKUP(IF(OR(Q77="",OR($D77="",$D77="NL",$D77="HORS LIGUE")),"",COUNTIFS($D$5:$D$72,"&lt;&gt;"&amp;"",$D$5:$D$72,"&lt;&gt;"&amp;"NL",$D$5:$D$72,"&lt;&gt;"&amp;"HORS LIGUE",Q$5:Q$72,"&lt;"&amp;Q77)+1),Paramètres!$B$3:$C$56,2,FALSE)*Paramètres!$N$9))</f>
        <v>0</v>
      </c>
      <c r="S77" s="46"/>
      <c r="T77" s="2">
        <f>IF(S$2="Bike &amp; Run",IF(ISNA(VLOOKUP(S77,Paramètres!$B$3:$C$56,2,FALSE)),0,VLOOKUP(S77,Paramètres!$B$3:$C$56,2,FALSE)*Paramètres!$N$10),IF(OR(S77="",OR($D77="",$D77="NL",$D77="HORS LIGUE")),0,VLOOKUP(IF(OR(S77="",OR($D77="",$D77="NL",$D77="HORS LIGUE")),"",COUNTIFS($D$5:$D$72,"&lt;&gt;"&amp;"",$D$5:$D$72,"&lt;&gt;"&amp;"NL",$D$5:$D$72,"&lt;&gt;"&amp;"HORS LIGUE",S$5:S$72,"&lt;"&amp;S77)+1),Paramètres!$B$3:$C$56,2,FALSE)*Paramètres!$N$10))</f>
        <v>0</v>
      </c>
      <c r="U77" s="46"/>
      <c r="V77" s="2">
        <f>IF(U$2="Bike &amp; Run",IF(ISNA(VLOOKUP(U77,Paramètres!$B$3:$C$56,2,FALSE)),0,VLOOKUP(U77,Paramètres!$B$3:$C$56,2,FALSE)*Paramètres!$N$11),IF(OR(U77="",OR($D77="",$D77="NL",$D77="HORS LIGUE")),0,VLOOKUP(IF(OR(U77="",OR($D77="",$D77="NL",$D77="HORS LIGUE")),"",COUNTIFS($D$5:$D$72,"&lt;&gt;"&amp;"",$D$5:$D$72,"&lt;&gt;"&amp;"NL",$D$5:$D$72,"&lt;&gt;"&amp;"HORS LIGUE",U$5:U$72,"&lt;"&amp;U77)+1),Paramètres!$B$3:$C$56,2,FALSE)*Paramètres!$N$11))</f>
        <v>0</v>
      </c>
      <c r="W77" s="46"/>
      <c r="X77" s="2">
        <f>IF(W$2="Bike &amp; Run",IF(ISNA(VLOOKUP(W77,Paramètres!$B$3:$C$56,2,FALSE)),0,VLOOKUP(W77,Paramètres!$B$3:$C$56,2,FALSE)*Paramètres!$N$12),IF(OR(W77="",OR($D77="",$D77="NL",$D77="HORS LIGUE")),0,VLOOKUP(IF(OR(W77="",OR($D77="",$D77="NL",$D77="HORS LIGUE")),"",COUNTIFS($D$5:$D$72,"&lt;&gt;"&amp;"",$D$5:$D$72,"&lt;&gt;"&amp;"NL",$D$5:$D$72,"&lt;&gt;"&amp;"HORS LIGUE",W$5:W$72,"&lt;"&amp;W77)+1),Paramètres!$B$3:$C$56,2,FALSE)*Paramètres!$N$12))</f>
        <v>0</v>
      </c>
      <c r="Y77" s="46"/>
      <c r="Z77" s="2">
        <f>IF(Y$2="Bike &amp; Run",IF(ISNA(VLOOKUP(Y77,Paramètres!$B$3:$C$56,2,FALSE)),0,VLOOKUP(Y77,Paramètres!$B$3:$C$56,2,FALSE)*Paramètres!$N$13),IF(OR(Y77="",OR($D77="",$D77="NL",$D77="HORS LIGUE")),0,VLOOKUP(IF(OR(Y77="",OR($D77="",$D77="NL",$D77="HORS LIGUE")),"",COUNTIFS($D$5:$D$72,"&lt;&gt;"&amp;"",$D$5:$D$72,"&lt;&gt;"&amp;"NL",$D$5:$D$72,"&lt;&gt;"&amp;"HORS LIGUE",Y$5:Y$72,"&lt;"&amp;Y77)+1),Paramètres!$B$3:$C$56,2,FALSE)*Paramètres!$N$13))</f>
        <v>0</v>
      </c>
      <c r="AA77" s="46"/>
      <c r="AB77" s="2">
        <f>IF(AA$2="Bike &amp; Run",IF(ISNA(VLOOKUP(AA77,Paramètres!$B$3:$C$56,2,FALSE)),0,VLOOKUP(AA77,Paramètres!$B$3:$C$56,2,FALSE)*Paramètres!$N$14),IF(OR(AA77="",OR($D77="",$D77="NL",$D77="HORS LIGUE")),0,VLOOKUP(IF(OR(AA77="",OR($D77="",$D77="NL",$D77="HORS LIGUE")),"",COUNTIFS($D$5:$D$72,"&lt;&gt;"&amp;"",$D$5:$D$72,"&lt;&gt;"&amp;"NL",$D$5:$D$72,"&lt;&gt;"&amp;"HORS LIGUE",AA$5:AA$72,"&lt;"&amp;AA77)+1),Paramètres!$B$3:$C$56,2,FALSE)*Paramètres!$N$14))</f>
        <v>0</v>
      </c>
      <c r="AC77" s="46"/>
      <c r="AD77" s="2">
        <f>IF(AC$2="Bike &amp; Run",IF(ISNA(VLOOKUP(AC77,Paramètres!$B$3:$C$56,2,FALSE)),0,VLOOKUP(AC77,Paramètres!$B$3:$C$56,2,FALSE)*Paramètres!$N$15),IF(OR(AC77="",OR($D77="",$D77="NL",$D77="HORS LIGUE")),0,VLOOKUP(IF(OR(AC77="",OR($D77="",$D77="NL",$D77="HORS LIGUE")),"",COUNTIFS($D$5:$D$72,"&lt;&gt;"&amp;"",$D$5:$D$72,"&lt;&gt;"&amp;"NL",$D$5:$D$72,"&lt;&gt;"&amp;"HORS LIGUE",AC$5:AC$72,"&lt;"&amp;AC77)+1),Paramètres!$B$3:$C$56,2,FALSE)*Paramètres!$N$15))</f>
        <v>0</v>
      </c>
      <c r="AE77" s="46"/>
      <c r="AF77" s="2">
        <f>IF(AE$2="Bike &amp; Run",IF(ISNA(VLOOKUP(AE77,Paramètres!$B$3:$C$56,2,FALSE)),0,VLOOKUP(AE77,Paramètres!$B$3:$C$56,2,FALSE)*Paramètres!$N$16),IF(OR(AE77="",OR($D77="",$D77="NL",$D77="HORS LIGUE")),0,VLOOKUP(IF(OR(AE77="",OR($D77="",$D77="NL",$D77="HORS LIGUE")),"",COUNTIFS($D$5:$D$72,"&lt;&gt;"&amp;"",$D$5:$D$72,"&lt;&gt;"&amp;"NL",$D$5:$D$72,"&lt;&gt;"&amp;"HORS LIGUE",AE$5:AE$72,"&lt;"&amp;AE77)+1),Paramètres!$B$3:$C$56,2,FALSE)*Paramètres!$N$16))</f>
        <v>0</v>
      </c>
      <c r="AG77" s="46"/>
      <c r="AH77" s="2">
        <f>IF(AG$2="Bike &amp; Run",IF(ISNA(VLOOKUP(AG77,Paramètres!$B$3:$C$56,2,FALSE)),0,VLOOKUP(AG77,Paramètres!$B$3:$C$56,2,FALSE)*Paramètres!$N$17),IF(OR(AG77="",OR($D77="",$D77="NL",$D77="HORS LIGUE")),0,VLOOKUP(IF(OR(AG77="",OR($D77="",$D77="NL",$D77="HORS LIGUE")),"",COUNTIFS($D$5:$D$72,"&lt;&gt;"&amp;"",$D$5:$D$72,"&lt;&gt;"&amp;"NL",$D$5:$D$72,"&lt;&gt;"&amp;"HORS LIGUE",AG$5:AG$72,"&lt;"&amp;AG77)+1),Paramètres!$B$3:$C$56,2,FALSE)*Paramètres!$N$17))</f>
        <v>0</v>
      </c>
      <c r="AI77" s="40">
        <f t="shared" si="106"/>
        <v>0</v>
      </c>
      <c r="AJ77" s="3" t="str">
        <f t="shared" si="107"/>
        <v/>
      </c>
      <c r="AK77" s="5">
        <f t="shared" si="108"/>
        <v>0</v>
      </c>
      <c r="AL77" s="41" t="e">
        <f t="shared" si="109"/>
        <v>#REF!</v>
      </c>
      <c r="AM77" s="33" t="e">
        <f t="shared" si="110"/>
        <v>#REF!</v>
      </c>
    </row>
  </sheetData>
  <sheetProtection selectLockedCells="1" selectUnlockedCells="1"/>
  <sortState xmlns:xlrd2="http://schemas.microsoft.com/office/spreadsheetml/2017/richdata2" ref="A5:AM83">
    <sortCondition descending="1" ref="AI4:AI83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howErrorMessage="1" sqref="D71:D77" xr:uid="{00000000-0002-0000-0900-000000000000}">
      <formula1>liste_clubs</formula1>
    </dataValidation>
    <dataValidation type="list" allowBlank="1" showInputMessage="1" sqref="A71:A77" xr:uid="{00000000-0002-0000-0900-000001000000}">
      <formula1>IF(A71&lt;&gt;"",OFFSET(F_licences,MATCH(A71&amp;"*",F_licences,0)-1,,COUNTIF(F_licences,A71&amp;"*"),1),F_licences)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Feuil45"/>
  <dimension ref="A1:BR72"/>
  <sheetViews>
    <sheetView workbookViewId="0">
      <selection activeCell="R11" sqref="R11"/>
    </sheetView>
  </sheetViews>
  <sheetFormatPr baseColWidth="10" defaultColWidth="11" defaultRowHeight="12.5" x14ac:dyDescent="0.25"/>
  <cols>
    <col min="1" max="1" width="23.36328125" bestFit="1" customWidth="1"/>
    <col min="2" max="2" width="19.36328125" bestFit="1" customWidth="1"/>
    <col min="3" max="3" width="11.3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6.36328125" bestFit="1" customWidth="1"/>
    <col min="17" max="17" width="3.6328125" bestFit="1" customWidth="1"/>
    <col min="18" max="18" width="7.1796875" customWidth="1"/>
    <col min="19" max="19" width="3.6328125" bestFit="1" customWidth="1"/>
    <col min="20" max="20" width="7" customWidth="1"/>
    <col min="21" max="21" width="3.6328125" bestFit="1" customWidth="1"/>
    <col min="22" max="22" width="6.81640625" customWidth="1"/>
    <col min="23" max="23" width="4.1796875" customWidth="1"/>
    <col min="24" max="24" width="6.36328125" bestFit="1" customWidth="1"/>
    <col min="2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 x14ac:dyDescent="0.25">
      <c r="A1" s="97"/>
      <c r="B1" s="100" t="s">
        <v>24</v>
      </c>
      <c r="C1" s="100"/>
      <c r="D1" s="103"/>
      <c r="E1" s="96">
        <f>IF(Paramètres!K3&lt;&gt;"",Paramètres!K3,"")</f>
        <v>45675</v>
      </c>
      <c r="F1" s="96"/>
      <c r="G1" s="96">
        <f>IF(Paramètres!K4&lt;&gt;"",Paramètres!K4,"")</f>
        <v>45690</v>
      </c>
      <c r="H1" s="96"/>
      <c r="I1" s="96">
        <f>IF(Paramètres!K5&lt;&gt;"",Paramètres!K5,"")</f>
        <v>45718</v>
      </c>
      <c r="J1" s="96"/>
      <c r="K1" s="96">
        <f>IF(Paramètres!K6&lt;&gt;"",Paramètres!K6,"")</f>
        <v>45753</v>
      </c>
      <c r="L1" s="96"/>
      <c r="M1" s="88">
        <f>IF(Paramètres!K7&lt;&gt;"",Paramètres!K7,"")</f>
        <v>45780</v>
      </c>
      <c r="N1" s="89"/>
      <c r="O1" s="88" t="str">
        <f>IF(Paramètres!K8&lt;&gt;"",Paramètres!K8,"")</f>
        <v>24&amp;25/05/2025</v>
      </c>
      <c r="P1" s="89"/>
      <c r="Q1" s="88">
        <f>IF(Paramètres!K9&lt;&gt;"",Paramètres!K9,"")</f>
        <v>45876</v>
      </c>
      <c r="R1" s="89"/>
      <c r="S1" s="88">
        <f>IF(Paramètres!K10&lt;&gt;"",Paramètres!K10,"")</f>
        <v>45844</v>
      </c>
      <c r="T1" s="89"/>
      <c r="U1" s="88">
        <f>IF(Paramètres!K11&lt;&gt;"",Paramètres!K11,"")</f>
        <v>45907</v>
      </c>
      <c r="V1" s="89"/>
      <c r="W1" s="88">
        <f>IF(Paramètres!K12&lt;&gt;"",Paramètres!K12,"")</f>
        <v>45928</v>
      </c>
      <c r="X1" s="89"/>
      <c r="Y1" s="96" t="str">
        <f>IF(Paramètres!K13&lt;&gt;"",Paramètres!K13,"")</f>
        <v/>
      </c>
      <c r="Z1" s="96"/>
      <c r="AA1" s="96" t="str">
        <f>IF(Paramètres!K14&lt;&gt;"",Paramètres!K14,"")</f>
        <v/>
      </c>
      <c r="AB1" s="96"/>
      <c r="AC1" s="96" t="str">
        <f>IF(Paramètres!K15&lt;&gt;"",Paramètres!K15,"")</f>
        <v/>
      </c>
      <c r="AD1" s="96"/>
      <c r="AE1" s="96" t="str">
        <f>IF(Paramètres!K16&lt;&gt;"",Paramètres!K16,"")</f>
        <v/>
      </c>
      <c r="AF1" s="96"/>
      <c r="AG1" s="96" t="str">
        <f>IF(Paramètres!K17&lt;&gt;"",Paramètres!K17,"")</f>
        <v/>
      </c>
      <c r="AH1" s="88"/>
      <c r="AI1" s="95" t="s">
        <v>0</v>
      </c>
      <c r="AJ1" s="95"/>
      <c r="AK1" s="95"/>
      <c r="AL1" s="95"/>
      <c r="AM1" s="95"/>
    </row>
    <row r="2" spans="1:70" ht="32.25" customHeight="1" x14ac:dyDescent="0.25">
      <c r="A2" s="98"/>
      <c r="B2" s="101"/>
      <c r="C2" s="101"/>
      <c r="D2" s="104"/>
      <c r="E2" s="88" t="str">
        <f>IF(E1&lt;&gt;"",Paramètres!L3,"")</f>
        <v>Bike &amp; Run</v>
      </c>
      <c r="F2" s="89"/>
      <c r="G2" s="88" t="str">
        <f>IF(G1&lt;&gt;"",Paramètres!L4,"")</f>
        <v>Class Triathlon</v>
      </c>
      <c r="H2" s="89"/>
      <c r="I2" s="88" t="str">
        <f>IF(I1&lt;&gt;"",Paramètres!L5,"")</f>
        <v>Duathlon</v>
      </c>
      <c r="J2" s="89"/>
      <c r="K2" s="88" t="str">
        <f>IF(K1&lt;&gt;"",Paramètres!L6,"")</f>
        <v>Cross Duathlon</v>
      </c>
      <c r="L2" s="89"/>
      <c r="M2" s="88" t="str">
        <f>IF(M1&lt;&gt;"",Paramètres!L7,"")</f>
        <v>Triathlon</v>
      </c>
      <c r="N2" s="89"/>
      <c r="O2" s="88" t="str">
        <f>IF(O1&lt;&gt;"",Paramètres!L8,"")</f>
        <v>Triathlon</v>
      </c>
      <c r="P2" s="89"/>
      <c r="Q2" s="88" t="str">
        <f>IF(Q1&lt;&gt;"",Paramètres!L9,"")</f>
        <v>Aquathlon</v>
      </c>
      <c r="R2" s="89"/>
      <c r="S2" s="88" t="str">
        <f>IF(S1&lt;&gt;"",Paramètres!L10,"")</f>
        <v>Triathlon</v>
      </c>
      <c r="T2" s="89"/>
      <c r="U2" s="88" t="str">
        <f>IF(U1&lt;&gt;"",Paramètres!L11,"")</f>
        <v>Triathlon</v>
      </c>
      <c r="V2" s="89"/>
      <c r="W2" s="88" t="str">
        <f>IF(W1&lt;&gt;"",Paramètres!L12,"")</f>
        <v>Triathlon</v>
      </c>
      <c r="X2" s="89"/>
      <c r="Y2" s="88" t="str">
        <f>IF(Y1&lt;&gt;"",Paramètres!L13,"")</f>
        <v/>
      </c>
      <c r="Z2" s="89"/>
      <c r="AA2" s="88" t="str">
        <f>IF(AA1&lt;&gt;"",Paramètres!L14,"")</f>
        <v/>
      </c>
      <c r="AB2" s="89"/>
      <c r="AC2" s="88" t="str">
        <f>IF(AC1&lt;&gt;"",Paramètres!L15,"")</f>
        <v/>
      </c>
      <c r="AD2" s="89"/>
      <c r="AE2" s="88" t="str">
        <f>IF(AE1&lt;&gt;"",Paramètres!L16,"")</f>
        <v/>
      </c>
      <c r="AF2" s="89"/>
      <c r="AG2" s="88" t="str">
        <f>IF(AG1&lt;&gt;"",Paramètres!L17,"")</f>
        <v/>
      </c>
      <c r="AH2" s="92"/>
      <c r="AI2" s="90" t="s">
        <v>86</v>
      </c>
      <c r="AJ2" s="90"/>
      <c r="AK2" s="90"/>
      <c r="AL2" s="91">
        <f>Paramètres!T13</f>
        <v>7</v>
      </c>
      <c r="AM2" s="91"/>
    </row>
    <row r="3" spans="1:70" ht="44.25" customHeight="1" x14ac:dyDescent="0.4">
      <c r="A3" s="99"/>
      <c r="B3" s="102"/>
      <c r="C3" s="102"/>
      <c r="D3" s="105"/>
      <c r="E3" s="88" t="str">
        <f>IF(E1&lt;&gt;"",Paramètres!M3,"")</f>
        <v>Saint Avertin</v>
      </c>
      <c r="F3" s="89"/>
      <c r="G3" s="88" t="str">
        <f>IF(G1&lt;&gt;"",Paramètres!M4,"")</f>
        <v>Châteauroux</v>
      </c>
      <c r="H3" s="89"/>
      <c r="I3" s="88" t="str">
        <f>IF(I1&lt;&gt;"",Paramètres!M5,"")</f>
        <v>Saint Cyr-sur-Loire</v>
      </c>
      <c r="J3" s="89"/>
      <c r="K3" s="88" t="str">
        <f>IF(K1&lt;&gt;"",Paramètres!M6,"")</f>
        <v>Château-Renault</v>
      </c>
      <c r="L3" s="89"/>
      <c r="M3" s="88" t="str">
        <f>IF(M1&lt;&gt;"",Paramètres!M7,"")</f>
        <v>Suèvres</v>
      </c>
      <c r="N3" s="89"/>
      <c r="O3" s="88" t="str">
        <f>IF(O1&lt;&gt;"",Paramètres!M8,"")</f>
        <v>Villiers-sur-Loir</v>
      </c>
      <c r="P3" s="89"/>
      <c r="Q3" s="88" t="str">
        <f>IF(Q1&lt;&gt;"",Paramètres!M9,"")</f>
        <v>Saint Laurent-Nouan</v>
      </c>
      <c r="R3" s="89"/>
      <c r="S3" s="88" t="str">
        <f>IF(S1&lt;&gt;"",Paramètres!M10,"")</f>
        <v>Saint George-sur-Eure</v>
      </c>
      <c r="T3" s="89"/>
      <c r="U3" s="88" t="str">
        <f>IF(U1&lt;&gt;"",Paramètres!M11,"")</f>
        <v>Joué-les-Tours</v>
      </c>
      <c r="V3" s="89"/>
      <c r="W3" s="88" t="str">
        <f>IF(W1&lt;&gt;"",Paramètres!M12,"")</f>
        <v>La Chapelle d'Angillon</v>
      </c>
      <c r="X3" s="89"/>
      <c r="Y3" s="88" t="str">
        <f>IF(Y1&lt;&gt;"",Paramètres!M13,"")</f>
        <v/>
      </c>
      <c r="Z3" s="89"/>
      <c r="AA3" s="88" t="str">
        <f>IF(AA1&lt;&gt;"",Paramètres!M14,"")</f>
        <v/>
      </c>
      <c r="AB3" s="89"/>
      <c r="AC3" s="88" t="str">
        <f>IF(AC1&lt;&gt;"",Paramètres!M15,"")</f>
        <v/>
      </c>
      <c r="AD3" s="89"/>
      <c r="AE3" s="88" t="str">
        <f>IF(AE1&lt;&gt;"",Paramètres!M16,"")</f>
        <v/>
      </c>
      <c r="AF3" s="89"/>
      <c r="AG3" s="88" t="str">
        <f>IF(AG1&lt;&gt;"",Paramètres!M17,"")</f>
        <v/>
      </c>
      <c r="AH3" s="89"/>
      <c r="AI3" s="90"/>
      <c r="AJ3" s="90"/>
      <c r="AK3" s="90"/>
      <c r="AL3" s="91"/>
      <c r="AM3" s="91"/>
      <c r="BD3" s="87" t="s">
        <v>102</v>
      </c>
      <c r="BE3" s="87"/>
      <c r="BF3" s="87"/>
      <c r="BG3" s="87"/>
      <c r="BH3" s="87"/>
      <c r="BI3" s="87"/>
      <c r="BJ3" s="87"/>
      <c r="BK3" s="87"/>
      <c r="BL3" s="87"/>
      <c r="BM3" s="87"/>
      <c r="BN3" s="87"/>
      <c r="BO3" s="87"/>
      <c r="BP3" s="87"/>
      <c r="BQ3" s="87"/>
      <c r="BR3" s="87"/>
    </row>
    <row r="4" spans="1:70" ht="38.25" customHeight="1" x14ac:dyDescent="0.25">
      <c r="A4" s="31" t="s">
        <v>49</v>
      </c>
      <c r="B4" s="31" t="s">
        <v>48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101</v>
      </c>
      <c r="AL4" s="55" t="str">
        <f>"PTS ("&amp;AL2&amp;" meilleurs résultats)"</f>
        <v>PTS (7 meilleurs résultats)</v>
      </c>
      <c r="AM4" s="56" t="str">
        <f>"CLT (" &amp; AL2 &amp;" meilleurs résultats)"</f>
        <v>CLT (7 meilleurs résultats)</v>
      </c>
      <c r="AO4" s="7" t="s">
        <v>29</v>
      </c>
      <c r="AP4" s="7" t="s">
        <v>30</v>
      </c>
      <c r="AQ4" s="7" t="s">
        <v>31</v>
      </c>
      <c r="AR4" s="7" t="s">
        <v>32</v>
      </c>
      <c r="AS4" s="7" t="s">
        <v>33</v>
      </c>
      <c r="AT4" s="7" t="s">
        <v>76</v>
      </c>
      <c r="AU4" s="7" t="s">
        <v>77</v>
      </c>
      <c r="AV4" s="7" t="s">
        <v>78</v>
      </c>
      <c r="AW4" s="7" t="s">
        <v>79</v>
      </c>
      <c r="AX4" s="7" t="s">
        <v>80</v>
      </c>
      <c r="AY4" s="7" t="s">
        <v>81</v>
      </c>
      <c r="AZ4" s="7" t="s">
        <v>82</v>
      </c>
      <c r="BA4" s="7" t="s">
        <v>83</v>
      </c>
      <c r="BB4" s="7" t="s">
        <v>84</v>
      </c>
      <c r="BC4" s="7" t="s">
        <v>85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 x14ac:dyDescent="0.5">
      <c r="A5" s="74" t="s">
        <v>699</v>
      </c>
      <c r="B5" s="74" t="s">
        <v>373</v>
      </c>
      <c r="C5" s="74" t="s">
        <v>516</v>
      </c>
      <c r="D5" s="74" t="s">
        <v>17</v>
      </c>
      <c r="E5" s="6">
        <v>1</v>
      </c>
      <c r="F5" s="62">
        <v>55</v>
      </c>
      <c r="G5" s="4">
        <v>1</v>
      </c>
      <c r="H5" s="62">
        <v>85</v>
      </c>
      <c r="I5" s="36">
        <v>2</v>
      </c>
      <c r="J5" s="62">
        <v>50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/>
      <c r="P5" s="2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/>
      <c r="R5" s="2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LIGUE",Q$5:Q$72,"&lt;"&amp;Q5)+1),Paramètres!$B$3:$C$56,2,FALSE)*Paramètres!$N$9))</f>
        <v>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190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3</v>
      </c>
      <c r="AL5" s="41">
        <f t="shared" ref="AL5:AL36" si="3">HLOOKUP($AL$2,$BD$4:$BR$72,ROW(A5)-3,FALSE)</f>
        <v>190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85</v>
      </c>
      <c r="AQ5">
        <f t="shared" ref="AQ5:AQ36" si="7">J5</f>
        <v>50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85</v>
      </c>
      <c r="BE5" s="22">
        <f t="shared" ref="BE5:BR5" si="21">BD5+LARGE($AO5:$BC5,BE$4)</f>
        <v>140</v>
      </c>
      <c r="BF5" s="22">
        <f t="shared" si="21"/>
        <v>190</v>
      </c>
      <c r="BG5" s="22">
        <f t="shared" si="21"/>
        <v>190</v>
      </c>
      <c r="BH5" s="22">
        <f t="shared" si="21"/>
        <v>190</v>
      </c>
      <c r="BI5" s="22">
        <f t="shared" si="21"/>
        <v>190</v>
      </c>
      <c r="BJ5" s="22">
        <f t="shared" si="21"/>
        <v>190</v>
      </c>
      <c r="BK5" s="22">
        <f t="shared" si="21"/>
        <v>190</v>
      </c>
      <c r="BL5" s="22">
        <f t="shared" si="21"/>
        <v>190</v>
      </c>
      <c r="BM5" s="22">
        <f t="shared" si="21"/>
        <v>190</v>
      </c>
      <c r="BN5" s="22">
        <f t="shared" si="21"/>
        <v>190</v>
      </c>
      <c r="BO5" s="22">
        <f t="shared" si="21"/>
        <v>190</v>
      </c>
      <c r="BP5" s="22">
        <f t="shared" si="21"/>
        <v>190</v>
      </c>
      <c r="BQ5" s="22">
        <f t="shared" si="21"/>
        <v>190</v>
      </c>
      <c r="BR5" s="22">
        <f t="shared" si="21"/>
        <v>190</v>
      </c>
    </row>
    <row r="6" spans="1:70" ht="16.5" x14ac:dyDescent="0.5">
      <c r="A6" s="74" t="s">
        <v>656</v>
      </c>
      <c r="B6" s="74" t="s">
        <v>657</v>
      </c>
      <c r="C6" s="74" t="s">
        <v>658</v>
      </c>
      <c r="D6" s="74" t="s">
        <v>17</v>
      </c>
      <c r="E6" s="6"/>
      <c r="F6" s="66">
        <f>IF(E$2="Bike &amp; Run",IF(ISNA(VLOOKUP(E6,Paramètres!$B$3:$C$56,2,FALSE)),0,VLOOKUP(E6,Paramètres!$B$3:$C$56,2,FALSE)*Paramètres!$N$3),IF(OR(E6="",OR($D6="",$D6="NL",$D6="HORS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LIGUE",E$5:E$72,"&lt;"&amp;E6)+1),Paramètres!$B$3:$C$56,2,FALSE)*Paramètres!$N$3))</f>
        <v>0</v>
      </c>
      <c r="G6" s="4">
        <v>4</v>
      </c>
      <c r="H6" s="62">
        <v>40</v>
      </c>
      <c r="I6" s="36">
        <v>1</v>
      </c>
      <c r="J6" s="62">
        <v>70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LIGUE",K$5:K$72,"&lt;"&amp;K6)+1),Paramètres!$B$3:$C$56,2,FALSE)*Paramètres!$N$6))</f>
        <v>0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46"/>
      <c r="P6" s="2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/>
      <c r="R6" s="2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110</v>
      </c>
      <c r="AJ6" s="3">
        <f t="shared" si="1"/>
        <v>2</v>
      </c>
      <c r="AK6" s="5">
        <f t="shared" si="2"/>
        <v>2</v>
      </c>
      <c r="AL6" s="41">
        <f t="shared" si="3"/>
        <v>110</v>
      </c>
      <c r="AM6" s="33">
        <f t="shared" si="4"/>
        <v>2</v>
      </c>
      <c r="AO6" s="22">
        <f t="shared" si="5"/>
        <v>0</v>
      </c>
      <c r="AP6">
        <f t="shared" si="6"/>
        <v>40</v>
      </c>
      <c r="AQ6">
        <f t="shared" si="7"/>
        <v>70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70</v>
      </c>
      <c r="BE6" s="22">
        <f t="shared" ref="BE6:BR6" si="22">BD6+LARGE($AO6:$BC6,BE$4)</f>
        <v>110</v>
      </c>
      <c r="BF6" s="22">
        <f t="shared" si="22"/>
        <v>110</v>
      </c>
      <c r="BG6" s="22">
        <f t="shared" si="22"/>
        <v>110</v>
      </c>
      <c r="BH6" s="22">
        <f t="shared" si="22"/>
        <v>110</v>
      </c>
      <c r="BI6" s="22">
        <f t="shared" si="22"/>
        <v>110</v>
      </c>
      <c r="BJ6" s="22">
        <f t="shared" si="22"/>
        <v>110</v>
      </c>
      <c r="BK6" s="22">
        <f t="shared" si="22"/>
        <v>110</v>
      </c>
      <c r="BL6" s="22">
        <f t="shared" si="22"/>
        <v>110</v>
      </c>
      <c r="BM6" s="22">
        <f t="shared" si="22"/>
        <v>110</v>
      </c>
      <c r="BN6" s="22">
        <f t="shared" si="22"/>
        <v>110</v>
      </c>
      <c r="BO6" s="22">
        <f t="shared" si="22"/>
        <v>110</v>
      </c>
      <c r="BP6" s="22">
        <f t="shared" si="22"/>
        <v>110</v>
      </c>
      <c r="BQ6" s="22">
        <f t="shared" si="22"/>
        <v>110</v>
      </c>
      <c r="BR6" s="22">
        <f t="shared" si="22"/>
        <v>110</v>
      </c>
    </row>
    <row r="7" spans="1:70" ht="16.5" x14ac:dyDescent="0.5">
      <c r="A7" s="74" t="s">
        <v>735</v>
      </c>
      <c r="B7" s="74" t="s">
        <v>736</v>
      </c>
      <c r="C7" s="74" t="s">
        <v>737</v>
      </c>
      <c r="D7" s="74" t="s">
        <v>43</v>
      </c>
      <c r="E7" s="75">
        <v>1</v>
      </c>
      <c r="F7" s="62">
        <v>55</v>
      </c>
      <c r="G7" s="4">
        <v>18</v>
      </c>
      <c r="H7" s="62">
        <v>11</v>
      </c>
      <c r="I7" s="36">
        <v>15</v>
      </c>
      <c r="J7" s="62">
        <v>10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/>
      <c r="P7" s="2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2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76</v>
      </c>
      <c r="AJ7" s="3">
        <f t="shared" si="1"/>
        <v>3</v>
      </c>
      <c r="AK7" s="5">
        <f t="shared" si="2"/>
        <v>3</v>
      </c>
      <c r="AL7" s="41">
        <f t="shared" si="3"/>
        <v>76</v>
      </c>
      <c r="AM7" s="33">
        <f t="shared" si="4"/>
        <v>3</v>
      </c>
      <c r="AO7" s="22">
        <f t="shared" si="5"/>
        <v>55</v>
      </c>
      <c r="AP7">
        <f t="shared" si="6"/>
        <v>11</v>
      </c>
      <c r="AQ7">
        <f t="shared" si="7"/>
        <v>10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66</v>
      </c>
      <c r="BF7" s="22">
        <f t="shared" si="23"/>
        <v>76</v>
      </c>
      <c r="BG7" s="22">
        <f t="shared" si="23"/>
        <v>76</v>
      </c>
      <c r="BH7" s="22">
        <f t="shared" si="23"/>
        <v>76</v>
      </c>
      <c r="BI7" s="22">
        <f t="shared" si="23"/>
        <v>76</v>
      </c>
      <c r="BJ7" s="22">
        <f t="shared" si="23"/>
        <v>76</v>
      </c>
      <c r="BK7" s="22">
        <f t="shared" si="23"/>
        <v>76</v>
      </c>
      <c r="BL7" s="22">
        <f t="shared" si="23"/>
        <v>76</v>
      </c>
      <c r="BM7" s="22">
        <f t="shared" si="23"/>
        <v>76</v>
      </c>
      <c r="BN7" s="22">
        <f t="shared" si="23"/>
        <v>76</v>
      </c>
      <c r="BO7" s="22">
        <f t="shared" si="23"/>
        <v>76</v>
      </c>
      <c r="BP7" s="22">
        <f t="shared" si="23"/>
        <v>76</v>
      </c>
      <c r="BQ7" s="22">
        <f t="shared" si="23"/>
        <v>76</v>
      </c>
      <c r="BR7" s="22">
        <f t="shared" si="23"/>
        <v>76</v>
      </c>
    </row>
    <row r="8" spans="1:70" ht="16.5" x14ac:dyDescent="0.5">
      <c r="A8" s="74" t="s">
        <v>739</v>
      </c>
      <c r="B8" s="74" t="s">
        <v>740</v>
      </c>
      <c r="C8" s="74" t="s">
        <v>588</v>
      </c>
      <c r="D8" s="74" t="s">
        <v>21</v>
      </c>
      <c r="E8" s="6"/>
      <c r="F8" s="66">
        <f>IF(E$2="Bike &amp; Run",IF(ISNA(VLOOKUP(E8,Paramètres!$B$3:$C$56,2,FALSE)),0,VLOOKUP(E8,Paramètres!$B$3:$C$56,2,FALSE)*Paramètres!$N$3),IF(OR(E8="",OR($D8="",$D8="NL",$D8="HORS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LIGUE",E$5:E$72,"&lt;"&amp;E8)+1),Paramètres!$B$3:$C$56,2,FALSE)*Paramètres!$N$3))</f>
        <v>0</v>
      </c>
      <c r="G8" s="4">
        <v>3</v>
      </c>
      <c r="H8" s="62">
        <v>50</v>
      </c>
      <c r="I8" s="36">
        <v>4</v>
      </c>
      <c r="J8" s="62">
        <v>25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/>
      <c r="P8" s="2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2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75</v>
      </c>
      <c r="AJ8" s="3">
        <f t="shared" si="1"/>
        <v>4</v>
      </c>
      <c r="AK8" s="5">
        <f t="shared" si="2"/>
        <v>2</v>
      </c>
      <c r="AL8" s="41">
        <f t="shared" si="3"/>
        <v>75</v>
      </c>
      <c r="AM8" s="33">
        <f t="shared" si="4"/>
        <v>4</v>
      </c>
      <c r="AO8" s="22">
        <f t="shared" si="5"/>
        <v>0</v>
      </c>
      <c r="AP8">
        <f t="shared" si="6"/>
        <v>50</v>
      </c>
      <c r="AQ8">
        <f t="shared" si="7"/>
        <v>25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50</v>
      </c>
      <c r="BE8" s="22">
        <f t="shared" ref="BE8:BR8" si="24">BD8+LARGE($AO8:$BC8,BE$4)</f>
        <v>75</v>
      </c>
      <c r="BF8" s="22">
        <f t="shared" si="24"/>
        <v>75</v>
      </c>
      <c r="BG8" s="22">
        <f t="shared" si="24"/>
        <v>75</v>
      </c>
      <c r="BH8" s="22">
        <f t="shared" si="24"/>
        <v>75</v>
      </c>
      <c r="BI8" s="22">
        <f t="shared" si="24"/>
        <v>75</v>
      </c>
      <c r="BJ8" s="22">
        <f t="shared" si="24"/>
        <v>75</v>
      </c>
      <c r="BK8" s="22">
        <f t="shared" si="24"/>
        <v>75</v>
      </c>
      <c r="BL8" s="22">
        <f t="shared" si="24"/>
        <v>75</v>
      </c>
      <c r="BM8" s="22">
        <f t="shared" si="24"/>
        <v>75</v>
      </c>
      <c r="BN8" s="22">
        <f t="shared" si="24"/>
        <v>75</v>
      </c>
      <c r="BO8" s="22">
        <f t="shared" si="24"/>
        <v>75</v>
      </c>
      <c r="BP8" s="22">
        <f t="shared" si="24"/>
        <v>75</v>
      </c>
      <c r="BQ8" s="22">
        <f t="shared" si="24"/>
        <v>75</v>
      </c>
      <c r="BR8" s="22">
        <f t="shared" si="24"/>
        <v>75</v>
      </c>
    </row>
    <row r="9" spans="1:70" ht="16.5" x14ac:dyDescent="0.5">
      <c r="A9" s="74" t="s">
        <v>662</v>
      </c>
      <c r="B9" s="74" t="s">
        <v>663</v>
      </c>
      <c r="C9" s="74" t="s">
        <v>664</v>
      </c>
      <c r="D9" s="74" t="s">
        <v>43</v>
      </c>
      <c r="E9" s="78">
        <v>1</v>
      </c>
      <c r="F9" s="62">
        <v>55</v>
      </c>
      <c r="G9" s="4">
        <v>23</v>
      </c>
      <c r="H9" s="62">
        <v>10</v>
      </c>
      <c r="I9" s="36">
        <v>14</v>
      </c>
      <c r="J9" s="62">
        <v>10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/>
      <c r="P9" s="2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75</v>
      </c>
      <c r="AJ9" s="3">
        <f t="shared" si="1"/>
        <v>4</v>
      </c>
      <c r="AK9" s="5">
        <f t="shared" si="2"/>
        <v>3</v>
      </c>
      <c r="AL9" s="41">
        <f t="shared" si="3"/>
        <v>75</v>
      </c>
      <c r="AM9" s="33">
        <f t="shared" si="4"/>
        <v>4</v>
      </c>
      <c r="AO9" s="22">
        <f t="shared" si="5"/>
        <v>55</v>
      </c>
      <c r="AP9">
        <f t="shared" si="6"/>
        <v>10</v>
      </c>
      <c r="AQ9">
        <f t="shared" si="7"/>
        <v>10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65</v>
      </c>
      <c r="BF9" s="22">
        <f t="shared" si="25"/>
        <v>75</v>
      </c>
      <c r="BG9" s="22">
        <f t="shared" si="25"/>
        <v>75</v>
      </c>
      <c r="BH9" s="22">
        <f t="shared" si="25"/>
        <v>75</v>
      </c>
      <c r="BI9" s="22">
        <f t="shared" si="25"/>
        <v>75</v>
      </c>
      <c r="BJ9" s="22">
        <f t="shared" si="25"/>
        <v>75</v>
      </c>
      <c r="BK9" s="22">
        <f t="shared" si="25"/>
        <v>75</v>
      </c>
      <c r="BL9" s="22">
        <f t="shared" si="25"/>
        <v>75</v>
      </c>
      <c r="BM9" s="22">
        <f t="shared" si="25"/>
        <v>75</v>
      </c>
      <c r="BN9" s="22">
        <f t="shared" si="25"/>
        <v>75</v>
      </c>
      <c r="BO9" s="22">
        <f t="shared" si="25"/>
        <v>75</v>
      </c>
      <c r="BP9" s="22">
        <f t="shared" si="25"/>
        <v>75</v>
      </c>
      <c r="BQ9" s="22">
        <f t="shared" si="25"/>
        <v>75</v>
      </c>
      <c r="BR9" s="22">
        <f t="shared" si="25"/>
        <v>75</v>
      </c>
    </row>
    <row r="10" spans="1:70" ht="16.5" x14ac:dyDescent="0.5">
      <c r="A10" s="74" t="s">
        <v>713</v>
      </c>
      <c r="B10" s="74" t="s">
        <v>714</v>
      </c>
      <c r="C10" s="74" t="s">
        <v>715</v>
      </c>
      <c r="D10" s="74" t="s">
        <v>43</v>
      </c>
      <c r="E10" s="6">
        <v>2</v>
      </c>
      <c r="F10" s="62">
        <v>35</v>
      </c>
      <c r="G10" s="4">
        <v>13</v>
      </c>
      <c r="H10" s="62">
        <v>17</v>
      </c>
      <c r="I10" s="36">
        <v>5</v>
      </c>
      <c r="J10" s="62">
        <v>20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2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72</v>
      </c>
      <c r="AJ10" s="3">
        <f t="shared" si="1"/>
        <v>6</v>
      </c>
      <c r="AK10" s="5">
        <f t="shared" si="2"/>
        <v>3</v>
      </c>
      <c r="AL10" s="41">
        <f t="shared" si="3"/>
        <v>72</v>
      </c>
      <c r="AM10" s="33">
        <f t="shared" si="4"/>
        <v>6</v>
      </c>
      <c r="AO10" s="22">
        <f t="shared" si="5"/>
        <v>35</v>
      </c>
      <c r="AP10">
        <f t="shared" si="6"/>
        <v>17</v>
      </c>
      <c r="AQ10">
        <f t="shared" si="7"/>
        <v>20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35</v>
      </c>
      <c r="BE10" s="22">
        <f t="shared" ref="BE10:BR10" si="26">BD10+LARGE($AO10:$BC10,BE$4)</f>
        <v>55</v>
      </c>
      <c r="BF10" s="22">
        <f t="shared" si="26"/>
        <v>72</v>
      </c>
      <c r="BG10" s="22">
        <f t="shared" si="26"/>
        <v>72</v>
      </c>
      <c r="BH10" s="22">
        <f t="shared" si="26"/>
        <v>72</v>
      </c>
      <c r="BI10" s="22">
        <f t="shared" si="26"/>
        <v>72</v>
      </c>
      <c r="BJ10" s="22">
        <f t="shared" si="26"/>
        <v>72</v>
      </c>
      <c r="BK10" s="22">
        <f t="shared" si="26"/>
        <v>72</v>
      </c>
      <c r="BL10" s="22">
        <f t="shared" si="26"/>
        <v>72</v>
      </c>
      <c r="BM10" s="22">
        <f t="shared" si="26"/>
        <v>72</v>
      </c>
      <c r="BN10" s="22">
        <f t="shared" si="26"/>
        <v>72</v>
      </c>
      <c r="BO10" s="22">
        <f t="shared" si="26"/>
        <v>72</v>
      </c>
      <c r="BP10" s="22">
        <f t="shared" si="26"/>
        <v>72</v>
      </c>
      <c r="BQ10" s="22">
        <f t="shared" si="26"/>
        <v>72</v>
      </c>
      <c r="BR10" s="22">
        <f t="shared" si="26"/>
        <v>72</v>
      </c>
    </row>
    <row r="11" spans="1:70" ht="16.5" x14ac:dyDescent="0.5">
      <c r="A11" s="74" t="s">
        <v>691</v>
      </c>
      <c r="B11" s="74" t="s">
        <v>469</v>
      </c>
      <c r="C11" s="74" t="s">
        <v>692</v>
      </c>
      <c r="D11" s="74" t="s">
        <v>43</v>
      </c>
      <c r="E11" s="6">
        <v>2</v>
      </c>
      <c r="F11" s="62">
        <v>35</v>
      </c>
      <c r="G11" s="4">
        <v>12</v>
      </c>
      <c r="H11" s="62">
        <v>19</v>
      </c>
      <c r="I11" s="36">
        <v>6</v>
      </c>
      <c r="J11" s="62">
        <v>16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2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70</v>
      </c>
      <c r="AJ11" s="3">
        <f t="shared" si="1"/>
        <v>7</v>
      </c>
      <c r="AK11" s="5">
        <f t="shared" si="2"/>
        <v>3</v>
      </c>
      <c r="AL11" s="41">
        <f t="shared" si="3"/>
        <v>70</v>
      </c>
      <c r="AM11" s="33">
        <f t="shared" si="4"/>
        <v>7</v>
      </c>
      <c r="AO11" s="22">
        <f t="shared" si="5"/>
        <v>35</v>
      </c>
      <c r="AP11">
        <f t="shared" si="6"/>
        <v>19</v>
      </c>
      <c r="AQ11">
        <f t="shared" si="7"/>
        <v>16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35</v>
      </c>
      <c r="BE11" s="22">
        <f t="shared" ref="BE11:BR11" si="27">BD11+LARGE($AO11:$BC11,BE$4)</f>
        <v>54</v>
      </c>
      <c r="BF11" s="22">
        <f t="shared" si="27"/>
        <v>70</v>
      </c>
      <c r="BG11" s="22">
        <f t="shared" si="27"/>
        <v>70</v>
      </c>
      <c r="BH11" s="22">
        <f t="shared" si="27"/>
        <v>70</v>
      </c>
      <c r="BI11" s="22">
        <f t="shared" si="27"/>
        <v>70</v>
      </c>
      <c r="BJ11" s="22">
        <f t="shared" si="27"/>
        <v>70</v>
      </c>
      <c r="BK11" s="22">
        <f t="shared" si="27"/>
        <v>70</v>
      </c>
      <c r="BL11" s="22">
        <f t="shared" si="27"/>
        <v>70</v>
      </c>
      <c r="BM11" s="22">
        <f t="shared" si="27"/>
        <v>70</v>
      </c>
      <c r="BN11" s="22">
        <f t="shared" si="27"/>
        <v>70</v>
      </c>
      <c r="BO11" s="22">
        <f t="shared" si="27"/>
        <v>70</v>
      </c>
      <c r="BP11" s="22">
        <f t="shared" si="27"/>
        <v>70</v>
      </c>
      <c r="BQ11" s="22">
        <f t="shared" si="27"/>
        <v>70</v>
      </c>
      <c r="BR11" s="22">
        <f t="shared" si="27"/>
        <v>70</v>
      </c>
    </row>
    <row r="12" spans="1:70" ht="16.5" x14ac:dyDescent="0.5">
      <c r="A12" s="74" t="s">
        <v>676</v>
      </c>
      <c r="B12" s="74" t="s">
        <v>677</v>
      </c>
      <c r="C12" s="74" t="s">
        <v>444</v>
      </c>
      <c r="D12" s="74" t="s">
        <v>21</v>
      </c>
      <c r="E12" s="6"/>
      <c r="F12" s="66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>
        <v>6</v>
      </c>
      <c r="H12" s="62">
        <v>31</v>
      </c>
      <c r="I12" s="36">
        <v>3</v>
      </c>
      <c r="J12" s="62">
        <v>35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66</v>
      </c>
      <c r="AJ12" s="3">
        <f t="shared" si="1"/>
        <v>8</v>
      </c>
      <c r="AK12" s="5">
        <f t="shared" si="2"/>
        <v>2</v>
      </c>
      <c r="AL12" s="41">
        <f t="shared" si="3"/>
        <v>66</v>
      </c>
      <c r="AM12" s="33">
        <f t="shared" si="4"/>
        <v>8</v>
      </c>
      <c r="AO12" s="22">
        <f t="shared" si="5"/>
        <v>0</v>
      </c>
      <c r="AP12">
        <f t="shared" si="6"/>
        <v>31</v>
      </c>
      <c r="AQ12">
        <f t="shared" si="7"/>
        <v>35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35</v>
      </c>
      <c r="BE12" s="22">
        <f t="shared" ref="BE12:BR12" si="28">BD12+LARGE($AO12:$BC12,BE$4)</f>
        <v>66</v>
      </c>
      <c r="BF12" s="22">
        <f t="shared" si="28"/>
        <v>66</v>
      </c>
      <c r="BG12" s="22">
        <f t="shared" si="28"/>
        <v>66</v>
      </c>
      <c r="BH12" s="22">
        <f t="shared" si="28"/>
        <v>66</v>
      </c>
      <c r="BI12" s="22">
        <f t="shared" si="28"/>
        <v>66</v>
      </c>
      <c r="BJ12" s="22">
        <f t="shared" si="28"/>
        <v>66</v>
      </c>
      <c r="BK12" s="22">
        <f t="shared" si="28"/>
        <v>66</v>
      </c>
      <c r="BL12" s="22">
        <f t="shared" si="28"/>
        <v>66</v>
      </c>
      <c r="BM12" s="22">
        <f t="shared" si="28"/>
        <v>66</v>
      </c>
      <c r="BN12" s="22">
        <f t="shared" si="28"/>
        <v>66</v>
      </c>
      <c r="BO12" s="22">
        <f t="shared" si="28"/>
        <v>66</v>
      </c>
      <c r="BP12" s="22">
        <f t="shared" si="28"/>
        <v>66</v>
      </c>
      <c r="BQ12" s="22">
        <f t="shared" si="28"/>
        <v>66</v>
      </c>
      <c r="BR12" s="22">
        <f t="shared" si="28"/>
        <v>66</v>
      </c>
    </row>
    <row r="13" spans="1:70" ht="16.5" x14ac:dyDescent="0.5">
      <c r="A13" s="74" t="s">
        <v>738</v>
      </c>
      <c r="B13" s="74" t="s">
        <v>188</v>
      </c>
      <c r="C13" s="74" t="s">
        <v>275</v>
      </c>
      <c r="D13" s="74" t="s">
        <v>44</v>
      </c>
      <c r="E13" s="6"/>
      <c r="F13" s="66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>
        <v>2</v>
      </c>
      <c r="H13" s="62">
        <v>65</v>
      </c>
      <c r="I13" s="36"/>
      <c r="J13" s="66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65</v>
      </c>
      <c r="AJ13" s="3">
        <f t="shared" si="1"/>
        <v>9</v>
      </c>
      <c r="AK13" s="5">
        <f t="shared" si="2"/>
        <v>1</v>
      </c>
      <c r="AL13" s="41">
        <f t="shared" si="3"/>
        <v>65</v>
      </c>
      <c r="AM13" s="33">
        <f t="shared" si="4"/>
        <v>9</v>
      </c>
      <c r="AO13" s="22">
        <f t="shared" si="5"/>
        <v>0</v>
      </c>
      <c r="AP13">
        <f t="shared" si="6"/>
        <v>65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65</v>
      </c>
      <c r="BE13" s="22">
        <f t="shared" ref="BE13:BR13" si="29">BD13+LARGE($AO13:$BC13,BE$4)</f>
        <v>65</v>
      </c>
      <c r="BF13" s="22">
        <f t="shared" si="29"/>
        <v>65</v>
      </c>
      <c r="BG13" s="22">
        <f t="shared" si="29"/>
        <v>65</v>
      </c>
      <c r="BH13" s="22">
        <f t="shared" si="29"/>
        <v>65</v>
      </c>
      <c r="BI13" s="22">
        <f t="shared" si="29"/>
        <v>65</v>
      </c>
      <c r="BJ13" s="22">
        <f t="shared" si="29"/>
        <v>65</v>
      </c>
      <c r="BK13" s="22">
        <f t="shared" si="29"/>
        <v>65</v>
      </c>
      <c r="BL13" s="22">
        <f t="shared" si="29"/>
        <v>65</v>
      </c>
      <c r="BM13" s="22">
        <f t="shared" si="29"/>
        <v>65</v>
      </c>
      <c r="BN13" s="22">
        <f t="shared" si="29"/>
        <v>65</v>
      </c>
      <c r="BO13" s="22">
        <f t="shared" si="29"/>
        <v>65</v>
      </c>
      <c r="BP13" s="22">
        <f t="shared" si="29"/>
        <v>65</v>
      </c>
      <c r="BQ13" s="22">
        <f t="shared" si="29"/>
        <v>65</v>
      </c>
      <c r="BR13" s="22">
        <f t="shared" si="29"/>
        <v>65</v>
      </c>
    </row>
    <row r="14" spans="1:70" ht="16.5" x14ac:dyDescent="0.5">
      <c r="A14" s="74" t="s">
        <v>723</v>
      </c>
      <c r="B14" s="74" t="s">
        <v>724</v>
      </c>
      <c r="C14" s="74" t="s">
        <v>553</v>
      </c>
      <c r="D14" s="74" t="s">
        <v>19</v>
      </c>
      <c r="E14" s="6">
        <v>3</v>
      </c>
      <c r="F14" s="62">
        <v>20</v>
      </c>
      <c r="G14" s="4">
        <v>7</v>
      </c>
      <c r="H14" s="62">
        <v>29</v>
      </c>
      <c r="I14" s="36">
        <v>10</v>
      </c>
      <c r="J14" s="62">
        <v>10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2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59</v>
      </c>
      <c r="AJ14" s="3">
        <f t="shared" si="1"/>
        <v>10</v>
      </c>
      <c r="AK14" s="5">
        <f t="shared" si="2"/>
        <v>3</v>
      </c>
      <c r="AL14" s="41">
        <f t="shared" si="3"/>
        <v>59</v>
      </c>
      <c r="AM14" s="33">
        <f t="shared" si="4"/>
        <v>10</v>
      </c>
      <c r="AO14" s="22">
        <f t="shared" si="5"/>
        <v>20</v>
      </c>
      <c r="AP14">
        <f t="shared" si="6"/>
        <v>29</v>
      </c>
      <c r="AQ14">
        <f t="shared" si="7"/>
        <v>10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29</v>
      </c>
      <c r="BE14" s="22">
        <f t="shared" ref="BE14:BR14" si="30">BD14+LARGE($AO14:$BC14,BE$4)</f>
        <v>49</v>
      </c>
      <c r="BF14" s="22">
        <f t="shared" si="30"/>
        <v>59</v>
      </c>
      <c r="BG14" s="22">
        <f t="shared" si="30"/>
        <v>59</v>
      </c>
      <c r="BH14" s="22">
        <f t="shared" si="30"/>
        <v>59</v>
      </c>
      <c r="BI14" s="22">
        <f t="shared" si="30"/>
        <v>59</v>
      </c>
      <c r="BJ14" s="22">
        <f t="shared" si="30"/>
        <v>59</v>
      </c>
      <c r="BK14" s="22">
        <f t="shared" si="30"/>
        <v>59</v>
      </c>
      <c r="BL14" s="22">
        <f t="shared" si="30"/>
        <v>59</v>
      </c>
      <c r="BM14" s="22">
        <f t="shared" si="30"/>
        <v>59</v>
      </c>
      <c r="BN14" s="22">
        <f t="shared" si="30"/>
        <v>59</v>
      </c>
      <c r="BO14" s="22">
        <f t="shared" si="30"/>
        <v>59</v>
      </c>
      <c r="BP14" s="22">
        <f t="shared" si="30"/>
        <v>59</v>
      </c>
      <c r="BQ14" s="22">
        <f t="shared" si="30"/>
        <v>59</v>
      </c>
      <c r="BR14" s="22">
        <f t="shared" si="30"/>
        <v>59</v>
      </c>
    </row>
    <row r="15" spans="1:70" ht="16.5" x14ac:dyDescent="0.5">
      <c r="A15" s="74" t="s">
        <v>716</v>
      </c>
      <c r="B15" s="74" t="s">
        <v>717</v>
      </c>
      <c r="C15" s="74" t="s">
        <v>718</v>
      </c>
      <c r="D15" s="74" t="s">
        <v>43</v>
      </c>
      <c r="E15" s="75">
        <v>2</v>
      </c>
      <c r="F15" s="77">
        <v>35</v>
      </c>
      <c r="G15" s="4">
        <v>22</v>
      </c>
      <c r="H15" s="62">
        <v>10</v>
      </c>
      <c r="I15" s="36">
        <v>18</v>
      </c>
      <c r="J15" s="62">
        <v>10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2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55</v>
      </c>
      <c r="AJ15" s="3">
        <f t="shared" si="1"/>
        <v>11</v>
      </c>
      <c r="AK15" s="5">
        <f t="shared" si="2"/>
        <v>3</v>
      </c>
      <c r="AL15" s="41">
        <f t="shared" si="3"/>
        <v>55</v>
      </c>
      <c r="AM15" s="33">
        <f t="shared" si="4"/>
        <v>11</v>
      </c>
      <c r="AO15" s="22">
        <f t="shared" si="5"/>
        <v>35</v>
      </c>
      <c r="AP15">
        <f t="shared" si="6"/>
        <v>10</v>
      </c>
      <c r="AQ15">
        <f t="shared" si="7"/>
        <v>10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35</v>
      </c>
      <c r="BE15" s="22">
        <f t="shared" ref="BE15:BR15" si="31">BD15+LARGE($AO15:$BC15,BE$4)</f>
        <v>45</v>
      </c>
      <c r="BF15" s="22">
        <f t="shared" si="31"/>
        <v>55</v>
      </c>
      <c r="BG15" s="22">
        <f t="shared" si="31"/>
        <v>55</v>
      </c>
      <c r="BH15" s="22">
        <f t="shared" si="31"/>
        <v>55</v>
      </c>
      <c r="BI15" s="22">
        <f t="shared" si="31"/>
        <v>55</v>
      </c>
      <c r="BJ15" s="22">
        <f t="shared" si="31"/>
        <v>55</v>
      </c>
      <c r="BK15" s="22">
        <f t="shared" si="31"/>
        <v>55</v>
      </c>
      <c r="BL15" s="22">
        <f t="shared" si="31"/>
        <v>55</v>
      </c>
      <c r="BM15" s="22">
        <f t="shared" si="31"/>
        <v>55</v>
      </c>
      <c r="BN15" s="22">
        <f t="shared" si="31"/>
        <v>55</v>
      </c>
      <c r="BO15" s="22">
        <f t="shared" si="31"/>
        <v>55</v>
      </c>
      <c r="BP15" s="22">
        <f t="shared" si="31"/>
        <v>55</v>
      </c>
      <c r="BQ15" s="22">
        <f t="shared" si="31"/>
        <v>55</v>
      </c>
      <c r="BR15" s="22">
        <f t="shared" si="31"/>
        <v>55</v>
      </c>
    </row>
    <row r="16" spans="1:70" ht="16.5" x14ac:dyDescent="0.5">
      <c r="A16" s="74" t="s">
        <v>650</v>
      </c>
      <c r="B16" s="74" t="s">
        <v>651</v>
      </c>
      <c r="C16" s="74" t="s">
        <v>652</v>
      </c>
      <c r="D16" s="74" t="s">
        <v>43</v>
      </c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>
        <v>5</v>
      </c>
      <c r="H16" s="62">
        <v>35</v>
      </c>
      <c r="I16" s="36">
        <v>11</v>
      </c>
      <c r="J16" s="62">
        <v>10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45</v>
      </c>
      <c r="AJ16" s="3">
        <f t="shared" si="1"/>
        <v>12</v>
      </c>
      <c r="AK16" s="5">
        <f t="shared" si="2"/>
        <v>2</v>
      </c>
      <c r="AL16" s="41">
        <f t="shared" si="3"/>
        <v>45</v>
      </c>
      <c r="AM16" s="33">
        <f t="shared" si="4"/>
        <v>12</v>
      </c>
      <c r="AO16" s="22">
        <f t="shared" si="5"/>
        <v>0</v>
      </c>
      <c r="AP16">
        <f t="shared" si="6"/>
        <v>35</v>
      </c>
      <c r="AQ16">
        <f t="shared" si="7"/>
        <v>10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35</v>
      </c>
      <c r="BE16" s="22">
        <f t="shared" ref="BE16:BR16" si="32">BD16+LARGE($AO16:$BC16,BE$4)</f>
        <v>45</v>
      </c>
      <c r="BF16" s="22">
        <f t="shared" si="32"/>
        <v>45</v>
      </c>
      <c r="BG16" s="22">
        <f t="shared" si="32"/>
        <v>45</v>
      </c>
      <c r="BH16" s="22">
        <f t="shared" si="32"/>
        <v>45</v>
      </c>
      <c r="BI16" s="22">
        <f t="shared" si="32"/>
        <v>45</v>
      </c>
      <c r="BJ16" s="22">
        <f t="shared" si="32"/>
        <v>45</v>
      </c>
      <c r="BK16" s="22">
        <f t="shared" si="32"/>
        <v>45</v>
      </c>
      <c r="BL16" s="22">
        <f t="shared" si="32"/>
        <v>45</v>
      </c>
      <c r="BM16" s="22">
        <f t="shared" si="32"/>
        <v>45</v>
      </c>
      <c r="BN16" s="22">
        <f t="shared" si="32"/>
        <v>45</v>
      </c>
      <c r="BO16" s="22">
        <f t="shared" si="32"/>
        <v>45</v>
      </c>
      <c r="BP16" s="22">
        <f t="shared" si="32"/>
        <v>45</v>
      </c>
      <c r="BQ16" s="22">
        <f t="shared" si="32"/>
        <v>45</v>
      </c>
      <c r="BR16" s="22">
        <f t="shared" si="32"/>
        <v>45</v>
      </c>
    </row>
    <row r="17" spans="1:70" ht="16.5" x14ac:dyDescent="0.5">
      <c r="A17" s="74" t="s">
        <v>641</v>
      </c>
      <c r="B17" s="74" t="s">
        <v>546</v>
      </c>
      <c r="C17" s="74" t="s">
        <v>642</v>
      </c>
      <c r="D17" s="74" t="s">
        <v>17</v>
      </c>
      <c r="E17" s="6">
        <v>2</v>
      </c>
      <c r="F17" s="77">
        <v>35</v>
      </c>
      <c r="G17" s="4">
        <v>26</v>
      </c>
      <c r="H17" s="62">
        <v>10</v>
      </c>
      <c r="I17" s="36"/>
      <c r="J17" s="66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45</v>
      </c>
      <c r="AJ17" s="3">
        <f t="shared" si="1"/>
        <v>12</v>
      </c>
      <c r="AK17" s="5">
        <f t="shared" si="2"/>
        <v>2</v>
      </c>
      <c r="AL17" s="41">
        <f t="shared" si="3"/>
        <v>45</v>
      </c>
      <c r="AM17" s="33">
        <f t="shared" si="4"/>
        <v>12</v>
      </c>
      <c r="AO17" s="22">
        <f t="shared" si="5"/>
        <v>35</v>
      </c>
      <c r="AP17">
        <f t="shared" si="6"/>
        <v>10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35</v>
      </c>
      <c r="BE17" s="22">
        <f t="shared" ref="BE17:BR17" si="33">BD17+LARGE($AO17:$BC17,BE$4)</f>
        <v>45</v>
      </c>
      <c r="BF17" s="22">
        <f t="shared" si="33"/>
        <v>45</v>
      </c>
      <c r="BG17" s="22">
        <f t="shared" si="33"/>
        <v>45</v>
      </c>
      <c r="BH17" s="22">
        <f t="shared" si="33"/>
        <v>45</v>
      </c>
      <c r="BI17" s="22">
        <f t="shared" si="33"/>
        <v>45</v>
      </c>
      <c r="BJ17" s="22">
        <f t="shared" si="33"/>
        <v>45</v>
      </c>
      <c r="BK17" s="22">
        <f t="shared" si="33"/>
        <v>45</v>
      </c>
      <c r="BL17" s="22">
        <f t="shared" si="33"/>
        <v>45</v>
      </c>
      <c r="BM17" s="22">
        <f t="shared" si="33"/>
        <v>45</v>
      </c>
      <c r="BN17" s="22">
        <f t="shared" si="33"/>
        <v>45</v>
      </c>
      <c r="BO17" s="22">
        <f t="shared" si="33"/>
        <v>45</v>
      </c>
      <c r="BP17" s="22">
        <f t="shared" si="33"/>
        <v>45</v>
      </c>
      <c r="BQ17" s="22">
        <f t="shared" si="33"/>
        <v>45</v>
      </c>
      <c r="BR17" s="22">
        <f t="shared" si="33"/>
        <v>45</v>
      </c>
    </row>
    <row r="18" spans="1:70" ht="16.5" x14ac:dyDescent="0.5">
      <c r="A18" s="74" t="s">
        <v>725</v>
      </c>
      <c r="B18" s="74" t="s">
        <v>724</v>
      </c>
      <c r="C18" s="74" t="s">
        <v>726</v>
      </c>
      <c r="D18" s="74" t="s">
        <v>19</v>
      </c>
      <c r="E18" s="6">
        <v>3</v>
      </c>
      <c r="F18" s="77">
        <v>20</v>
      </c>
      <c r="G18" s="4">
        <v>16</v>
      </c>
      <c r="H18" s="62">
        <v>13</v>
      </c>
      <c r="I18" s="36">
        <v>13</v>
      </c>
      <c r="J18" s="62">
        <v>10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43</v>
      </c>
      <c r="AJ18" s="3">
        <f t="shared" si="1"/>
        <v>14</v>
      </c>
      <c r="AK18" s="5">
        <f t="shared" si="2"/>
        <v>3</v>
      </c>
      <c r="AL18" s="41">
        <f t="shared" si="3"/>
        <v>43</v>
      </c>
      <c r="AM18" s="33">
        <f t="shared" si="4"/>
        <v>14</v>
      </c>
      <c r="AO18" s="22">
        <f t="shared" si="5"/>
        <v>20</v>
      </c>
      <c r="AP18">
        <f t="shared" si="6"/>
        <v>13</v>
      </c>
      <c r="AQ18">
        <f t="shared" si="7"/>
        <v>10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20</v>
      </c>
      <c r="BE18" s="22">
        <f t="shared" ref="BE18:BR18" si="34">BD18+LARGE($AO18:$BC18,BE$4)</f>
        <v>33</v>
      </c>
      <c r="BF18" s="22">
        <f t="shared" si="34"/>
        <v>43</v>
      </c>
      <c r="BG18" s="22">
        <f t="shared" si="34"/>
        <v>43</v>
      </c>
      <c r="BH18" s="22">
        <f t="shared" si="34"/>
        <v>43</v>
      </c>
      <c r="BI18" s="22">
        <f t="shared" si="34"/>
        <v>43</v>
      </c>
      <c r="BJ18" s="22">
        <f t="shared" si="34"/>
        <v>43</v>
      </c>
      <c r="BK18" s="22">
        <f t="shared" si="34"/>
        <v>43</v>
      </c>
      <c r="BL18" s="22">
        <f t="shared" si="34"/>
        <v>43</v>
      </c>
      <c r="BM18" s="22">
        <f t="shared" si="34"/>
        <v>43</v>
      </c>
      <c r="BN18" s="22">
        <f t="shared" si="34"/>
        <v>43</v>
      </c>
      <c r="BO18" s="22">
        <f t="shared" si="34"/>
        <v>43</v>
      </c>
      <c r="BP18" s="22">
        <f t="shared" si="34"/>
        <v>43</v>
      </c>
      <c r="BQ18" s="22">
        <f t="shared" si="34"/>
        <v>43</v>
      </c>
      <c r="BR18" s="22">
        <f t="shared" si="34"/>
        <v>43</v>
      </c>
    </row>
    <row r="19" spans="1:70" ht="16.5" x14ac:dyDescent="0.5">
      <c r="A19" s="74" t="s">
        <v>705</v>
      </c>
      <c r="B19" s="74" t="s">
        <v>706</v>
      </c>
      <c r="C19" s="74" t="s">
        <v>449</v>
      </c>
      <c r="D19" s="74" t="s">
        <v>17</v>
      </c>
      <c r="E19" s="6"/>
      <c r="F19" s="66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>
        <v>8</v>
      </c>
      <c r="H19" s="62">
        <v>27</v>
      </c>
      <c r="I19" s="36">
        <v>8</v>
      </c>
      <c r="J19" s="62">
        <v>12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39</v>
      </c>
      <c r="AJ19" s="3">
        <f t="shared" si="1"/>
        <v>15</v>
      </c>
      <c r="AK19" s="5">
        <f t="shared" si="2"/>
        <v>2</v>
      </c>
      <c r="AL19" s="41">
        <f t="shared" si="3"/>
        <v>39</v>
      </c>
      <c r="AM19" s="33">
        <f t="shared" si="4"/>
        <v>15</v>
      </c>
      <c r="AO19" s="22">
        <f t="shared" si="5"/>
        <v>0</v>
      </c>
      <c r="AP19">
        <f t="shared" si="6"/>
        <v>27</v>
      </c>
      <c r="AQ19">
        <f t="shared" si="7"/>
        <v>12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27</v>
      </c>
      <c r="BE19" s="22">
        <f t="shared" ref="BE19:BR19" si="35">BD19+LARGE($AO19:$BC19,BE$4)</f>
        <v>39</v>
      </c>
      <c r="BF19" s="22">
        <f t="shared" si="35"/>
        <v>39</v>
      </c>
      <c r="BG19" s="22">
        <f t="shared" si="35"/>
        <v>39</v>
      </c>
      <c r="BH19" s="22">
        <f t="shared" si="35"/>
        <v>39</v>
      </c>
      <c r="BI19" s="22">
        <f t="shared" si="35"/>
        <v>39</v>
      </c>
      <c r="BJ19" s="22">
        <f t="shared" si="35"/>
        <v>39</v>
      </c>
      <c r="BK19" s="22">
        <f t="shared" si="35"/>
        <v>39</v>
      </c>
      <c r="BL19" s="22">
        <f t="shared" si="35"/>
        <v>39</v>
      </c>
      <c r="BM19" s="22">
        <f t="shared" si="35"/>
        <v>39</v>
      </c>
      <c r="BN19" s="22">
        <f t="shared" si="35"/>
        <v>39</v>
      </c>
      <c r="BO19" s="22">
        <f t="shared" si="35"/>
        <v>39</v>
      </c>
      <c r="BP19" s="22">
        <f t="shared" si="35"/>
        <v>39</v>
      </c>
      <c r="BQ19" s="22">
        <f t="shared" si="35"/>
        <v>39</v>
      </c>
      <c r="BR19" s="22">
        <f t="shared" si="35"/>
        <v>39</v>
      </c>
    </row>
    <row r="20" spans="1:70" ht="16.5" x14ac:dyDescent="0.5">
      <c r="A20" s="74" t="s">
        <v>655</v>
      </c>
      <c r="B20" s="74" t="s">
        <v>446</v>
      </c>
      <c r="C20" s="74" t="s">
        <v>293</v>
      </c>
      <c r="D20" s="74" t="s">
        <v>21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>
        <v>10</v>
      </c>
      <c r="H20" s="62">
        <v>23</v>
      </c>
      <c r="I20" s="36">
        <v>7</v>
      </c>
      <c r="J20" s="62">
        <v>14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37</v>
      </c>
      <c r="AJ20" s="3">
        <f t="shared" si="1"/>
        <v>16</v>
      </c>
      <c r="AK20" s="5">
        <f t="shared" si="2"/>
        <v>2</v>
      </c>
      <c r="AL20" s="41">
        <f t="shared" si="3"/>
        <v>37</v>
      </c>
      <c r="AM20" s="33">
        <f t="shared" si="4"/>
        <v>16</v>
      </c>
      <c r="AO20" s="22">
        <f t="shared" si="5"/>
        <v>0</v>
      </c>
      <c r="AP20">
        <f t="shared" si="6"/>
        <v>23</v>
      </c>
      <c r="AQ20">
        <f t="shared" si="7"/>
        <v>14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23</v>
      </c>
      <c r="BE20" s="22">
        <f t="shared" ref="BE20:BR20" si="36">BD20+LARGE($AO20:$BC20,BE$4)</f>
        <v>37</v>
      </c>
      <c r="BF20" s="22">
        <f t="shared" si="36"/>
        <v>37</v>
      </c>
      <c r="BG20" s="22">
        <f t="shared" si="36"/>
        <v>37</v>
      </c>
      <c r="BH20" s="22">
        <f t="shared" si="36"/>
        <v>37</v>
      </c>
      <c r="BI20" s="22">
        <f t="shared" si="36"/>
        <v>37</v>
      </c>
      <c r="BJ20" s="22">
        <f t="shared" si="36"/>
        <v>37</v>
      </c>
      <c r="BK20" s="22">
        <f t="shared" si="36"/>
        <v>37</v>
      </c>
      <c r="BL20" s="22">
        <f t="shared" si="36"/>
        <v>37</v>
      </c>
      <c r="BM20" s="22">
        <f t="shared" si="36"/>
        <v>37</v>
      </c>
      <c r="BN20" s="22">
        <f t="shared" si="36"/>
        <v>37</v>
      </c>
      <c r="BO20" s="22">
        <f t="shared" si="36"/>
        <v>37</v>
      </c>
      <c r="BP20" s="22">
        <f t="shared" si="36"/>
        <v>37</v>
      </c>
      <c r="BQ20" s="22">
        <f t="shared" si="36"/>
        <v>37</v>
      </c>
      <c r="BR20" s="22">
        <f t="shared" si="36"/>
        <v>37</v>
      </c>
    </row>
    <row r="21" spans="1:70" ht="16.5" x14ac:dyDescent="0.5">
      <c r="A21" s="74" t="s">
        <v>719</v>
      </c>
      <c r="B21" s="74" t="s">
        <v>720</v>
      </c>
      <c r="C21" s="74" t="s">
        <v>721</v>
      </c>
      <c r="D21" s="74" t="s">
        <v>42</v>
      </c>
      <c r="E21" s="6">
        <v>4</v>
      </c>
      <c r="F21" s="77">
        <v>10</v>
      </c>
      <c r="G21" s="4">
        <v>17</v>
      </c>
      <c r="H21" s="62">
        <v>12</v>
      </c>
      <c r="I21" s="36">
        <v>17</v>
      </c>
      <c r="J21" s="62">
        <v>10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32</v>
      </c>
      <c r="AJ21" s="3">
        <f t="shared" si="1"/>
        <v>17</v>
      </c>
      <c r="AK21" s="5">
        <f t="shared" si="2"/>
        <v>3</v>
      </c>
      <c r="AL21" s="41">
        <f t="shared" si="3"/>
        <v>32</v>
      </c>
      <c r="AM21" s="33">
        <f t="shared" si="4"/>
        <v>17</v>
      </c>
      <c r="AO21" s="22">
        <f t="shared" si="5"/>
        <v>10</v>
      </c>
      <c r="AP21">
        <f t="shared" si="6"/>
        <v>12</v>
      </c>
      <c r="AQ21">
        <f t="shared" si="7"/>
        <v>10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12</v>
      </c>
      <c r="BE21" s="22">
        <f t="shared" ref="BE21:BR21" si="37">BD21+LARGE($AO21:$BC21,BE$4)</f>
        <v>22</v>
      </c>
      <c r="BF21" s="22">
        <f t="shared" si="37"/>
        <v>32</v>
      </c>
      <c r="BG21" s="22">
        <f t="shared" si="37"/>
        <v>32</v>
      </c>
      <c r="BH21" s="22">
        <f t="shared" si="37"/>
        <v>32</v>
      </c>
      <c r="BI21" s="22">
        <f t="shared" si="37"/>
        <v>32</v>
      </c>
      <c r="BJ21" s="22">
        <f t="shared" si="37"/>
        <v>32</v>
      </c>
      <c r="BK21" s="22">
        <f t="shared" si="37"/>
        <v>32</v>
      </c>
      <c r="BL21" s="22">
        <f t="shared" si="37"/>
        <v>32</v>
      </c>
      <c r="BM21" s="22">
        <f t="shared" si="37"/>
        <v>32</v>
      </c>
      <c r="BN21" s="22">
        <f t="shared" si="37"/>
        <v>32</v>
      </c>
      <c r="BO21" s="22">
        <f t="shared" si="37"/>
        <v>32</v>
      </c>
      <c r="BP21" s="22">
        <f t="shared" si="37"/>
        <v>32</v>
      </c>
      <c r="BQ21" s="22">
        <f t="shared" si="37"/>
        <v>32</v>
      </c>
      <c r="BR21" s="22">
        <f t="shared" si="37"/>
        <v>32</v>
      </c>
    </row>
    <row r="22" spans="1:70" ht="16.5" x14ac:dyDescent="0.5">
      <c r="A22" s="74" t="s">
        <v>659</v>
      </c>
      <c r="B22" s="74" t="s">
        <v>660</v>
      </c>
      <c r="C22" s="74" t="s">
        <v>661</v>
      </c>
      <c r="D22" s="74" t="s">
        <v>20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>
        <v>11</v>
      </c>
      <c r="H22" s="62">
        <v>21</v>
      </c>
      <c r="I22" s="36">
        <v>12</v>
      </c>
      <c r="J22" s="62">
        <v>10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31</v>
      </c>
      <c r="AJ22" s="3">
        <f t="shared" si="1"/>
        <v>18</v>
      </c>
      <c r="AK22" s="5">
        <f t="shared" si="2"/>
        <v>2</v>
      </c>
      <c r="AL22" s="41">
        <f t="shared" si="3"/>
        <v>31</v>
      </c>
      <c r="AM22" s="33">
        <f t="shared" si="4"/>
        <v>18</v>
      </c>
      <c r="AO22" s="22">
        <f t="shared" si="5"/>
        <v>0</v>
      </c>
      <c r="AP22">
        <f t="shared" si="6"/>
        <v>21</v>
      </c>
      <c r="AQ22">
        <f t="shared" si="7"/>
        <v>10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21</v>
      </c>
      <c r="BE22" s="22">
        <f t="shared" ref="BE22:BR22" si="38">BD22+LARGE($AO22:$BC22,BE$4)</f>
        <v>31</v>
      </c>
      <c r="BF22" s="22">
        <f t="shared" si="38"/>
        <v>31</v>
      </c>
      <c r="BG22" s="22">
        <f t="shared" si="38"/>
        <v>31</v>
      </c>
      <c r="BH22" s="22">
        <f t="shared" si="38"/>
        <v>31</v>
      </c>
      <c r="BI22" s="22">
        <f t="shared" si="38"/>
        <v>31</v>
      </c>
      <c r="BJ22" s="22">
        <f t="shared" si="38"/>
        <v>31</v>
      </c>
      <c r="BK22" s="22">
        <f t="shared" si="38"/>
        <v>31</v>
      </c>
      <c r="BL22" s="22">
        <f t="shared" si="38"/>
        <v>31</v>
      </c>
      <c r="BM22" s="22">
        <f t="shared" si="38"/>
        <v>31</v>
      </c>
      <c r="BN22" s="22">
        <f t="shared" si="38"/>
        <v>31</v>
      </c>
      <c r="BO22" s="22">
        <f t="shared" si="38"/>
        <v>31</v>
      </c>
      <c r="BP22" s="22">
        <f t="shared" si="38"/>
        <v>31</v>
      </c>
      <c r="BQ22" s="22">
        <f t="shared" si="38"/>
        <v>31</v>
      </c>
      <c r="BR22" s="22">
        <f t="shared" si="38"/>
        <v>31</v>
      </c>
    </row>
    <row r="23" spans="1:70" ht="16.5" x14ac:dyDescent="0.5">
      <c r="A23" s="74" t="s">
        <v>686</v>
      </c>
      <c r="B23" s="74" t="s">
        <v>687</v>
      </c>
      <c r="C23" s="74" t="s">
        <v>516</v>
      </c>
      <c r="D23" s="74" t="s">
        <v>17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>
        <v>9</v>
      </c>
      <c r="H23" s="62">
        <v>25</v>
      </c>
      <c r="I23" s="36"/>
      <c r="J23" s="66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25</v>
      </c>
      <c r="AJ23" s="3">
        <f t="shared" si="1"/>
        <v>19</v>
      </c>
      <c r="AK23" s="5">
        <f t="shared" si="2"/>
        <v>1</v>
      </c>
      <c r="AL23" s="41">
        <f t="shared" si="3"/>
        <v>25</v>
      </c>
      <c r="AM23" s="33">
        <f t="shared" si="4"/>
        <v>19</v>
      </c>
      <c r="AO23" s="22">
        <f t="shared" si="5"/>
        <v>0</v>
      </c>
      <c r="AP23">
        <f t="shared" si="6"/>
        <v>25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25</v>
      </c>
      <c r="BE23" s="22">
        <f t="shared" ref="BE23:BR23" si="39">BD23+LARGE($AO23:$BC23,BE$4)</f>
        <v>25</v>
      </c>
      <c r="BF23" s="22">
        <f t="shared" si="39"/>
        <v>25</v>
      </c>
      <c r="BG23" s="22">
        <f t="shared" si="39"/>
        <v>25</v>
      </c>
      <c r="BH23" s="22">
        <f t="shared" si="39"/>
        <v>25</v>
      </c>
      <c r="BI23" s="22">
        <f t="shared" si="39"/>
        <v>25</v>
      </c>
      <c r="BJ23" s="22">
        <f t="shared" si="39"/>
        <v>25</v>
      </c>
      <c r="BK23" s="22">
        <f t="shared" si="39"/>
        <v>25</v>
      </c>
      <c r="BL23" s="22">
        <f t="shared" si="39"/>
        <v>25</v>
      </c>
      <c r="BM23" s="22">
        <f t="shared" si="39"/>
        <v>25</v>
      </c>
      <c r="BN23" s="22">
        <f t="shared" si="39"/>
        <v>25</v>
      </c>
      <c r="BO23" s="22">
        <f t="shared" si="39"/>
        <v>25</v>
      </c>
      <c r="BP23" s="22">
        <f t="shared" si="39"/>
        <v>25</v>
      </c>
      <c r="BQ23" s="22">
        <f t="shared" si="39"/>
        <v>25</v>
      </c>
      <c r="BR23" s="22">
        <f t="shared" si="39"/>
        <v>25</v>
      </c>
    </row>
    <row r="24" spans="1:70" ht="16.5" x14ac:dyDescent="0.5">
      <c r="A24" s="74" t="s">
        <v>674</v>
      </c>
      <c r="B24" s="74" t="s">
        <v>675</v>
      </c>
      <c r="C24" s="74" t="s">
        <v>257</v>
      </c>
      <c r="D24" s="74" t="s">
        <v>130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>
        <v>27</v>
      </c>
      <c r="H24" s="62">
        <v>10</v>
      </c>
      <c r="I24" s="36">
        <v>16</v>
      </c>
      <c r="J24" s="62">
        <v>10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20</v>
      </c>
      <c r="AJ24" s="3">
        <f t="shared" si="1"/>
        <v>20</v>
      </c>
      <c r="AK24" s="5">
        <f t="shared" si="2"/>
        <v>2</v>
      </c>
      <c r="AL24" s="41">
        <f t="shared" si="3"/>
        <v>20</v>
      </c>
      <c r="AM24" s="33">
        <f t="shared" si="4"/>
        <v>20</v>
      </c>
      <c r="AO24" s="22">
        <f t="shared" si="5"/>
        <v>0</v>
      </c>
      <c r="AP24">
        <f t="shared" si="6"/>
        <v>10</v>
      </c>
      <c r="AQ24">
        <f t="shared" si="7"/>
        <v>10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10</v>
      </c>
      <c r="BE24" s="22">
        <f t="shared" ref="BE24:BR24" si="40">BD24+LARGE($AO24:$BC24,BE$4)</f>
        <v>20</v>
      </c>
      <c r="BF24" s="22">
        <f t="shared" si="40"/>
        <v>20</v>
      </c>
      <c r="BG24" s="22">
        <f t="shared" si="40"/>
        <v>20</v>
      </c>
      <c r="BH24" s="22">
        <f t="shared" si="40"/>
        <v>20</v>
      </c>
      <c r="BI24" s="22">
        <f t="shared" si="40"/>
        <v>20</v>
      </c>
      <c r="BJ24" s="22">
        <f t="shared" si="40"/>
        <v>20</v>
      </c>
      <c r="BK24" s="22">
        <f t="shared" si="40"/>
        <v>20</v>
      </c>
      <c r="BL24" s="22">
        <f t="shared" si="40"/>
        <v>20</v>
      </c>
      <c r="BM24" s="22">
        <f t="shared" si="40"/>
        <v>20</v>
      </c>
      <c r="BN24" s="22">
        <f t="shared" si="40"/>
        <v>20</v>
      </c>
      <c r="BO24" s="22">
        <f t="shared" si="40"/>
        <v>20</v>
      </c>
      <c r="BP24" s="22">
        <f t="shared" si="40"/>
        <v>20</v>
      </c>
      <c r="BQ24" s="22">
        <f t="shared" si="40"/>
        <v>20</v>
      </c>
      <c r="BR24" s="22">
        <f t="shared" si="40"/>
        <v>20</v>
      </c>
    </row>
    <row r="25" spans="1:70" ht="16.5" x14ac:dyDescent="0.5">
      <c r="A25" s="74" t="s">
        <v>693</v>
      </c>
      <c r="B25" s="74" t="s">
        <v>694</v>
      </c>
      <c r="C25" s="74" t="s">
        <v>695</v>
      </c>
      <c r="D25" s="74" t="s">
        <v>133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>
        <v>21</v>
      </c>
      <c r="H25" s="62">
        <v>10</v>
      </c>
      <c r="I25" s="36">
        <v>19</v>
      </c>
      <c r="J25" s="77">
        <v>10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20</v>
      </c>
      <c r="AJ25" s="3">
        <f t="shared" si="1"/>
        <v>20</v>
      </c>
      <c r="AK25" s="5">
        <f t="shared" si="2"/>
        <v>2</v>
      </c>
      <c r="AL25" s="41">
        <f t="shared" si="3"/>
        <v>20</v>
      </c>
      <c r="AM25" s="33">
        <f t="shared" si="4"/>
        <v>20</v>
      </c>
      <c r="AO25" s="22">
        <f t="shared" si="5"/>
        <v>0</v>
      </c>
      <c r="AP25">
        <f t="shared" si="6"/>
        <v>10</v>
      </c>
      <c r="AQ25">
        <f t="shared" si="7"/>
        <v>10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10</v>
      </c>
      <c r="BE25" s="22">
        <f t="shared" ref="BE25:BR25" si="41">BD25+LARGE($AO25:$BC25,BE$4)</f>
        <v>20</v>
      </c>
      <c r="BF25" s="22">
        <f t="shared" si="41"/>
        <v>20</v>
      </c>
      <c r="BG25" s="22">
        <f t="shared" si="41"/>
        <v>20</v>
      </c>
      <c r="BH25" s="22">
        <f t="shared" si="41"/>
        <v>20</v>
      </c>
      <c r="BI25" s="22">
        <f t="shared" si="41"/>
        <v>20</v>
      </c>
      <c r="BJ25" s="22">
        <f t="shared" si="41"/>
        <v>20</v>
      </c>
      <c r="BK25" s="22">
        <f t="shared" si="41"/>
        <v>20</v>
      </c>
      <c r="BL25" s="22">
        <f t="shared" si="41"/>
        <v>20</v>
      </c>
      <c r="BM25" s="22">
        <f t="shared" si="41"/>
        <v>20</v>
      </c>
      <c r="BN25" s="22">
        <f t="shared" si="41"/>
        <v>20</v>
      </c>
      <c r="BO25" s="22">
        <f t="shared" si="41"/>
        <v>20</v>
      </c>
      <c r="BP25" s="22">
        <f t="shared" si="41"/>
        <v>20</v>
      </c>
      <c r="BQ25" s="22">
        <f t="shared" si="41"/>
        <v>20</v>
      </c>
      <c r="BR25" s="22">
        <f t="shared" si="41"/>
        <v>20</v>
      </c>
    </row>
    <row r="26" spans="1:70" ht="16.5" x14ac:dyDescent="0.5">
      <c r="A26" s="74" t="s">
        <v>646</v>
      </c>
      <c r="B26" s="74" t="s">
        <v>647</v>
      </c>
      <c r="C26" s="74" t="s">
        <v>272</v>
      </c>
      <c r="D26" s="74" t="s">
        <v>42</v>
      </c>
      <c r="E26" s="6">
        <v>4</v>
      </c>
      <c r="F26" s="77">
        <v>10</v>
      </c>
      <c r="G26" s="4">
        <v>19</v>
      </c>
      <c r="H26" s="62">
        <v>10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20</v>
      </c>
      <c r="AJ26" s="3">
        <f t="shared" si="1"/>
        <v>20</v>
      </c>
      <c r="AK26" s="5">
        <f t="shared" si="2"/>
        <v>2</v>
      </c>
      <c r="AL26" s="41">
        <f t="shared" si="3"/>
        <v>20</v>
      </c>
      <c r="AM26" s="33">
        <f t="shared" si="4"/>
        <v>20</v>
      </c>
      <c r="AO26" s="22">
        <f t="shared" si="5"/>
        <v>10</v>
      </c>
      <c r="AP26">
        <f t="shared" si="6"/>
        <v>10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10</v>
      </c>
      <c r="BE26" s="22">
        <f t="shared" ref="BE26:BR26" si="42">BD26+LARGE($AO26:$BC26,BE$4)</f>
        <v>20</v>
      </c>
      <c r="BF26" s="22">
        <f t="shared" si="42"/>
        <v>20</v>
      </c>
      <c r="BG26" s="22">
        <f t="shared" si="42"/>
        <v>20</v>
      </c>
      <c r="BH26" s="22">
        <f t="shared" si="42"/>
        <v>20</v>
      </c>
      <c r="BI26" s="22">
        <f t="shared" si="42"/>
        <v>20</v>
      </c>
      <c r="BJ26" s="22">
        <f t="shared" si="42"/>
        <v>20</v>
      </c>
      <c r="BK26" s="22">
        <f t="shared" si="42"/>
        <v>20</v>
      </c>
      <c r="BL26" s="22">
        <f t="shared" si="42"/>
        <v>20</v>
      </c>
      <c r="BM26" s="22">
        <f t="shared" si="42"/>
        <v>20</v>
      </c>
      <c r="BN26" s="22">
        <f t="shared" si="42"/>
        <v>20</v>
      </c>
      <c r="BO26" s="22">
        <f t="shared" si="42"/>
        <v>20</v>
      </c>
      <c r="BP26" s="22">
        <f t="shared" si="42"/>
        <v>20</v>
      </c>
      <c r="BQ26" s="22">
        <f t="shared" si="42"/>
        <v>20</v>
      </c>
      <c r="BR26" s="22">
        <f t="shared" si="42"/>
        <v>20</v>
      </c>
    </row>
    <row r="27" spans="1:70" ht="16.5" x14ac:dyDescent="0.5">
      <c r="A27" s="14" t="s">
        <v>1613</v>
      </c>
      <c r="B27" s="32" t="s">
        <v>1611</v>
      </c>
      <c r="C27" s="32" t="s">
        <v>1612</v>
      </c>
      <c r="D27" s="32" t="s">
        <v>107</v>
      </c>
      <c r="E27" s="6"/>
      <c r="F27" s="66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>
        <v>14</v>
      </c>
      <c r="H27" s="62">
        <v>15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15</v>
      </c>
      <c r="AJ27" s="3">
        <f t="shared" si="1"/>
        <v>23</v>
      </c>
      <c r="AK27" s="5">
        <f t="shared" si="2"/>
        <v>1</v>
      </c>
      <c r="AL27" s="41">
        <f t="shared" si="3"/>
        <v>15</v>
      </c>
      <c r="AM27" s="33">
        <f t="shared" si="4"/>
        <v>23</v>
      </c>
      <c r="AO27" s="22">
        <f t="shared" si="5"/>
        <v>0</v>
      </c>
      <c r="AP27">
        <f t="shared" si="6"/>
        <v>15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15</v>
      </c>
      <c r="BE27" s="22">
        <f t="shared" ref="BE27:BR27" si="43">BD27+LARGE($AO27:$BC27,BE$4)</f>
        <v>15</v>
      </c>
      <c r="BF27" s="22">
        <f t="shared" si="43"/>
        <v>15</v>
      </c>
      <c r="BG27" s="22">
        <f t="shared" si="43"/>
        <v>15</v>
      </c>
      <c r="BH27" s="22">
        <f t="shared" si="43"/>
        <v>15</v>
      </c>
      <c r="BI27" s="22">
        <f t="shared" si="43"/>
        <v>15</v>
      </c>
      <c r="BJ27" s="22">
        <f t="shared" si="43"/>
        <v>15</v>
      </c>
      <c r="BK27" s="22">
        <f t="shared" si="43"/>
        <v>15</v>
      </c>
      <c r="BL27" s="22">
        <f t="shared" si="43"/>
        <v>15</v>
      </c>
      <c r="BM27" s="22">
        <f t="shared" si="43"/>
        <v>15</v>
      </c>
      <c r="BN27" s="22">
        <f t="shared" si="43"/>
        <v>15</v>
      </c>
      <c r="BO27" s="22">
        <f t="shared" si="43"/>
        <v>15</v>
      </c>
      <c r="BP27" s="22">
        <f t="shared" si="43"/>
        <v>15</v>
      </c>
      <c r="BQ27" s="22">
        <f t="shared" si="43"/>
        <v>15</v>
      </c>
      <c r="BR27" s="22">
        <f t="shared" si="43"/>
        <v>15</v>
      </c>
    </row>
    <row r="28" spans="1:70" ht="16.5" x14ac:dyDescent="0.5">
      <c r="A28" s="74" t="s">
        <v>727</v>
      </c>
      <c r="B28" s="74" t="s">
        <v>728</v>
      </c>
      <c r="C28" s="74" t="s">
        <v>729</v>
      </c>
      <c r="D28" s="74" t="s">
        <v>19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>
        <v>15</v>
      </c>
      <c r="H28" s="62">
        <v>14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14</v>
      </c>
      <c r="AJ28" s="3">
        <f t="shared" si="1"/>
        <v>24</v>
      </c>
      <c r="AK28" s="5">
        <f t="shared" si="2"/>
        <v>1</v>
      </c>
      <c r="AL28" s="41">
        <f t="shared" si="3"/>
        <v>14</v>
      </c>
      <c r="AM28" s="33">
        <f t="shared" si="4"/>
        <v>24</v>
      </c>
      <c r="AO28" s="22">
        <f t="shared" si="5"/>
        <v>0</v>
      </c>
      <c r="AP28">
        <f t="shared" si="6"/>
        <v>14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14</v>
      </c>
      <c r="BE28" s="22">
        <f t="shared" ref="BE28:BR28" si="44">BD28+LARGE($AO28:$BC28,BE$4)</f>
        <v>14</v>
      </c>
      <c r="BF28" s="22">
        <f t="shared" si="44"/>
        <v>14</v>
      </c>
      <c r="BG28" s="22">
        <f t="shared" si="44"/>
        <v>14</v>
      </c>
      <c r="BH28" s="22">
        <f t="shared" si="44"/>
        <v>14</v>
      </c>
      <c r="BI28" s="22">
        <f t="shared" si="44"/>
        <v>14</v>
      </c>
      <c r="BJ28" s="22">
        <f t="shared" si="44"/>
        <v>14</v>
      </c>
      <c r="BK28" s="22">
        <f t="shared" si="44"/>
        <v>14</v>
      </c>
      <c r="BL28" s="22">
        <f t="shared" si="44"/>
        <v>14</v>
      </c>
      <c r="BM28" s="22">
        <f t="shared" si="44"/>
        <v>14</v>
      </c>
      <c r="BN28" s="22">
        <f t="shared" si="44"/>
        <v>14</v>
      </c>
      <c r="BO28" s="22">
        <f t="shared" si="44"/>
        <v>14</v>
      </c>
      <c r="BP28" s="22">
        <f t="shared" si="44"/>
        <v>14</v>
      </c>
      <c r="BQ28" s="22">
        <f t="shared" si="44"/>
        <v>14</v>
      </c>
      <c r="BR28" s="22">
        <f t="shared" si="44"/>
        <v>14</v>
      </c>
    </row>
    <row r="29" spans="1:70" ht="16.5" x14ac:dyDescent="0.5">
      <c r="A29" s="74" t="s">
        <v>637</v>
      </c>
      <c r="B29" s="74" t="s">
        <v>638</v>
      </c>
      <c r="C29" s="74" t="s">
        <v>1632</v>
      </c>
      <c r="D29" s="74" t="s">
        <v>130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66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>
        <v>9</v>
      </c>
      <c r="J29" s="77">
        <v>10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10</v>
      </c>
      <c r="AJ29" s="3">
        <f t="shared" si="1"/>
        <v>25</v>
      </c>
      <c r="AK29" s="5">
        <f t="shared" si="2"/>
        <v>1</v>
      </c>
      <c r="AL29" s="41">
        <f t="shared" si="3"/>
        <v>10</v>
      </c>
      <c r="AM29" s="33">
        <f t="shared" si="4"/>
        <v>25</v>
      </c>
      <c r="AO29" s="22">
        <f t="shared" si="5"/>
        <v>0</v>
      </c>
      <c r="AP29">
        <f t="shared" si="6"/>
        <v>0</v>
      </c>
      <c r="AQ29">
        <f t="shared" si="7"/>
        <v>10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10</v>
      </c>
      <c r="BE29" s="22">
        <f t="shared" ref="BE29:BR29" si="45">BD29+LARGE($AO29:$BC29,BE$4)</f>
        <v>10</v>
      </c>
      <c r="BF29" s="22">
        <f t="shared" si="45"/>
        <v>10</v>
      </c>
      <c r="BG29" s="22">
        <f t="shared" si="45"/>
        <v>10</v>
      </c>
      <c r="BH29" s="22">
        <f t="shared" si="45"/>
        <v>10</v>
      </c>
      <c r="BI29" s="22">
        <f t="shared" si="45"/>
        <v>10</v>
      </c>
      <c r="BJ29" s="22">
        <f t="shared" si="45"/>
        <v>10</v>
      </c>
      <c r="BK29" s="22">
        <f t="shared" si="45"/>
        <v>10</v>
      </c>
      <c r="BL29" s="22">
        <f t="shared" si="45"/>
        <v>10</v>
      </c>
      <c r="BM29" s="22">
        <f t="shared" si="45"/>
        <v>10</v>
      </c>
      <c r="BN29" s="22">
        <f t="shared" si="45"/>
        <v>10</v>
      </c>
      <c r="BO29" s="22">
        <f t="shared" si="45"/>
        <v>10</v>
      </c>
      <c r="BP29" s="22">
        <f t="shared" si="45"/>
        <v>10</v>
      </c>
      <c r="BQ29" s="22">
        <f t="shared" si="45"/>
        <v>10</v>
      </c>
      <c r="BR29" s="22">
        <f t="shared" si="45"/>
        <v>10</v>
      </c>
    </row>
    <row r="30" spans="1:70" ht="16.5" x14ac:dyDescent="0.5">
      <c r="A30" s="74" t="s">
        <v>698</v>
      </c>
      <c r="B30" s="74" t="s">
        <v>594</v>
      </c>
      <c r="C30" s="74" t="s">
        <v>272</v>
      </c>
      <c r="D30" s="74" t="s">
        <v>130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66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>
        <v>20</v>
      </c>
      <c r="J30" s="77">
        <v>10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10</v>
      </c>
      <c r="AJ30" s="3">
        <f t="shared" si="1"/>
        <v>25</v>
      </c>
      <c r="AK30" s="5">
        <f t="shared" si="2"/>
        <v>1</v>
      </c>
      <c r="AL30" s="41">
        <f t="shared" si="3"/>
        <v>10</v>
      </c>
      <c r="AM30" s="33">
        <f t="shared" si="4"/>
        <v>25</v>
      </c>
      <c r="AO30" s="22">
        <f t="shared" si="5"/>
        <v>0</v>
      </c>
      <c r="AP30">
        <f t="shared" si="6"/>
        <v>0</v>
      </c>
      <c r="AQ30">
        <f t="shared" si="7"/>
        <v>10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10</v>
      </c>
      <c r="BE30" s="22">
        <f t="shared" ref="BE30:BR30" si="46">BD30+LARGE($AO30:$BC30,BE$4)</f>
        <v>10</v>
      </c>
      <c r="BF30" s="22">
        <f t="shared" si="46"/>
        <v>10</v>
      </c>
      <c r="BG30" s="22">
        <f t="shared" si="46"/>
        <v>10</v>
      </c>
      <c r="BH30" s="22">
        <f t="shared" si="46"/>
        <v>10</v>
      </c>
      <c r="BI30" s="22">
        <f t="shared" si="46"/>
        <v>10</v>
      </c>
      <c r="BJ30" s="22">
        <f t="shared" si="46"/>
        <v>10</v>
      </c>
      <c r="BK30" s="22">
        <f t="shared" si="46"/>
        <v>10</v>
      </c>
      <c r="BL30" s="22">
        <f t="shared" si="46"/>
        <v>10</v>
      </c>
      <c r="BM30" s="22">
        <f t="shared" si="46"/>
        <v>10</v>
      </c>
      <c r="BN30" s="22">
        <f t="shared" si="46"/>
        <v>10</v>
      </c>
      <c r="BO30" s="22">
        <f t="shared" si="46"/>
        <v>10</v>
      </c>
      <c r="BP30" s="22">
        <f t="shared" si="46"/>
        <v>10</v>
      </c>
      <c r="BQ30" s="22">
        <f t="shared" si="46"/>
        <v>10</v>
      </c>
      <c r="BR30" s="22">
        <f t="shared" si="46"/>
        <v>10</v>
      </c>
    </row>
    <row r="31" spans="1:70" ht="16.5" x14ac:dyDescent="0.5">
      <c r="A31" s="74" t="s">
        <v>741</v>
      </c>
      <c r="B31" s="74" t="s">
        <v>742</v>
      </c>
      <c r="C31" s="74" t="s">
        <v>315</v>
      </c>
      <c r="D31" s="74" t="s">
        <v>43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>
        <v>20</v>
      </c>
      <c r="H31" s="62">
        <v>10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10</v>
      </c>
      <c r="AJ31" s="3">
        <f t="shared" si="1"/>
        <v>25</v>
      </c>
      <c r="AK31" s="5">
        <f t="shared" si="2"/>
        <v>1</v>
      </c>
      <c r="AL31" s="41">
        <f t="shared" si="3"/>
        <v>10</v>
      </c>
      <c r="AM31" s="33">
        <f t="shared" si="4"/>
        <v>25</v>
      </c>
      <c r="AO31" s="22">
        <f t="shared" si="5"/>
        <v>0</v>
      </c>
      <c r="AP31">
        <f t="shared" si="6"/>
        <v>10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10</v>
      </c>
      <c r="BE31" s="22">
        <f t="shared" ref="BE31:BR31" si="47">BD31+LARGE($AO31:$BC31,BE$4)</f>
        <v>10</v>
      </c>
      <c r="BF31" s="22">
        <f t="shared" si="47"/>
        <v>10</v>
      </c>
      <c r="BG31" s="22">
        <f t="shared" si="47"/>
        <v>10</v>
      </c>
      <c r="BH31" s="22">
        <f t="shared" si="47"/>
        <v>10</v>
      </c>
      <c r="BI31" s="22">
        <f t="shared" si="47"/>
        <v>10</v>
      </c>
      <c r="BJ31" s="22">
        <f t="shared" si="47"/>
        <v>10</v>
      </c>
      <c r="BK31" s="22">
        <f t="shared" si="47"/>
        <v>10</v>
      </c>
      <c r="BL31" s="22">
        <f t="shared" si="47"/>
        <v>10</v>
      </c>
      <c r="BM31" s="22">
        <f t="shared" si="47"/>
        <v>10</v>
      </c>
      <c r="BN31" s="22">
        <f t="shared" si="47"/>
        <v>10</v>
      </c>
      <c r="BO31" s="22">
        <f t="shared" si="47"/>
        <v>10</v>
      </c>
      <c r="BP31" s="22">
        <f t="shared" si="47"/>
        <v>10</v>
      </c>
      <c r="BQ31" s="22">
        <f t="shared" si="47"/>
        <v>10</v>
      </c>
      <c r="BR31" s="22">
        <f t="shared" si="47"/>
        <v>10</v>
      </c>
    </row>
    <row r="32" spans="1:70" ht="16.5" x14ac:dyDescent="0.5">
      <c r="A32" s="74" t="s">
        <v>743</v>
      </c>
      <c r="B32" s="74" t="s">
        <v>744</v>
      </c>
      <c r="C32" s="74" t="s">
        <v>745</v>
      </c>
      <c r="D32" s="74" t="s">
        <v>21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>
        <v>24</v>
      </c>
      <c r="H32" s="77">
        <v>10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10</v>
      </c>
      <c r="AJ32" s="3">
        <f t="shared" si="1"/>
        <v>25</v>
      </c>
      <c r="AK32" s="5">
        <f t="shared" si="2"/>
        <v>1</v>
      </c>
      <c r="AL32" s="41">
        <f t="shared" si="3"/>
        <v>10</v>
      </c>
      <c r="AM32" s="33">
        <f t="shared" si="4"/>
        <v>25</v>
      </c>
      <c r="AO32" s="22">
        <f t="shared" si="5"/>
        <v>0</v>
      </c>
      <c r="AP32">
        <f t="shared" si="6"/>
        <v>10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10</v>
      </c>
      <c r="BE32" s="22">
        <f t="shared" ref="BE32:BR32" si="48">BD32+LARGE($AO32:$BC32,BE$4)</f>
        <v>10</v>
      </c>
      <c r="BF32" s="22">
        <f t="shared" si="48"/>
        <v>10</v>
      </c>
      <c r="BG32" s="22">
        <f t="shared" si="48"/>
        <v>10</v>
      </c>
      <c r="BH32" s="22">
        <f t="shared" si="48"/>
        <v>10</v>
      </c>
      <c r="BI32" s="22">
        <f t="shared" si="48"/>
        <v>10</v>
      </c>
      <c r="BJ32" s="22">
        <f t="shared" si="48"/>
        <v>10</v>
      </c>
      <c r="BK32" s="22">
        <f t="shared" si="48"/>
        <v>10</v>
      </c>
      <c r="BL32" s="22">
        <f t="shared" si="48"/>
        <v>10</v>
      </c>
      <c r="BM32" s="22">
        <f t="shared" si="48"/>
        <v>10</v>
      </c>
      <c r="BN32" s="22">
        <f t="shared" si="48"/>
        <v>10</v>
      </c>
      <c r="BO32" s="22">
        <f t="shared" si="48"/>
        <v>10</v>
      </c>
      <c r="BP32" s="22">
        <f t="shared" si="48"/>
        <v>10</v>
      </c>
      <c r="BQ32" s="22">
        <f t="shared" si="48"/>
        <v>10</v>
      </c>
      <c r="BR32" s="22">
        <f t="shared" si="48"/>
        <v>10</v>
      </c>
    </row>
    <row r="33" spans="1:70" ht="16.5" x14ac:dyDescent="0.5">
      <c r="A33" s="74" t="s">
        <v>722</v>
      </c>
      <c r="B33" s="74" t="s">
        <v>612</v>
      </c>
      <c r="C33" s="74" t="s">
        <v>248</v>
      </c>
      <c r="D33" s="74" t="s">
        <v>130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>
        <v>25</v>
      </c>
      <c r="H33" s="77">
        <v>10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10</v>
      </c>
      <c r="AJ33" s="3">
        <f t="shared" si="1"/>
        <v>25</v>
      </c>
      <c r="AK33" s="5">
        <f t="shared" si="2"/>
        <v>1</v>
      </c>
      <c r="AL33" s="41">
        <f t="shared" si="3"/>
        <v>10</v>
      </c>
      <c r="AM33" s="33">
        <f t="shared" si="4"/>
        <v>25</v>
      </c>
      <c r="AO33" s="22">
        <f t="shared" si="5"/>
        <v>0</v>
      </c>
      <c r="AP33">
        <f t="shared" si="6"/>
        <v>10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10</v>
      </c>
      <c r="BE33" s="22">
        <f t="shared" ref="BE33:BR33" si="49">BD33+LARGE($AO33:$BC33,BE$4)</f>
        <v>10</v>
      </c>
      <c r="BF33" s="22">
        <f t="shared" si="49"/>
        <v>10</v>
      </c>
      <c r="BG33" s="22">
        <f t="shared" si="49"/>
        <v>10</v>
      </c>
      <c r="BH33" s="22">
        <f t="shared" si="49"/>
        <v>10</v>
      </c>
      <c r="BI33" s="22">
        <f t="shared" si="49"/>
        <v>10</v>
      </c>
      <c r="BJ33" s="22">
        <f t="shared" si="49"/>
        <v>10</v>
      </c>
      <c r="BK33" s="22">
        <f t="shared" si="49"/>
        <v>10</v>
      </c>
      <c r="BL33" s="22">
        <f t="shared" si="49"/>
        <v>10</v>
      </c>
      <c r="BM33" s="22">
        <f t="shared" si="49"/>
        <v>10</v>
      </c>
      <c r="BN33" s="22">
        <f t="shared" si="49"/>
        <v>10</v>
      </c>
      <c r="BO33" s="22">
        <f t="shared" si="49"/>
        <v>10</v>
      </c>
      <c r="BP33" s="22">
        <f t="shared" si="49"/>
        <v>10</v>
      </c>
      <c r="BQ33" s="22">
        <f t="shared" si="49"/>
        <v>10</v>
      </c>
      <c r="BR33" s="22">
        <f t="shared" si="49"/>
        <v>10</v>
      </c>
    </row>
    <row r="34" spans="1:70" ht="16.5" x14ac:dyDescent="0.5">
      <c r="A34" s="74" t="s">
        <v>668</v>
      </c>
      <c r="B34" s="74" t="s">
        <v>669</v>
      </c>
      <c r="C34" s="74" t="s">
        <v>616</v>
      </c>
      <c r="D34" s="74" t="s">
        <v>19</v>
      </c>
      <c r="E34" s="6">
        <v>5</v>
      </c>
      <c r="F34" s="77">
        <v>10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10</v>
      </c>
      <c r="AJ34" s="3">
        <f t="shared" si="1"/>
        <v>25</v>
      </c>
      <c r="AK34" s="5">
        <f t="shared" si="2"/>
        <v>1</v>
      </c>
      <c r="AL34" s="41">
        <f t="shared" si="3"/>
        <v>10</v>
      </c>
      <c r="AM34" s="33">
        <f t="shared" si="4"/>
        <v>25</v>
      </c>
      <c r="AO34" s="22">
        <f t="shared" si="5"/>
        <v>10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10</v>
      </c>
      <c r="BE34" s="22">
        <f t="shared" ref="BE34:BR34" si="50">BD34+LARGE($AO34:$BC34,BE$4)</f>
        <v>10</v>
      </c>
      <c r="BF34" s="22">
        <f t="shared" si="50"/>
        <v>10</v>
      </c>
      <c r="BG34" s="22">
        <f t="shared" si="50"/>
        <v>10</v>
      </c>
      <c r="BH34" s="22">
        <f t="shared" si="50"/>
        <v>10</v>
      </c>
      <c r="BI34" s="22">
        <f t="shared" si="50"/>
        <v>10</v>
      </c>
      <c r="BJ34" s="22">
        <f t="shared" si="50"/>
        <v>10</v>
      </c>
      <c r="BK34" s="22">
        <f t="shared" si="50"/>
        <v>10</v>
      </c>
      <c r="BL34" s="22">
        <f t="shared" si="50"/>
        <v>10</v>
      </c>
      <c r="BM34" s="22">
        <f t="shared" si="50"/>
        <v>10</v>
      </c>
      <c r="BN34" s="22">
        <f t="shared" si="50"/>
        <v>10</v>
      </c>
      <c r="BO34" s="22">
        <f t="shared" si="50"/>
        <v>10</v>
      </c>
      <c r="BP34" s="22">
        <f t="shared" si="50"/>
        <v>10</v>
      </c>
      <c r="BQ34" s="22">
        <f t="shared" si="50"/>
        <v>10</v>
      </c>
      <c r="BR34" s="22">
        <f t="shared" si="50"/>
        <v>10</v>
      </c>
    </row>
    <row r="35" spans="1:70" ht="16.5" x14ac:dyDescent="0.5">
      <c r="A35" s="74" t="s">
        <v>707</v>
      </c>
      <c r="B35" s="74" t="s">
        <v>708</v>
      </c>
      <c r="C35" s="74" t="s">
        <v>709</v>
      </c>
      <c r="D35" s="74" t="s">
        <v>19</v>
      </c>
      <c r="E35" s="6">
        <v>5</v>
      </c>
      <c r="F35" s="77">
        <v>10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10</v>
      </c>
      <c r="AJ35" s="3">
        <f t="shared" si="1"/>
        <v>25</v>
      </c>
      <c r="AK35" s="5">
        <f t="shared" si="2"/>
        <v>1</v>
      </c>
      <c r="AL35" s="41">
        <f t="shared" si="3"/>
        <v>10</v>
      </c>
      <c r="AM35" s="33">
        <f t="shared" si="4"/>
        <v>25</v>
      </c>
      <c r="AO35" s="22">
        <f t="shared" si="5"/>
        <v>10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10</v>
      </c>
      <c r="BE35" s="22">
        <f t="shared" ref="BE35:BR35" si="51">BD35+LARGE($AO35:$BC35,BE$4)</f>
        <v>10</v>
      </c>
      <c r="BF35" s="22">
        <f t="shared" si="51"/>
        <v>10</v>
      </c>
      <c r="BG35" s="22">
        <f t="shared" si="51"/>
        <v>10</v>
      </c>
      <c r="BH35" s="22">
        <f t="shared" si="51"/>
        <v>10</v>
      </c>
      <c r="BI35" s="22">
        <f t="shared" si="51"/>
        <v>10</v>
      </c>
      <c r="BJ35" s="22">
        <f t="shared" si="51"/>
        <v>10</v>
      </c>
      <c r="BK35" s="22">
        <f t="shared" si="51"/>
        <v>10</v>
      </c>
      <c r="BL35" s="22">
        <f t="shared" si="51"/>
        <v>10</v>
      </c>
      <c r="BM35" s="22">
        <f t="shared" si="51"/>
        <v>10</v>
      </c>
      <c r="BN35" s="22">
        <f t="shared" si="51"/>
        <v>10</v>
      </c>
      <c r="BO35" s="22">
        <f t="shared" si="51"/>
        <v>10</v>
      </c>
      <c r="BP35" s="22">
        <f t="shared" si="51"/>
        <v>10</v>
      </c>
      <c r="BQ35" s="22">
        <f t="shared" si="51"/>
        <v>10</v>
      </c>
      <c r="BR35" s="22">
        <f t="shared" si="51"/>
        <v>10</v>
      </c>
    </row>
    <row r="36" spans="1:70" ht="16.5" x14ac:dyDescent="0.5">
      <c r="A36" s="14" t="s">
        <v>7</v>
      </c>
      <c r="B36" s="32" t="s">
        <v>1606</v>
      </c>
      <c r="C36" s="32" t="s">
        <v>233</v>
      </c>
      <c r="D36" s="32" t="s">
        <v>7</v>
      </c>
      <c r="E36" s="6">
        <v>1</v>
      </c>
      <c r="F36" s="77"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1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 x14ac:dyDescent="0.35">
      <c r="A37" s="74" t="s">
        <v>639</v>
      </c>
      <c r="B37" s="74" t="s">
        <v>540</v>
      </c>
      <c r="C37" s="74" t="s">
        <v>640</v>
      </c>
      <c r="D37" s="74" t="s">
        <v>55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 x14ac:dyDescent="0.35">
      <c r="A38" s="74" t="s">
        <v>643</v>
      </c>
      <c r="B38" s="74" t="s">
        <v>644</v>
      </c>
      <c r="C38" s="74" t="s">
        <v>645</v>
      </c>
      <c r="D38" s="74" t="s">
        <v>17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 x14ac:dyDescent="0.35">
      <c r="A39" s="74" t="s">
        <v>648</v>
      </c>
      <c r="B39" s="74" t="s">
        <v>440</v>
      </c>
      <c r="C39" s="74" t="s">
        <v>649</v>
      </c>
      <c r="D39" s="74" t="s">
        <v>20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 x14ac:dyDescent="0.35">
      <c r="A40" s="74" t="s">
        <v>653</v>
      </c>
      <c r="B40" s="74" t="s">
        <v>654</v>
      </c>
      <c r="C40" s="74" t="s">
        <v>610</v>
      </c>
      <c r="D40" s="74" t="s">
        <v>20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 x14ac:dyDescent="0.35">
      <c r="A41" s="74" t="s">
        <v>665</v>
      </c>
      <c r="B41" s="74" t="s">
        <v>666</v>
      </c>
      <c r="C41" s="74" t="s">
        <v>667</v>
      </c>
      <c r="D41" s="74" t="s">
        <v>42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 x14ac:dyDescent="0.35">
      <c r="A42" s="74" t="s">
        <v>670</v>
      </c>
      <c r="B42" s="74" t="s">
        <v>671</v>
      </c>
      <c r="C42" s="74" t="s">
        <v>301</v>
      </c>
      <c r="D42" s="74" t="s">
        <v>20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 x14ac:dyDescent="0.35">
      <c r="A43" s="74" t="s">
        <v>672</v>
      </c>
      <c r="B43" s="74" t="s">
        <v>673</v>
      </c>
      <c r="C43" s="74" t="s">
        <v>588</v>
      </c>
      <c r="D43" s="74" t="s">
        <v>44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 x14ac:dyDescent="0.35">
      <c r="A44" s="74" t="s">
        <v>678</v>
      </c>
      <c r="B44" s="74" t="s">
        <v>679</v>
      </c>
      <c r="C44" s="74" t="s">
        <v>306</v>
      </c>
      <c r="D44" s="74" t="s">
        <v>42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 x14ac:dyDescent="0.35">
      <c r="A45" s="74" t="s">
        <v>680</v>
      </c>
      <c r="B45" s="74" t="s">
        <v>681</v>
      </c>
      <c r="C45" s="74" t="s">
        <v>682</v>
      </c>
      <c r="D45" s="74" t="s">
        <v>19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 x14ac:dyDescent="0.35">
      <c r="A46" s="74" t="s">
        <v>683</v>
      </c>
      <c r="B46" s="74" t="s">
        <v>684</v>
      </c>
      <c r="C46" s="74" t="s">
        <v>685</v>
      </c>
      <c r="D46" s="74" t="s">
        <v>107</v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 x14ac:dyDescent="0.35">
      <c r="A47" s="74" t="s">
        <v>688</v>
      </c>
      <c r="B47" s="74" t="s">
        <v>689</v>
      </c>
      <c r="C47" s="74" t="s">
        <v>690</v>
      </c>
      <c r="D47" s="74" t="s">
        <v>21</v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 x14ac:dyDescent="0.35">
      <c r="A48" s="74" t="s">
        <v>696</v>
      </c>
      <c r="B48" s="74" t="s">
        <v>697</v>
      </c>
      <c r="C48" s="74" t="s">
        <v>166</v>
      </c>
      <c r="D48" s="74" t="s">
        <v>17</v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 x14ac:dyDescent="0.35">
      <c r="A49" s="74" t="s">
        <v>700</v>
      </c>
      <c r="B49" s="74" t="s">
        <v>701</v>
      </c>
      <c r="C49" s="74" t="s">
        <v>682</v>
      </c>
      <c r="D49" s="74" t="s">
        <v>20</v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 x14ac:dyDescent="0.35">
      <c r="A50" s="74" t="s">
        <v>702</v>
      </c>
      <c r="B50" s="74" t="s">
        <v>703</v>
      </c>
      <c r="C50" s="74" t="s">
        <v>704</v>
      </c>
      <c r="D50" s="74" t="s">
        <v>20</v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 x14ac:dyDescent="0.35">
      <c r="A51" s="74" t="s">
        <v>710</v>
      </c>
      <c r="B51" s="74" t="s">
        <v>711</v>
      </c>
      <c r="C51" s="74" t="s">
        <v>712</v>
      </c>
      <c r="D51" s="74" t="s">
        <v>19</v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 x14ac:dyDescent="0.35">
      <c r="A52" s="74" t="s">
        <v>730</v>
      </c>
      <c r="B52" s="74" t="s">
        <v>731</v>
      </c>
      <c r="C52" s="74" t="s">
        <v>732</v>
      </c>
      <c r="D52" s="74" t="s">
        <v>20</v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 x14ac:dyDescent="0.35">
      <c r="A53" s="74" t="s">
        <v>733</v>
      </c>
      <c r="B53" s="74" t="s">
        <v>734</v>
      </c>
      <c r="C53" s="74" t="s">
        <v>667</v>
      </c>
      <c r="D53" s="74" t="s">
        <v>19</v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 x14ac:dyDescent="0.35">
      <c r="A54" s="14"/>
      <c r="B54" s="32"/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 x14ac:dyDescent="0.35">
      <c r="A55" s="14"/>
      <c r="B55" s="32"/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 x14ac:dyDescent="0.35">
      <c r="A56" s="14"/>
      <c r="B56" s="32"/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 x14ac:dyDescent="0.35">
      <c r="A57" s="14"/>
      <c r="B57" s="32"/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 x14ac:dyDescent="0.35">
      <c r="A58" s="14"/>
      <c r="B58" s="32"/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 x14ac:dyDescent="0.35">
      <c r="A59" s="14"/>
      <c r="B59" s="32"/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 x14ac:dyDescent="0.35">
      <c r="A60" s="14"/>
      <c r="B60" s="32"/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 x14ac:dyDescent="0.3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 x14ac:dyDescent="0.3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 x14ac:dyDescent="0.3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 x14ac:dyDescent="0.3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 x14ac:dyDescent="0.3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 x14ac:dyDescent="0.3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 x14ac:dyDescent="0.3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 x14ac:dyDescent="0.3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 x14ac:dyDescent="0.3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 x14ac:dyDescent="0.3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 x14ac:dyDescent="0.3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 x14ac:dyDescent="0.3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3">
    <sortCondition descending="1" ref="AI4:AI73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52:A72" xr:uid="{00000000-0002-0000-0A00-000000000000}">
      <formula1>IF(A52&lt;&gt;"",OFFSET(F_licences,MATCH(A52&amp;"*",F_licences,0)-1,,COUNTIF(F_licences,A52&amp;"*"),1),F_licences)</formula1>
    </dataValidation>
    <dataValidation type="list" allowBlank="1" showInputMessage="1" showErrorMessage="1" sqref="D52:D72" xr:uid="{00000000-0002-0000-0A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Feuil46"/>
  <dimension ref="A1:BR72"/>
  <sheetViews>
    <sheetView workbookViewId="0">
      <selection activeCell="P14" sqref="P14"/>
    </sheetView>
  </sheetViews>
  <sheetFormatPr baseColWidth="10" defaultColWidth="11" defaultRowHeight="12.5" x14ac:dyDescent="0.25"/>
  <cols>
    <col min="1" max="1" width="23.36328125" bestFit="1" customWidth="1"/>
    <col min="2" max="2" width="17.36328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6.36328125" bestFit="1" customWidth="1"/>
    <col min="15" max="15" width="3.6328125" bestFit="1" customWidth="1"/>
    <col min="16" max="16" width="6.36328125" bestFit="1" customWidth="1"/>
    <col min="17" max="17" width="3.6328125" bestFit="1" customWidth="1"/>
    <col min="18" max="18" width="6.81640625" customWidth="1"/>
    <col min="19" max="19" width="3.6328125" bestFit="1" customWidth="1"/>
    <col min="20" max="20" width="6.81640625" customWidth="1"/>
    <col min="21" max="21" width="3.6328125" bestFit="1" customWidth="1"/>
    <col min="22" max="22" width="6.81640625" customWidth="1"/>
    <col min="23" max="23" width="4" customWidth="1"/>
    <col min="24" max="24" width="6.36328125" bestFit="1" customWidth="1"/>
    <col min="2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 x14ac:dyDescent="0.25">
      <c r="A1" s="97"/>
      <c r="B1" s="100" t="s">
        <v>51</v>
      </c>
      <c r="C1" s="100"/>
      <c r="D1" s="103"/>
      <c r="E1" s="96">
        <f>IF(Paramètres!K3&lt;&gt;"",Paramètres!K3,"")</f>
        <v>45675</v>
      </c>
      <c r="F1" s="96"/>
      <c r="G1" s="96">
        <f>IF(Paramètres!K4&lt;&gt;"",Paramètres!K4,"")</f>
        <v>45690</v>
      </c>
      <c r="H1" s="96"/>
      <c r="I1" s="96">
        <f>IF(Paramètres!K5&lt;&gt;"",Paramètres!K5,"")</f>
        <v>45718</v>
      </c>
      <c r="J1" s="96"/>
      <c r="K1" s="96">
        <f>IF(Paramètres!K6&lt;&gt;"",Paramètres!K6,"")</f>
        <v>45753</v>
      </c>
      <c r="L1" s="96"/>
      <c r="M1" s="96">
        <f>IF(Paramètres!K7&lt;&gt;"",Paramètres!K7,"")</f>
        <v>45780</v>
      </c>
      <c r="N1" s="96"/>
      <c r="O1" s="96" t="str">
        <f>IF(Paramètres!K8&lt;&gt;"",Paramètres!K8,"")</f>
        <v>24&amp;25/05/2025</v>
      </c>
      <c r="P1" s="96"/>
      <c r="Q1" s="96">
        <f>IF(Paramètres!K9&lt;&gt;"",Paramètres!K9,"")</f>
        <v>45876</v>
      </c>
      <c r="R1" s="96"/>
      <c r="S1" s="96">
        <f>IF(Paramètres!K10&lt;&gt;"",Paramètres!K10,"")</f>
        <v>45844</v>
      </c>
      <c r="T1" s="96"/>
      <c r="U1" s="96">
        <f>IF(Paramètres!K11&lt;&gt;"",Paramètres!K11,"")</f>
        <v>45907</v>
      </c>
      <c r="V1" s="96"/>
      <c r="W1" s="96">
        <f>IF(Paramètres!K12&lt;&gt;"",Paramètres!K12,"")</f>
        <v>45928</v>
      </c>
      <c r="X1" s="96"/>
      <c r="Y1" s="96" t="str">
        <f>IF(Paramètres!K13&lt;&gt;"",Paramètres!K13,"")</f>
        <v/>
      </c>
      <c r="Z1" s="96"/>
      <c r="AA1" s="96" t="str">
        <f>IF(Paramètres!K14&lt;&gt;"",Paramètres!K14,"")</f>
        <v/>
      </c>
      <c r="AB1" s="96"/>
      <c r="AC1" s="96" t="str">
        <f>IF(Paramètres!K15&lt;&gt;"",Paramètres!K15,"")</f>
        <v/>
      </c>
      <c r="AD1" s="96"/>
      <c r="AE1" s="96" t="str">
        <f>IF(Paramètres!K16&lt;&gt;"",Paramètres!K16,"")</f>
        <v/>
      </c>
      <c r="AF1" s="96"/>
      <c r="AG1" s="96" t="str">
        <f>IF(Paramètres!K17&lt;&gt;"",Paramètres!K17,"")</f>
        <v/>
      </c>
      <c r="AH1" s="88"/>
      <c r="AI1" s="95" t="s">
        <v>0</v>
      </c>
      <c r="AJ1" s="95"/>
      <c r="AK1" s="95"/>
      <c r="AL1" s="95"/>
      <c r="AM1" s="95"/>
    </row>
    <row r="2" spans="1:70" ht="32.25" customHeight="1" x14ac:dyDescent="0.25">
      <c r="A2" s="98"/>
      <c r="B2" s="101"/>
      <c r="C2" s="101"/>
      <c r="D2" s="104"/>
      <c r="E2" s="88" t="str">
        <f>IF(E1&lt;&gt;"",Paramètres!L3,"")</f>
        <v>Bike &amp; Run</v>
      </c>
      <c r="F2" s="89"/>
      <c r="G2" s="88" t="str">
        <f>IF(G1&lt;&gt;"",Paramètres!L4,"")</f>
        <v>Class Triathlon</v>
      </c>
      <c r="H2" s="89"/>
      <c r="I2" s="88" t="str">
        <f>IF(I1&lt;&gt;"",Paramètres!L5,"")</f>
        <v>Duathlon</v>
      </c>
      <c r="J2" s="89"/>
      <c r="K2" s="88" t="str">
        <f>IF(K1&lt;&gt;"",Paramètres!L6,"")</f>
        <v>Cross Duathlon</v>
      </c>
      <c r="L2" s="89"/>
      <c r="M2" s="88" t="str">
        <f>IF(M1&lt;&gt;"",Paramètres!L7,"")</f>
        <v>Triathlon</v>
      </c>
      <c r="N2" s="89"/>
      <c r="O2" s="88" t="str">
        <f>IF(O1&lt;&gt;"",Paramètres!L8,"")</f>
        <v>Triathlon</v>
      </c>
      <c r="P2" s="89"/>
      <c r="Q2" s="88" t="str">
        <f>IF(Q1&lt;&gt;"",Paramètres!L9,"")</f>
        <v>Aquathlon</v>
      </c>
      <c r="R2" s="89"/>
      <c r="S2" s="88" t="str">
        <f>IF(S1&lt;&gt;"",Paramètres!L10,"")</f>
        <v>Triathlon</v>
      </c>
      <c r="T2" s="89"/>
      <c r="U2" s="88" t="str">
        <f>IF(U1&lt;&gt;"",Paramètres!L11,"")</f>
        <v>Triathlon</v>
      </c>
      <c r="V2" s="89"/>
      <c r="W2" s="88" t="str">
        <f>IF(W1&lt;&gt;"",Paramètres!L12,"")</f>
        <v>Triathlon</v>
      </c>
      <c r="X2" s="89"/>
      <c r="Y2" s="88" t="str">
        <f>IF(Y1&lt;&gt;"",Paramètres!L13,"")</f>
        <v/>
      </c>
      <c r="Z2" s="89"/>
      <c r="AA2" s="88" t="str">
        <f>IF(AA1&lt;&gt;"",Paramètres!L14,"")</f>
        <v/>
      </c>
      <c r="AB2" s="89"/>
      <c r="AC2" s="88" t="str">
        <f>IF(AC1&lt;&gt;"",Paramètres!L15,"")</f>
        <v/>
      </c>
      <c r="AD2" s="89"/>
      <c r="AE2" s="88" t="str">
        <f>IF(AE1&lt;&gt;"",Paramètres!L16,"")</f>
        <v/>
      </c>
      <c r="AF2" s="89"/>
      <c r="AG2" s="88" t="str">
        <f>IF(AG1&lt;&gt;"",Paramètres!L17,"")</f>
        <v/>
      </c>
      <c r="AH2" s="92"/>
      <c r="AI2" s="90" t="s">
        <v>86</v>
      </c>
      <c r="AJ2" s="90"/>
      <c r="AK2" s="90"/>
      <c r="AL2" s="91">
        <f>Paramètres!T14</f>
        <v>7</v>
      </c>
      <c r="AM2" s="91"/>
    </row>
    <row r="3" spans="1:70" ht="44.25" customHeight="1" x14ac:dyDescent="0.4">
      <c r="A3" s="99"/>
      <c r="B3" s="102"/>
      <c r="C3" s="102"/>
      <c r="D3" s="105"/>
      <c r="E3" s="88" t="str">
        <f>IF(E1&lt;&gt;"",Paramètres!M3,"")</f>
        <v>Saint Avertin</v>
      </c>
      <c r="F3" s="89"/>
      <c r="G3" s="88" t="str">
        <f>IF(G1&lt;&gt;"",Paramètres!M4,"")</f>
        <v>Châteauroux</v>
      </c>
      <c r="H3" s="89"/>
      <c r="I3" s="88" t="str">
        <f>IF(I1&lt;&gt;"",Paramètres!M5,"")</f>
        <v>Saint Cyr-sur-Loire</v>
      </c>
      <c r="J3" s="89"/>
      <c r="K3" s="88" t="str">
        <f>IF(K1&lt;&gt;"",Paramètres!M6,"")</f>
        <v>Château-Renault</v>
      </c>
      <c r="L3" s="89"/>
      <c r="M3" s="88" t="str">
        <f>IF(M1&lt;&gt;"",Paramètres!M7,"")</f>
        <v>Suèvres</v>
      </c>
      <c r="N3" s="89"/>
      <c r="O3" s="88" t="str">
        <f>IF(O1&lt;&gt;"",Paramètres!M8,"")</f>
        <v>Villiers-sur-Loir</v>
      </c>
      <c r="P3" s="89"/>
      <c r="Q3" s="88" t="str">
        <f>IF(Q1&lt;&gt;"",Paramètres!M9,"")</f>
        <v>Saint Laurent-Nouan</v>
      </c>
      <c r="R3" s="89"/>
      <c r="S3" s="88" t="str">
        <f>IF(S1&lt;&gt;"",Paramètres!M10,"")</f>
        <v>Saint George-sur-Eure</v>
      </c>
      <c r="T3" s="89"/>
      <c r="U3" s="88" t="str">
        <f>IF(U1&lt;&gt;"",Paramètres!M11,"")</f>
        <v>Joué-les-Tours</v>
      </c>
      <c r="V3" s="89"/>
      <c r="W3" s="88" t="str">
        <f>IF(W1&lt;&gt;"",Paramètres!M12,"")</f>
        <v>La Chapelle d'Angillon</v>
      </c>
      <c r="X3" s="89"/>
      <c r="Y3" s="88" t="str">
        <f>IF(Y1&lt;&gt;"",Paramètres!M13,"")</f>
        <v/>
      </c>
      <c r="Z3" s="89"/>
      <c r="AA3" s="88" t="str">
        <f>IF(AA1&lt;&gt;"",Paramètres!M14,"")</f>
        <v/>
      </c>
      <c r="AB3" s="89"/>
      <c r="AC3" s="88" t="str">
        <f>IF(AC1&lt;&gt;"",Paramètres!M15,"")</f>
        <v/>
      </c>
      <c r="AD3" s="89"/>
      <c r="AE3" s="88" t="str">
        <f>IF(AE1&lt;&gt;"",Paramètres!M16,"")</f>
        <v/>
      </c>
      <c r="AF3" s="89"/>
      <c r="AG3" s="88" t="str">
        <f>IF(AG1&lt;&gt;"",Paramètres!M17,"")</f>
        <v/>
      </c>
      <c r="AH3" s="89"/>
      <c r="AI3" s="90"/>
      <c r="AJ3" s="90"/>
      <c r="AK3" s="90"/>
      <c r="AL3" s="91"/>
      <c r="AM3" s="91"/>
      <c r="BD3" s="87" t="s">
        <v>102</v>
      </c>
      <c r="BE3" s="87"/>
      <c r="BF3" s="87"/>
      <c r="BG3" s="87"/>
      <c r="BH3" s="87"/>
      <c r="BI3" s="87"/>
      <c r="BJ3" s="87"/>
      <c r="BK3" s="87"/>
      <c r="BL3" s="87"/>
      <c r="BM3" s="87"/>
      <c r="BN3" s="87"/>
      <c r="BO3" s="87"/>
      <c r="BP3" s="87"/>
      <c r="BQ3" s="87"/>
      <c r="BR3" s="87"/>
    </row>
    <row r="4" spans="1:70" ht="38.25" customHeight="1" x14ac:dyDescent="0.25">
      <c r="A4" s="31" t="s">
        <v>49</v>
      </c>
      <c r="B4" s="31" t="s">
        <v>48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101</v>
      </c>
      <c r="AL4" s="55" t="str">
        <f>"PTS ("&amp;AL2&amp;" meilleurs résultats)"</f>
        <v>PTS (7 meilleurs résultats)</v>
      </c>
      <c r="AM4" s="56" t="str">
        <f>"CLT (" &amp; AL2 &amp;" meilleurs résultats)"</f>
        <v>CLT (7 meilleurs résultats)</v>
      </c>
      <c r="AO4" s="7" t="s">
        <v>29</v>
      </c>
      <c r="AP4" s="7" t="s">
        <v>30</v>
      </c>
      <c r="AQ4" s="7" t="s">
        <v>31</v>
      </c>
      <c r="AR4" s="7" t="s">
        <v>32</v>
      </c>
      <c r="AS4" s="7" t="s">
        <v>33</v>
      </c>
      <c r="AT4" s="7" t="s">
        <v>76</v>
      </c>
      <c r="AU4" s="7" t="s">
        <v>77</v>
      </c>
      <c r="AV4" s="7" t="s">
        <v>78</v>
      </c>
      <c r="AW4" s="7" t="s">
        <v>79</v>
      </c>
      <c r="AX4" s="7" t="s">
        <v>80</v>
      </c>
      <c r="AY4" s="7" t="s">
        <v>81</v>
      </c>
      <c r="AZ4" s="7" t="s">
        <v>82</v>
      </c>
      <c r="BA4" s="7" t="s">
        <v>83</v>
      </c>
      <c r="BB4" s="7" t="s">
        <v>84</v>
      </c>
      <c r="BC4" s="7" t="s">
        <v>85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 x14ac:dyDescent="0.5">
      <c r="A5" s="74" t="s">
        <v>1022</v>
      </c>
      <c r="B5" s="74" t="s">
        <v>1023</v>
      </c>
      <c r="C5" s="74" t="s">
        <v>1024</v>
      </c>
      <c r="D5" s="74" t="s">
        <v>43</v>
      </c>
      <c r="E5" s="75">
        <v>1</v>
      </c>
      <c r="F5" s="62">
        <v>55</v>
      </c>
      <c r="G5" s="4">
        <v>2</v>
      </c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80</v>
      </c>
      <c r="I5" s="36">
        <v>2</v>
      </c>
      <c r="J5" s="2">
        <f>IF(I$2="Bike &amp; Run",IF(ISNA(VLOOKUP(I5,Paramètres!$B$3:$C$56,2,FALSE)),0,VLOOKUP(I5,Paramètres!$B$3:$C$56,2,FALSE)*Paramètres!$N$5),IF(OR(I5="",OR($D5="",$D5="NL",$D5="HORS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LIGUE",I$5:I$72,"&lt;"&amp;I5)+1),Paramètres!$B$3:$C$56,2,FALSE)*Paramètres!$N$5))</f>
        <v>80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/>
      <c r="P5" s="2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/>
      <c r="R5" s="2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LIGUE",Q$5:Q$72,"&lt;"&amp;Q5)+1),Paramètres!$B$3:$C$56,2,FALSE)*Paramètres!$N$9))</f>
        <v>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215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3</v>
      </c>
      <c r="AL5" s="41">
        <f t="shared" ref="AL5:AL36" si="3">HLOOKUP($AL$2,$BD$4:$BR$72,ROW(A5)-3,FALSE)</f>
        <v>215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80</v>
      </c>
      <c r="AQ5">
        <f t="shared" ref="AQ5:AQ36" si="7">J5</f>
        <v>80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80</v>
      </c>
      <c r="BE5" s="22">
        <f t="shared" ref="BE5:BR5" si="21">BD5+LARGE($AO5:$BC5,BE$4)</f>
        <v>160</v>
      </c>
      <c r="BF5" s="22">
        <f t="shared" si="21"/>
        <v>215</v>
      </c>
      <c r="BG5" s="22">
        <f t="shared" si="21"/>
        <v>215</v>
      </c>
      <c r="BH5" s="22">
        <f t="shared" si="21"/>
        <v>215</v>
      </c>
      <c r="BI5" s="22">
        <f t="shared" si="21"/>
        <v>215</v>
      </c>
      <c r="BJ5" s="22">
        <f t="shared" si="21"/>
        <v>215</v>
      </c>
      <c r="BK5" s="22">
        <f t="shared" si="21"/>
        <v>215</v>
      </c>
      <c r="BL5" s="22">
        <f t="shared" si="21"/>
        <v>215</v>
      </c>
      <c r="BM5" s="22">
        <f t="shared" si="21"/>
        <v>215</v>
      </c>
      <c r="BN5" s="22">
        <f t="shared" si="21"/>
        <v>215</v>
      </c>
      <c r="BO5" s="22">
        <f t="shared" si="21"/>
        <v>215</v>
      </c>
      <c r="BP5" s="22">
        <f t="shared" si="21"/>
        <v>215</v>
      </c>
      <c r="BQ5" s="22">
        <f t="shared" si="21"/>
        <v>215</v>
      </c>
      <c r="BR5" s="22">
        <f t="shared" si="21"/>
        <v>215</v>
      </c>
    </row>
    <row r="6" spans="1:70" ht="16.5" x14ac:dyDescent="0.35">
      <c r="A6" s="74" t="s">
        <v>946</v>
      </c>
      <c r="B6" s="74" t="s">
        <v>443</v>
      </c>
      <c r="C6" s="74" t="s">
        <v>947</v>
      </c>
      <c r="D6" s="74" t="s">
        <v>17</v>
      </c>
      <c r="E6" s="6"/>
      <c r="F6" s="66">
        <f>IF(E$2="Bike &amp; Run",IF(ISNA(VLOOKUP(E6,Paramètres!$B$3:$C$56,2,FALSE)),0,VLOOKUP(E6,Paramètres!$B$3:$C$56,2,FALSE)*Paramètres!$N$3),IF(OR(E6="",OR($D6="",$D6="NL",$D6="HORS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LIGUE",E$5:E$72,"&lt;"&amp;E6)+1),Paramètres!$B$3:$C$56,2,FALSE)*Paramètres!$N$3))</f>
        <v>0</v>
      </c>
      <c r="G6" s="4">
        <v>1</v>
      </c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100</v>
      </c>
      <c r="I6" s="36">
        <v>3</v>
      </c>
      <c r="J6" s="2">
        <f>IF(I$2="Bike &amp; Run",IF(ISNA(VLOOKUP(I6,Paramètres!$B$3:$C$56,2,FALSE)),0,VLOOKUP(I6,Paramètres!$B$3:$C$56,2,FALSE)*Paramètres!$N$5),IF(OR(I6="",OR($D6="",$D6="NL",$D6="HORS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LIGUE",I$5:I$72,"&lt;"&amp;I6)+1),Paramètres!$B$3:$C$56,2,FALSE)*Paramètres!$N$5))</f>
        <v>65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LIGUE",K$5:K$72,"&lt;"&amp;K6)+1),Paramètres!$B$3:$C$56,2,FALSE)*Paramètres!$N$6))</f>
        <v>0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46"/>
      <c r="P6" s="2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/>
      <c r="R6" s="2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165</v>
      </c>
      <c r="AJ6" s="3">
        <f t="shared" si="1"/>
        <v>2</v>
      </c>
      <c r="AK6" s="5">
        <f t="shared" si="2"/>
        <v>2</v>
      </c>
      <c r="AL6" s="41">
        <f t="shared" si="3"/>
        <v>165</v>
      </c>
      <c r="AM6" s="33">
        <f t="shared" si="4"/>
        <v>2</v>
      </c>
      <c r="AO6" s="22">
        <f t="shared" si="5"/>
        <v>0</v>
      </c>
      <c r="AP6">
        <f t="shared" si="6"/>
        <v>100</v>
      </c>
      <c r="AQ6">
        <f t="shared" si="7"/>
        <v>65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100</v>
      </c>
      <c r="BE6" s="22">
        <f t="shared" ref="BE6:BR6" si="22">BD6+LARGE($AO6:$BC6,BE$4)</f>
        <v>165</v>
      </c>
      <c r="BF6" s="22">
        <f t="shared" si="22"/>
        <v>165</v>
      </c>
      <c r="BG6" s="22">
        <f t="shared" si="22"/>
        <v>165</v>
      </c>
      <c r="BH6" s="22">
        <f t="shared" si="22"/>
        <v>165</v>
      </c>
      <c r="BI6" s="22">
        <f t="shared" si="22"/>
        <v>165</v>
      </c>
      <c r="BJ6" s="22">
        <f t="shared" si="22"/>
        <v>165</v>
      </c>
      <c r="BK6" s="22">
        <f t="shared" si="22"/>
        <v>165</v>
      </c>
      <c r="BL6" s="22">
        <f t="shared" si="22"/>
        <v>165</v>
      </c>
      <c r="BM6" s="22">
        <f t="shared" si="22"/>
        <v>165</v>
      </c>
      <c r="BN6" s="22">
        <f t="shared" si="22"/>
        <v>165</v>
      </c>
      <c r="BO6" s="22">
        <f t="shared" si="22"/>
        <v>165</v>
      </c>
      <c r="BP6" s="22">
        <f t="shared" si="22"/>
        <v>165</v>
      </c>
      <c r="BQ6" s="22">
        <f t="shared" si="22"/>
        <v>165</v>
      </c>
      <c r="BR6" s="22">
        <f t="shared" si="22"/>
        <v>165</v>
      </c>
    </row>
    <row r="7" spans="1:70" ht="16.5" x14ac:dyDescent="0.5">
      <c r="A7" s="74" t="s">
        <v>1027</v>
      </c>
      <c r="B7" s="74" t="s">
        <v>1028</v>
      </c>
      <c r="C7" s="74" t="s">
        <v>945</v>
      </c>
      <c r="D7" s="74" t="s">
        <v>43</v>
      </c>
      <c r="E7" s="6">
        <v>1</v>
      </c>
      <c r="F7" s="62">
        <v>55</v>
      </c>
      <c r="G7" s="4">
        <v>3</v>
      </c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65</v>
      </c>
      <c r="I7" s="36">
        <v>10</v>
      </c>
      <c r="J7" s="2">
        <f>IF(I$2="Bike &amp; Run",IF(ISNA(VLOOKUP(I7,Paramètres!$B$3:$C$56,2,FALSE)),0,VLOOKUP(I7,Paramètres!$B$3:$C$56,2,FALSE)*Paramètres!$N$5),IF(OR(I7="",OR($D7="",$D7="NL",$D7="HORS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LIGUE",I$5:I$72,"&lt;"&amp;I7)+1),Paramètres!$B$3:$C$56,2,FALSE)*Paramètres!$N$5))</f>
        <v>38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/>
      <c r="P7" s="2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2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158</v>
      </c>
      <c r="AJ7" s="3">
        <f t="shared" si="1"/>
        <v>3</v>
      </c>
      <c r="AK7" s="5">
        <f t="shared" si="2"/>
        <v>3</v>
      </c>
      <c r="AL7" s="41">
        <f t="shared" si="3"/>
        <v>158</v>
      </c>
      <c r="AM7" s="33">
        <f t="shared" si="4"/>
        <v>3</v>
      </c>
      <c r="AO7" s="22">
        <f t="shared" si="5"/>
        <v>55</v>
      </c>
      <c r="AP7">
        <f t="shared" si="6"/>
        <v>65</v>
      </c>
      <c r="AQ7">
        <f t="shared" si="7"/>
        <v>38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65</v>
      </c>
      <c r="BE7" s="22">
        <f t="shared" ref="BE7:BR7" si="23">BD7+LARGE($AO7:$BC7,BE$4)</f>
        <v>120</v>
      </c>
      <c r="BF7" s="22">
        <f t="shared" si="23"/>
        <v>158</v>
      </c>
      <c r="BG7" s="22">
        <f t="shared" si="23"/>
        <v>158</v>
      </c>
      <c r="BH7" s="22">
        <f t="shared" si="23"/>
        <v>158</v>
      </c>
      <c r="BI7" s="22">
        <f t="shared" si="23"/>
        <v>158</v>
      </c>
      <c r="BJ7" s="22">
        <f t="shared" si="23"/>
        <v>158</v>
      </c>
      <c r="BK7" s="22">
        <f t="shared" si="23"/>
        <v>158</v>
      </c>
      <c r="BL7" s="22">
        <f t="shared" si="23"/>
        <v>158</v>
      </c>
      <c r="BM7" s="22">
        <f t="shared" si="23"/>
        <v>158</v>
      </c>
      <c r="BN7" s="22">
        <f t="shared" si="23"/>
        <v>158</v>
      </c>
      <c r="BO7" s="22">
        <f t="shared" si="23"/>
        <v>158</v>
      </c>
      <c r="BP7" s="22">
        <f t="shared" si="23"/>
        <v>158</v>
      </c>
      <c r="BQ7" s="22">
        <f t="shared" si="23"/>
        <v>158</v>
      </c>
      <c r="BR7" s="22">
        <f t="shared" si="23"/>
        <v>158</v>
      </c>
    </row>
    <row r="8" spans="1:70" ht="16.5" x14ac:dyDescent="0.35">
      <c r="A8" s="74" t="s">
        <v>968</v>
      </c>
      <c r="B8" s="74" t="s">
        <v>969</v>
      </c>
      <c r="C8" s="74" t="s">
        <v>970</v>
      </c>
      <c r="D8" s="74" t="s">
        <v>17</v>
      </c>
      <c r="E8" s="6"/>
      <c r="F8" s="66">
        <f>IF(E$2="Bike &amp; Run",IF(ISNA(VLOOKUP(E8,Paramètres!$B$3:$C$56,2,FALSE)),0,VLOOKUP(E8,Paramètres!$B$3:$C$56,2,FALSE)*Paramètres!$N$3),IF(OR(E8="",OR($D8="",$D8="NL",$D8="HORS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LIGUE",E$5:E$72,"&lt;"&amp;E8)+1),Paramètres!$B$3:$C$56,2,FALSE)*Paramètres!$N$3))</f>
        <v>0</v>
      </c>
      <c r="G8" s="4">
        <v>4</v>
      </c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55</v>
      </c>
      <c r="I8" s="36">
        <v>1</v>
      </c>
      <c r="J8" s="2">
        <f>IF(I$2="Bike &amp; Run",IF(ISNA(VLOOKUP(I8,Paramètres!$B$3:$C$56,2,FALSE)),0,VLOOKUP(I8,Paramètres!$B$3:$C$56,2,FALSE)*Paramètres!$N$5),IF(OR(I8="",OR($D8="",$D8="NL",$D8="HORS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LIGUE",I$5:I$72,"&lt;"&amp;I8)+1),Paramètres!$B$3:$C$56,2,FALSE)*Paramètres!$N$5))</f>
        <v>100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/>
      <c r="P8" s="2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2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155</v>
      </c>
      <c r="AJ8" s="3">
        <f t="shared" si="1"/>
        <v>4</v>
      </c>
      <c r="AK8" s="5">
        <f t="shared" si="2"/>
        <v>2</v>
      </c>
      <c r="AL8" s="41">
        <f t="shared" si="3"/>
        <v>155</v>
      </c>
      <c r="AM8" s="33">
        <f t="shared" si="4"/>
        <v>4</v>
      </c>
      <c r="AO8" s="22">
        <f t="shared" si="5"/>
        <v>0</v>
      </c>
      <c r="AP8">
        <f t="shared" si="6"/>
        <v>55</v>
      </c>
      <c r="AQ8">
        <f t="shared" si="7"/>
        <v>100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100</v>
      </c>
      <c r="BE8" s="22">
        <f t="shared" ref="BE8:BR8" si="24">BD8+LARGE($AO8:$BC8,BE$4)</f>
        <v>155</v>
      </c>
      <c r="BF8" s="22">
        <f t="shared" si="24"/>
        <v>155</v>
      </c>
      <c r="BG8" s="22">
        <f t="shared" si="24"/>
        <v>155</v>
      </c>
      <c r="BH8" s="22">
        <f t="shared" si="24"/>
        <v>155</v>
      </c>
      <c r="BI8" s="22">
        <f t="shared" si="24"/>
        <v>155</v>
      </c>
      <c r="BJ8" s="22">
        <f t="shared" si="24"/>
        <v>155</v>
      </c>
      <c r="BK8" s="22">
        <f t="shared" si="24"/>
        <v>155</v>
      </c>
      <c r="BL8" s="22">
        <f t="shared" si="24"/>
        <v>155</v>
      </c>
      <c r="BM8" s="22">
        <f t="shared" si="24"/>
        <v>155</v>
      </c>
      <c r="BN8" s="22">
        <f t="shared" si="24"/>
        <v>155</v>
      </c>
      <c r="BO8" s="22">
        <f t="shared" si="24"/>
        <v>155</v>
      </c>
      <c r="BP8" s="22">
        <f t="shared" si="24"/>
        <v>155</v>
      </c>
      <c r="BQ8" s="22">
        <f t="shared" si="24"/>
        <v>155</v>
      </c>
      <c r="BR8" s="22">
        <f t="shared" si="24"/>
        <v>155</v>
      </c>
    </row>
    <row r="9" spans="1:70" ht="16.5" x14ac:dyDescent="0.5">
      <c r="A9" s="74" t="s">
        <v>938</v>
      </c>
      <c r="B9" s="74" t="s">
        <v>939</v>
      </c>
      <c r="C9" s="74" t="s">
        <v>847</v>
      </c>
      <c r="D9" s="74" t="s">
        <v>43</v>
      </c>
      <c r="E9" s="75">
        <v>1</v>
      </c>
      <c r="F9" s="62">
        <v>55</v>
      </c>
      <c r="G9" s="4">
        <v>11</v>
      </c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36</v>
      </c>
      <c r="I9" s="36">
        <v>19</v>
      </c>
      <c r="J9" s="2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LIGUE",I$5:I$72,"&lt;"&amp;I9)+1),Paramètres!$B$3:$C$56,2,FALSE)*Paramètres!$N$5))</f>
        <v>25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/>
      <c r="P9" s="2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116</v>
      </c>
      <c r="AJ9" s="3">
        <f t="shared" si="1"/>
        <v>5</v>
      </c>
      <c r="AK9" s="5">
        <f t="shared" si="2"/>
        <v>3</v>
      </c>
      <c r="AL9" s="41">
        <f t="shared" si="3"/>
        <v>116</v>
      </c>
      <c r="AM9" s="33">
        <f t="shared" si="4"/>
        <v>5</v>
      </c>
      <c r="AO9" s="22">
        <f t="shared" si="5"/>
        <v>55</v>
      </c>
      <c r="AP9">
        <f t="shared" si="6"/>
        <v>36</v>
      </c>
      <c r="AQ9">
        <f t="shared" si="7"/>
        <v>25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91</v>
      </c>
      <c r="BF9" s="22">
        <f t="shared" si="25"/>
        <v>116</v>
      </c>
      <c r="BG9" s="22">
        <f t="shared" si="25"/>
        <v>116</v>
      </c>
      <c r="BH9" s="22">
        <f t="shared" si="25"/>
        <v>116</v>
      </c>
      <c r="BI9" s="22">
        <f t="shared" si="25"/>
        <v>116</v>
      </c>
      <c r="BJ9" s="22">
        <f t="shared" si="25"/>
        <v>116</v>
      </c>
      <c r="BK9" s="22">
        <f t="shared" si="25"/>
        <v>116</v>
      </c>
      <c r="BL9" s="22">
        <f t="shared" si="25"/>
        <v>116</v>
      </c>
      <c r="BM9" s="22">
        <f t="shared" si="25"/>
        <v>116</v>
      </c>
      <c r="BN9" s="22">
        <f t="shared" si="25"/>
        <v>116</v>
      </c>
      <c r="BO9" s="22">
        <f t="shared" si="25"/>
        <v>116</v>
      </c>
      <c r="BP9" s="22">
        <f t="shared" si="25"/>
        <v>116</v>
      </c>
      <c r="BQ9" s="22">
        <f t="shared" si="25"/>
        <v>116</v>
      </c>
      <c r="BR9" s="22">
        <f t="shared" si="25"/>
        <v>116</v>
      </c>
    </row>
    <row r="10" spans="1:70" ht="16.5" x14ac:dyDescent="0.5">
      <c r="A10" s="74" t="s">
        <v>1006</v>
      </c>
      <c r="B10" s="74" t="s">
        <v>1007</v>
      </c>
      <c r="C10" s="74" t="s">
        <v>389</v>
      </c>
      <c r="D10" s="74" t="s">
        <v>43</v>
      </c>
      <c r="E10" s="6">
        <v>1</v>
      </c>
      <c r="F10" s="62">
        <v>55</v>
      </c>
      <c r="G10" s="4">
        <v>23</v>
      </c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21</v>
      </c>
      <c r="I10" s="36">
        <v>12</v>
      </c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34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2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110</v>
      </c>
      <c r="AJ10" s="3">
        <f t="shared" si="1"/>
        <v>6</v>
      </c>
      <c r="AK10" s="5">
        <f t="shared" si="2"/>
        <v>3</v>
      </c>
      <c r="AL10" s="41">
        <f t="shared" si="3"/>
        <v>110</v>
      </c>
      <c r="AM10" s="33">
        <f t="shared" si="4"/>
        <v>6</v>
      </c>
      <c r="AO10" s="22">
        <f t="shared" si="5"/>
        <v>55</v>
      </c>
      <c r="AP10">
        <f t="shared" si="6"/>
        <v>21</v>
      </c>
      <c r="AQ10">
        <f t="shared" si="7"/>
        <v>34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89</v>
      </c>
      <c r="BF10" s="22">
        <f t="shared" si="26"/>
        <v>110</v>
      </c>
      <c r="BG10" s="22">
        <f t="shared" si="26"/>
        <v>110</v>
      </c>
      <c r="BH10" s="22">
        <f t="shared" si="26"/>
        <v>110</v>
      </c>
      <c r="BI10" s="22">
        <f t="shared" si="26"/>
        <v>110</v>
      </c>
      <c r="BJ10" s="22">
        <f t="shared" si="26"/>
        <v>110</v>
      </c>
      <c r="BK10" s="22">
        <f t="shared" si="26"/>
        <v>110</v>
      </c>
      <c r="BL10" s="22">
        <f t="shared" si="26"/>
        <v>110</v>
      </c>
      <c r="BM10" s="22">
        <f t="shared" si="26"/>
        <v>110</v>
      </c>
      <c r="BN10" s="22">
        <f t="shared" si="26"/>
        <v>110</v>
      </c>
      <c r="BO10" s="22">
        <f t="shared" si="26"/>
        <v>110</v>
      </c>
      <c r="BP10" s="22">
        <f t="shared" si="26"/>
        <v>110</v>
      </c>
      <c r="BQ10" s="22">
        <f t="shared" si="26"/>
        <v>110</v>
      </c>
      <c r="BR10" s="22">
        <f t="shared" si="26"/>
        <v>110</v>
      </c>
    </row>
    <row r="11" spans="1:70" ht="16.5" x14ac:dyDescent="0.35">
      <c r="A11" s="74" t="s">
        <v>1034</v>
      </c>
      <c r="B11" s="74" t="s">
        <v>1035</v>
      </c>
      <c r="C11" s="74" t="s">
        <v>1036</v>
      </c>
      <c r="D11" s="74" t="s">
        <v>20</v>
      </c>
      <c r="E11" s="6"/>
      <c r="F11" s="66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>
        <v>5</v>
      </c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50</v>
      </c>
      <c r="I11" s="36">
        <v>4</v>
      </c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55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2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105</v>
      </c>
      <c r="AJ11" s="3">
        <f t="shared" si="1"/>
        <v>7</v>
      </c>
      <c r="AK11" s="5">
        <f t="shared" si="2"/>
        <v>2</v>
      </c>
      <c r="AL11" s="41">
        <f t="shared" si="3"/>
        <v>105</v>
      </c>
      <c r="AM11" s="33">
        <f t="shared" si="4"/>
        <v>7</v>
      </c>
      <c r="AO11" s="22">
        <f t="shared" si="5"/>
        <v>0</v>
      </c>
      <c r="AP11">
        <f t="shared" si="6"/>
        <v>50</v>
      </c>
      <c r="AQ11">
        <f t="shared" si="7"/>
        <v>55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55</v>
      </c>
      <c r="BE11" s="22">
        <f t="shared" ref="BE11:BR11" si="27">BD11+LARGE($AO11:$BC11,BE$4)</f>
        <v>105</v>
      </c>
      <c r="BF11" s="22">
        <f t="shared" si="27"/>
        <v>105</v>
      </c>
      <c r="BG11" s="22">
        <f t="shared" si="27"/>
        <v>105</v>
      </c>
      <c r="BH11" s="22">
        <f t="shared" si="27"/>
        <v>105</v>
      </c>
      <c r="BI11" s="22">
        <f t="shared" si="27"/>
        <v>105</v>
      </c>
      <c r="BJ11" s="22">
        <f t="shared" si="27"/>
        <v>105</v>
      </c>
      <c r="BK11" s="22">
        <f t="shared" si="27"/>
        <v>105</v>
      </c>
      <c r="BL11" s="22">
        <f t="shared" si="27"/>
        <v>105</v>
      </c>
      <c r="BM11" s="22">
        <f t="shared" si="27"/>
        <v>105</v>
      </c>
      <c r="BN11" s="22">
        <f t="shared" si="27"/>
        <v>105</v>
      </c>
      <c r="BO11" s="22">
        <f t="shared" si="27"/>
        <v>105</v>
      </c>
      <c r="BP11" s="22">
        <f t="shared" si="27"/>
        <v>105</v>
      </c>
      <c r="BQ11" s="22">
        <f t="shared" si="27"/>
        <v>105</v>
      </c>
      <c r="BR11" s="22">
        <f t="shared" si="27"/>
        <v>105</v>
      </c>
    </row>
    <row r="12" spans="1:70" ht="16.5" x14ac:dyDescent="0.35">
      <c r="A12" s="74" t="s">
        <v>1037</v>
      </c>
      <c r="B12" s="74" t="s">
        <v>1038</v>
      </c>
      <c r="C12" s="74" t="s">
        <v>902</v>
      </c>
      <c r="D12" s="74" t="s">
        <v>21</v>
      </c>
      <c r="E12" s="6"/>
      <c r="F12" s="66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>
        <v>8</v>
      </c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42</v>
      </c>
      <c r="I12" s="36">
        <v>5</v>
      </c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50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92</v>
      </c>
      <c r="AJ12" s="3">
        <f t="shared" si="1"/>
        <v>8</v>
      </c>
      <c r="AK12" s="5">
        <f t="shared" si="2"/>
        <v>2</v>
      </c>
      <c r="AL12" s="41">
        <f t="shared" si="3"/>
        <v>92</v>
      </c>
      <c r="AM12" s="33">
        <f t="shared" si="4"/>
        <v>8</v>
      </c>
      <c r="AO12" s="22">
        <f t="shared" si="5"/>
        <v>0</v>
      </c>
      <c r="AP12">
        <f t="shared" si="6"/>
        <v>42</v>
      </c>
      <c r="AQ12">
        <f t="shared" si="7"/>
        <v>50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50</v>
      </c>
      <c r="BE12" s="22">
        <f t="shared" ref="BE12:BR12" si="28">BD12+LARGE($AO12:$BC12,BE$4)</f>
        <v>92</v>
      </c>
      <c r="BF12" s="22">
        <f t="shared" si="28"/>
        <v>92</v>
      </c>
      <c r="BG12" s="22">
        <f t="shared" si="28"/>
        <v>92</v>
      </c>
      <c r="BH12" s="22">
        <f t="shared" si="28"/>
        <v>92</v>
      </c>
      <c r="BI12" s="22">
        <f t="shared" si="28"/>
        <v>92</v>
      </c>
      <c r="BJ12" s="22">
        <f t="shared" si="28"/>
        <v>92</v>
      </c>
      <c r="BK12" s="22">
        <f t="shared" si="28"/>
        <v>92</v>
      </c>
      <c r="BL12" s="22">
        <f t="shared" si="28"/>
        <v>92</v>
      </c>
      <c r="BM12" s="22">
        <f t="shared" si="28"/>
        <v>92</v>
      </c>
      <c r="BN12" s="22">
        <f t="shared" si="28"/>
        <v>92</v>
      </c>
      <c r="BO12" s="22">
        <f t="shared" si="28"/>
        <v>92</v>
      </c>
      <c r="BP12" s="22">
        <f t="shared" si="28"/>
        <v>92</v>
      </c>
      <c r="BQ12" s="22">
        <f t="shared" si="28"/>
        <v>92</v>
      </c>
      <c r="BR12" s="22">
        <f t="shared" si="28"/>
        <v>92</v>
      </c>
    </row>
    <row r="13" spans="1:70" ht="16.5" x14ac:dyDescent="0.35">
      <c r="A13" s="74" t="s">
        <v>1000</v>
      </c>
      <c r="B13" s="74" t="s">
        <v>1001</v>
      </c>
      <c r="C13" s="74" t="s">
        <v>1002</v>
      </c>
      <c r="D13" s="74" t="s">
        <v>21</v>
      </c>
      <c r="E13" s="6"/>
      <c r="F13" s="66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>
        <v>6</v>
      </c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46</v>
      </c>
      <c r="I13" s="36">
        <v>6</v>
      </c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46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92</v>
      </c>
      <c r="AJ13" s="3">
        <f t="shared" si="1"/>
        <v>8</v>
      </c>
      <c r="AK13" s="5">
        <f t="shared" si="2"/>
        <v>2</v>
      </c>
      <c r="AL13" s="41">
        <f t="shared" si="3"/>
        <v>92</v>
      </c>
      <c r="AM13" s="33">
        <f t="shared" si="4"/>
        <v>8</v>
      </c>
      <c r="AO13" s="22">
        <f t="shared" si="5"/>
        <v>0</v>
      </c>
      <c r="AP13">
        <f t="shared" si="6"/>
        <v>46</v>
      </c>
      <c r="AQ13">
        <f t="shared" si="7"/>
        <v>46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46</v>
      </c>
      <c r="BE13" s="22">
        <f t="shared" ref="BE13:BR13" si="29">BD13+LARGE($AO13:$BC13,BE$4)</f>
        <v>92</v>
      </c>
      <c r="BF13" s="22">
        <f t="shared" si="29"/>
        <v>92</v>
      </c>
      <c r="BG13" s="22">
        <f t="shared" si="29"/>
        <v>92</v>
      </c>
      <c r="BH13" s="22">
        <f t="shared" si="29"/>
        <v>92</v>
      </c>
      <c r="BI13" s="22">
        <f t="shared" si="29"/>
        <v>92</v>
      </c>
      <c r="BJ13" s="22">
        <f t="shared" si="29"/>
        <v>92</v>
      </c>
      <c r="BK13" s="22">
        <f t="shared" si="29"/>
        <v>92</v>
      </c>
      <c r="BL13" s="22">
        <f t="shared" si="29"/>
        <v>92</v>
      </c>
      <c r="BM13" s="22">
        <f t="shared" si="29"/>
        <v>92</v>
      </c>
      <c r="BN13" s="22">
        <f t="shared" si="29"/>
        <v>92</v>
      </c>
      <c r="BO13" s="22">
        <f t="shared" si="29"/>
        <v>92</v>
      </c>
      <c r="BP13" s="22">
        <f t="shared" si="29"/>
        <v>92</v>
      </c>
      <c r="BQ13" s="22">
        <f t="shared" si="29"/>
        <v>92</v>
      </c>
      <c r="BR13" s="22">
        <f t="shared" si="29"/>
        <v>92</v>
      </c>
    </row>
    <row r="14" spans="1:70" ht="16.5" x14ac:dyDescent="0.5">
      <c r="A14" s="74" t="s">
        <v>926</v>
      </c>
      <c r="B14" s="74" t="s">
        <v>927</v>
      </c>
      <c r="C14" s="74" t="s">
        <v>928</v>
      </c>
      <c r="D14" s="74" t="s">
        <v>42</v>
      </c>
      <c r="E14" s="6">
        <v>2</v>
      </c>
      <c r="F14" s="62">
        <v>35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>
        <v>8</v>
      </c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42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2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77</v>
      </c>
      <c r="AJ14" s="3">
        <f t="shared" si="1"/>
        <v>10</v>
      </c>
      <c r="AK14" s="5">
        <f t="shared" si="2"/>
        <v>2</v>
      </c>
      <c r="AL14" s="41">
        <f t="shared" si="3"/>
        <v>77</v>
      </c>
      <c r="AM14" s="33">
        <f t="shared" si="4"/>
        <v>10</v>
      </c>
      <c r="AO14" s="22">
        <f t="shared" si="5"/>
        <v>35</v>
      </c>
      <c r="AP14">
        <f t="shared" si="6"/>
        <v>0</v>
      </c>
      <c r="AQ14">
        <f t="shared" si="7"/>
        <v>42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42</v>
      </c>
      <c r="BE14" s="22">
        <f t="shared" ref="BE14:BR14" si="30">BD14+LARGE($AO14:$BC14,BE$4)</f>
        <v>77</v>
      </c>
      <c r="BF14" s="22">
        <f t="shared" si="30"/>
        <v>77</v>
      </c>
      <c r="BG14" s="22">
        <f t="shared" si="30"/>
        <v>77</v>
      </c>
      <c r="BH14" s="22">
        <f t="shared" si="30"/>
        <v>77</v>
      </c>
      <c r="BI14" s="22">
        <f t="shared" si="30"/>
        <v>77</v>
      </c>
      <c r="BJ14" s="22">
        <f t="shared" si="30"/>
        <v>77</v>
      </c>
      <c r="BK14" s="22">
        <f t="shared" si="30"/>
        <v>77</v>
      </c>
      <c r="BL14" s="22">
        <f t="shared" si="30"/>
        <v>77</v>
      </c>
      <c r="BM14" s="22">
        <f t="shared" si="30"/>
        <v>77</v>
      </c>
      <c r="BN14" s="22">
        <f t="shared" si="30"/>
        <v>77</v>
      </c>
      <c r="BO14" s="22">
        <f t="shared" si="30"/>
        <v>77</v>
      </c>
      <c r="BP14" s="22">
        <f t="shared" si="30"/>
        <v>77</v>
      </c>
      <c r="BQ14" s="22">
        <f t="shared" si="30"/>
        <v>77</v>
      </c>
      <c r="BR14" s="22">
        <f t="shared" si="30"/>
        <v>77</v>
      </c>
    </row>
    <row r="15" spans="1:70" ht="16.5" x14ac:dyDescent="0.35">
      <c r="A15" s="74" t="s">
        <v>1048</v>
      </c>
      <c r="B15" s="74" t="s">
        <v>1049</v>
      </c>
      <c r="C15" s="74" t="s">
        <v>1050</v>
      </c>
      <c r="D15" s="74" t="s">
        <v>43</v>
      </c>
      <c r="E15" s="6"/>
      <c r="F15" s="66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>
        <v>10</v>
      </c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38</v>
      </c>
      <c r="I15" s="36">
        <v>13</v>
      </c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32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2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70</v>
      </c>
      <c r="AJ15" s="3">
        <f t="shared" si="1"/>
        <v>11</v>
      </c>
      <c r="AK15" s="5">
        <f t="shared" si="2"/>
        <v>2</v>
      </c>
      <c r="AL15" s="41">
        <f t="shared" si="3"/>
        <v>70</v>
      </c>
      <c r="AM15" s="33">
        <f t="shared" si="4"/>
        <v>11</v>
      </c>
      <c r="AO15" s="22">
        <f t="shared" si="5"/>
        <v>0</v>
      </c>
      <c r="AP15">
        <f t="shared" si="6"/>
        <v>38</v>
      </c>
      <c r="AQ15">
        <f t="shared" si="7"/>
        <v>32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38</v>
      </c>
      <c r="BE15" s="22">
        <f t="shared" ref="BE15:BR15" si="31">BD15+LARGE($AO15:$BC15,BE$4)</f>
        <v>70</v>
      </c>
      <c r="BF15" s="22">
        <f t="shared" si="31"/>
        <v>70</v>
      </c>
      <c r="BG15" s="22">
        <f t="shared" si="31"/>
        <v>70</v>
      </c>
      <c r="BH15" s="22">
        <f t="shared" si="31"/>
        <v>70</v>
      </c>
      <c r="BI15" s="22">
        <f t="shared" si="31"/>
        <v>70</v>
      </c>
      <c r="BJ15" s="22">
        <f t="shared" si="31"/>
        <v>70</v>
      </c>
      <c r="BK15" s="22">
        <f t="shared" si="31"/>
        <v>70</v>
      </c>
      <c r="BL15" s="22">
        <f t="shared" si="31"/>
        <v>70</v>
      </c>
      <c r="BM15" s="22">
        <f t="shared" si="31"/>
        <v>70</v>
      </c>
      <c r="BN15" s="22">
        <f t="shared" si="31"/>
        <v>70</v>
      </c>
      <c r="BO15" s="22">
        <f t="shared" si="31"/>
        <v>70</v>
      </c>
      <c r="BP15" s="22">
        <f t="shared" si="31"/>
        <v>70</v>
      </c>
      <c r="BQ15" s="22">
        <f t="shared" si="31"/>
        <v>70</v>
      </c>
      <c r="BR15" s="22">
        <f t="shared" si="31"/>
        <v>70</v>
      </c>
    </row>
    <row r="16" spans="1:70" ht="16.5" x14ac:dyDescent="0.35">
      <c r="A16" s="74" t="s">
        <v>1046</v>
      </c>
      <c r="B16" s="74" t="s">
        <v>630</v>
      </c>
      <c r="C16" s="74" t="s">
        <v>1047</v>
      </c>
      <c r="D16" s="74" t="s">
        <v>19</v>
      </c>
      <c r="E16" s="6"/>
      <c r="F16" s="66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>
        <v>13</v>
      </c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32</v>
      </c>
      <c r="I16" s="36">
        <v>11</v>
      </c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36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68</v>
      </c>
      <c r="AJ16" s="3">
        <f t="shared" si="1"/>
        <v>12</v>
      </c>
      <c r="AK16" s="5">
        <f t="shared" si="2"/>
        <v>2</v>
      </c>
      <c r="AL16" s="41">
        <f t="shared" si="3"/>
        <v>68</v>
      </c>
      <c r="AM16" s="33">
        <f t="shared" si="4"/>
        <v>12</v>
      </c>
      <c r="AO16" s="22">
        <f t="shared" si="5"/>
        <v>0</v>
      </c>
      <c r="AP16">
        <f t="shared" si="6"/>
        <v>32</v>
      </c>
      <c r="AQ16">
        <f t="shared" si="7"/>
        <v>36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36</v>
      </c>
      <c r="BE16" s="22">
        <f t="shared" ref="BE16:BR16" si="32">BD16+LARGE($AO16:$BC16,BE$4)</f>
        <v>68</v>
      </c>
      <c r="BF16" s="22">
        <f t="shared" si="32"/>
        <v>68</v>
      </c>
      <c r="BG16" s="22">
        <f t="shared" si="32"/>
        <v>68</v>
      </c>
      <c r="BH16" s="22">
        <f t="shared" si="32"/>
        <v>68</v>
      </c>
      <c r="BI16" s="22">
        <f t="shared" si="32"/>
        <v>68</v>
      </c>
      <c r="BJ16" s="22">
        <f t="shared" si="32"/>
        <v>68</v>
      </c>
      <c r="BK16" s="22">
        <f t="shared" si="32"/>
        <v>68</v>
      </c>
      <c r="BL16" s="22">
        <f t="shared" si="32"/>
        <v>68</v>
      </c>
      <c r="BM16" s="22">
        <f t="shared" si="32"/>
        <v>68</v>
      </c>
      <c r="BN16" s="22">
        <f t="shared" si="32"/>
        <v>68</v>
      </c>
      <c r="BO16" s="22">
        <f t="shared" si="32"/>
        <v>68</v>
      </c>
      <c r="BP16" s="22">
        <f t="shared" si="32"/>
        <v>68</v>
      </c>
      <c r="BQ16" s="22">
        <f t="shared" si="32"/>
        <v>68</v>
      </c>
      <c r="BR16" s="22">
        <f t="shared" si="32"/>
        <v>68</v>
      </c>
    </row>
    <row r="17" spans="1:70" ht="16.5" x14ac:dyDescent="0.5">
      <c r="A17" s="74" t="s">
        <v>1043</v>
      </c>
      <c r="B17" s="74" t="s">
        <v>1044</v>
      </c>
      <c r="C17" s="74" t="s">
        <v>1045</v>
      </c>
      <c r="D17" s="74" t="s">
        <v>42</v>
      </c>
      <c r="E17" s="6">
        <v>8</v>
      </c>
      <c r="F17" s="62">
        <v>10</v>
      </c>
      <c r="G17" s="4">
        <v>14</v>
      </c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30</v>
      </c>
      <c r="I17" s="36">
        <v>17</v>
      </c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27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67</v>
      </c>
      <c r="AJ17" s="3">
        <f t="shared" si="1"/>
        <v>13</v>
      </c>
      <c r="AK17" s="5">
        <f t="shared" si="2"/>
        <v>3</v>
      </c>
      <c r="AL17" s="41">
        <f t="shared" si="3"/>
        <v>67</v>
      </c>
      <c r="AM17" s="33">
        <f t="shared" si="4"/>
        <v>13</v>
      </c>
      <c r="AO17" s="22">
        <f t="shared" si="5"/>
        <v>10</v>
      </c>
      <c r="AP17">
        <f t="shared" si="6"/>
        <v>30</v>
      </c>
      <c r="AQ17">
        <f t="shared" si="7"/>
        <v>27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30</v>
      </c>
      <c r="BE17" s="22">
        <f t="shared" ref="BE17:BR17" si="33">BD17+LARGE($AO17:$BC17,BE$4)</f>
        <v>57</v>
      </c>
      <c r="BF17" s="22">
        <f t="shared" si="33"/>
        <v>67</v>
      </c>
      <c r="BG17" s="22">
        <f t="shared" si="33"/>
        <v>67</v>
      </c>
      <c r="BH17" s="22">
        <f t="shared" si="33"/>
        <v>67</v>
      </c>
      <c r="BI17" s="22">
        <f t="shared" si="33"/>
        <v>67</v>
      </c>
      <c r="BJ17" s="22">
        <f t="shared" si="33"/>
        <v>67</v>
      </c>
      <c r="BK17" s="22">
        <f t="shared" si="33"/>
        <v>67</v>
      </c>
      <c r="BL17" s="22">
        <f t="shared" si="33"/>
        <v>67</v>
      </c>
      <c r="BM17" s="22">
        <f t="shared" si="33"/>
        <v>67</v>
      </c>
      <c r="BN17" s="22">
        <f t="shared" si="33"/>
        <v>67</v>
      </c>
      <c r="BO17" s="22">
        <f t="shared" si="33"/>
        <v>67</v>
      </c>
      <c r="BP17" s="22">
        <f t="shared" si="33"/>
        <v>67</v>
      </c>
      <c r="BQ17" s="22">
        <f t="shared" si="33"/>
        <v>67</v>
      </c>
      <c r="BR17" s="22">
        <f t="shared" si="33"/>
        <v>67</v>
      </c>
    </row>
    <row r="18" spans="1:70" ht="16.5" x14ac:dyDescent="0.5">
      <c r="A18" s="74" t="s">
        <v>943</v>
      </c>
      <c r="B18" s="74" t="s">
        <v>944</v>
      </c>
      <c r="C18" s="74" t="s">
        <v>945</v>
      </c>
      <c r="D18" s="74" t="s">
        <v>42</v>
      </c>
      <c r="E18" s="6">
        <v>6</v>
      </c>
      <c r="F18" s="62">
        <v>10</v>
      </c>
      <c r="G18" s="4">
        <v>12</v>
      </c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34</v>
      </c>
      <c r="I18" s="36">
        <v>22</v>
      </c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22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66</v>
      </c>
      <c r="AJ18" s="3">
        <f t="shared" si="1"/>
        <v>14</v>
      </c>
      <c r="AK18" s="5">
        <f t="shared" si="2"/>
        <v>3</v>
      </c>
      <c r="AL18" s="41">
        <f t="shared" si="3"/>
        <v>66</v>
      </c>
      <c r="AM18" s="33">
        <f t="shared" si="4"/>
        <v>14</v>
      </c>
      <c r="AO18" s="22">
        <f t="shared" si="5"/>
        <v>10</v>
      </c>
      <c r="AP18">
        <f t="shared" si="6"/>
        <v>34</v>
      </c>
      <c r="AQ18">
        <f t="shared" si="7"/>
        <v>22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34</v>
      </c>
      <c r="BE18" s="22">
        <f t="shared" ref="BE18:BR18" si="34">BD18+LARGE($AO18:$BC18,BE$4)</f>
        <v>56</v>
      </c>
      <c r="BF18" s="22">
        <f t="shared" si="34"/>
        <v>66</v>
      </c>
      <c r="BG18" s="22">
        <f t="shared" si="34"/>
        <v>66</v>
      </c>
      <c r="BH18" s="22">
        <f t="shared" si="34"/>
        <v>66</v>
      </c>
      <c r="BI18" s="22">
        <f t="shared" si="34"/>
        <v>66</v>
      </c>
      <c r="BJ18" s="22">
        <f t="shared" si="34"/>
        <v>66</v>
      </c>
      <c r="BK18" s="22">
        <f t="shared" si="34"/>
        <v>66</v>
      </c>
      <c r="BL18" s="22">
        <f t="shared" si="34"/>
        <v>66</v>
      </c>
      <c r="BM18" s="22">
        <f t="shared" si="34"/>
        <v>66</v>
      </c>
      <c r="BN18" s="22">
        <f t="shared" si="34"/>
        <v>66</v>
      </c>
      <c r="BO18" s="22">
        <f t="shared" si="34"/>
        <v>66</v>
      </c>
      <c r="BP18" s="22">
        <f t="shared" si="34"/>
        <v>66</v>
      </c>
      <c r="BQ18" s="22">
        <f t="shared" si="34"/>
        <v>66</v>
      </c>
      <c r="BR18" s="22">
        <f t="shared" si="34"/>
        <v>66</v>
      </c>
    </row>
    <row r="19" spans="1:70" ht="16.5" x14ac:dyDescent="0.5">
      <c r="A19" s="74" t="s">
        <v>974</v>
      </c>
      <c r="B19" s="74" t="s">
        <v>975</v>
      </c>
      <c r="C19" s="74" t="s">
        <v>976</v>
      </c>
      <c r="D19" s="74" t="s">
        <v>19</v>
      </c>
      <c r="E19" s="6">
        <v>5</v>
      </c>
      <c r="F19" s="62">
        <v>10</v>
      </c>
      <c r="G19" s="4">
        <v>20</v>
      </c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24</v>
      </c>
      <c r="I19" s="36">
        <v>14</v>
      </c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30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64</v>
      </c>
      <c r="AJ19" s="3">
        <f t="shared" si="1"/>
        <v>15</v>
      </c>
      <c r="AK19" s="5">
        <f t="shared" si="2"/>
        <v>3</v>
      </c>
      <c r="AL19" s="41">
        <f t="shared" si="3"/>
        <v>64</v>
      </c>
      <c r="AM19" s="33">
        <f t="shared" si="4"/>
        <v>15</v>
      </c>
      <c r="AO19" s="22">
        <f t="shared" si="5"/>
        <v>10</v>
      </c>
      <c r="AP19">
        <f t="shared" si="6"/>
        <v>24</v>
      </c>
      <c r="AQ19">
        <f t="shared" si="7"/>
        <v>30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30</v>
      </c>
      <c r="BE19" s="22">
        <f t="shared" ref="BE19:BR19" si="35">BD19+LARGE($AO19:$BC19,BE$4)</f>
        <v>54</v>
      </c>
      <c r="BF19" s="22">
        <f t="shared" si="35"/>
        <v>64</v>
      </c>
      <c r="BG19" s="22">
        <f t="shared" si="35"/>
        <v>64</v>
      </c>
      <c r="BH19" s="22">
        <f t="shared" si="35"/>
        <v>64</v>
      </c>
      <c r="BI19" s="22">
        <f t="shared" si="35"/>
        <v>64</v>
      </c>
      <c r="BJ19" s="22">
        <f t="shared" si="35"/>
        <v>64</v>
      </c>
      <c r="BK19" s="22">
        <f t="shared" si="35"/>
        <v>64</v>
      </c>
      <c r="BL19" s="22">
        <f t="shared" si="35"/>
        <v>64</v>
      </c>
      <c r="BM19" s="22">
        <f t="shared" si="35"/>
        <v>64</v>
      </c>
      <c r="BN19" s="22">
        <f t="shared" si="35"/>
        <v>64</v>
      </c>
      <c r="BO19" s="22">
        <f t="shared" si="35"/>
        <v>64</v>
      </c>
      <c r="BP19" s="22">
        <f t="shared" si="35"/>
        <v>64</v>
      </c>
      <c r="BQ19" s="22">
        <f t="shared" si="35"/>
        <v>64</v>
      </c>
      <c r="BR19" s="22">
        <f t="shared" si="35"/>
        <v>64</v>
      </c>
    </row>
    <row r="20" spans="1:70" ht="16.5" x14ac:dyDescent="0.35">
      <c r="A20" s="74" t="s">
        <v>971</v>
      </c>
      <c r="B20" s="74" t="s">
        <v>972</v>
      </c>
      <c r="C20" s="74" t="s">
        <v>973</v>
      </c>
      <c r="D20" s="74" t="s">
        <v>17</v>
      </c>
      <c r="E20" s="6"/>
      <c r="F20" s="66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>
        <v>7</v>
      </c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44</v>
      </c>
      <c r="I20" s="36">
        <v>24</v>
      </c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20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64</v>
      </c>
      <c r="AJ20" s="3">
        <f t="shared" si="1"/>
        <v>15</v>
      </c>
      <c r="AK20" s="5">
        <f t="shared" si="2"/>
        <v>2</v>
      </c>
      <c r="AL20" s="41">
        <f t="shared" si="3"/>
        <v>64</v>
      </c>
      <c r="AM20" s="33">
        <f t="shared" si="4"/>
        <v>15</v>
      </c>
      <c r="AO20" s="22">
        <f t="shared" si="5"/>
        <v>0</v>
      </c>
      <c r="AP20">
        <f t="shared" si="6"/>
        <v>44</v>
      </c>
      <c r="AQ20">
        <f t="shared" si="7"/>
        <v>20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44</v>
      </c>
      <c r="BE20" s="22">
        <f t="shared" ref="BE20:BR20" si="36">BD20+LARGE($AO20:$BC20,BE$4)</f>
        <v>64</v>
      </c>
      <c r="BF20" s="22">
        <f t="shared" si="36"/>
        <v>64</v>
      </c>
      <c r="BG20" s="22">
        <f t="shared" si="36"/>
        <v>64</v>
      </c>
      <c r="BH20" s="22">
        <f t="shared" si="36"/>
        <v>64</v>
      </c>
      <c r="BI20" s="22">
        <f t="shared" si="36"/>
        <v>64</v>
      </c>
      <c r="BJ20" s="22">
        <f t="shared" si="36"/>
        <v>64</v>
      </c>
      <c r="BK20" s="22">
        <f t="shared" si="36"/>
        <v>64</v>
      </c>
      <c r="BL20" s="22">
        <f t="shared" si="36"/>
        <v>64</v>
      </c>
      <c r="BM20" s="22">
        <f t="shared" si="36"/>
        <v>64</v>
      </c>
      <c r="BN20" s="22">
        <f t="shared" si="36"/>
        <v>64</v>
      </c>
      <c r="BO20" s="22">
        <f t="shared" si="36"/>
        <v>64</v>
      </c>
      <c r="BP20" s="22">
        <f t="shared" si="36"/>
        <v>64</v>
      </c>
      <c r="BQ20" s="22">
        <f t="shared" si="36"/>
        <v>64</v>
      </c>
      <c r="BR20" s="22">
        <f t="shared" si="36"/>
        <v>64</v>
      </c>
    </row>
    <row r="21" spans="1:70" ht="16.5" x14ac:dyDescent="0.35">
      <c r="A21" s="74" t="s">
        <v>923</v>
      </c>
      <c r="B21" s="74" t="s">
        <v>924</v>
      </c>
      <c r="C21" s="74" t="s">
        <v>925</v>
      </c>
      <c r="D21" s="74" t="s">
        <v>133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>
        <v>27</v>
      </c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17</v>
      </c>
      <c r="I21" s="36">
        <v>7</v>
      </c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44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61</v>
      </c>
      <c r="AJ21" s="3">
        <f t="shared" si="1"/>
        <v>17</v>
      </c>
      <c r="AK21" s="5">
        <f t="shared" si="2"/>
        <v>2</v>
      </c>
      <c r="AL21" s="41">
        <f t="shared" si="3"/>
        <v>61</v>
      </c>
      <c r="AM21" s="33">
        <f t="shared" si="4"/>
        <v>17</v>
      </c>
      <c r="AO21" s="22">
        <f t="shared" si="5"/>
        <v>0</v>
      </c>
      <c r="AP21">
        <f t="shared" si="6"/>
        <v>17</v>
      </c>
      <c r="AQ21">
        <f t="shared" si="7"/>
        <v>44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44</v>
      </c>
      <c r="BE21" s="22">
        <f t="shared" ref="BE21:BR21" si="37">BD21+LARGE($AO21:$BC21,BE$4)</f>
        <v>61</v>
      </c>
      <c r="BF21" s="22">
        <f t="shared" si="37"/>
        <v>61</v>
      </c>
      <c r="BG21" s="22">
        <f t="shared" si="37"/>
        <v>61</v>
      </c>
      <c r="BH21" s="22">
        <f t="shared" si="37"/>
        <v>61</v>
      </c>
      <c r="BI21" s="22">
        <f t="shared" si="37"/>
        <v>61</v>
      </c>
      <c r="BJ21" s="22">
        <f t="shared" si="37"/>
        <v>61</v>
      </c>
      <c r="BK21" s="22">
        <f t="shared" si="37"/>
        <v>61</v>
      </c>
      <c r="BL21" s="22">
        <f t="shared" si="37"/>
        <v>61</v>
      </c>
      <c r="BM21" s="22">
        <f t="shared" si="37"/>
        <v>61</v>
      </c>
      <c r="BN21" s="22">
        <f t="shared" si="37"/>
        <v>61</v>
      </c>
      <c r="BO21" s="22">
        <f t="shared" si="37"/>
        <v>61</v>
      </c>
      <c r="BP21" s="22">
        <f t="shared" si="37"/>
        <v>61</v>
      </c>
      <c r="BQ21" s="22">
        <f t="shared" si="37"/>
        <v>61</v>
      </c>
      <c r="BR21" s="22">
        <f t="shared" si="37"/>
        <v>61</v>
      </c>
    </row>
    <row r="22" spans="1:70" ht="16.5" x14ac:dyDescent="0.5">
      <c r="A22" s="74" t="s">
        <v>1008</v>
      </c>
      <c r="B22" s="74" t="s">
        <v>1009</v>
      </c>
      <c r="C22" s="74" t="s">
        <v>1010</v>
      </c>
      <c r="D22" s="74" t="s">
        <v>42</v>
      </c>
      <c r="E22" s="6">
        <v>3</v>
      </c>
      <c r="F22" s="77">
        <v>20</v>
      </c>
      <c r="G22" s="4">
        <v>9</v>
      </c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40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60</v>
      </c>
      <c r="AJ22" s="3">
        <f t="shared" si="1"/>
        <v>18</v>
      </c>
      <c r="AK22" s="5">
        <f t="shared" si="2"/>
        <v>2</v>
      </c>
      <c r="AL22" s="41">
        <f t="shared" si="3"/>
        <v>60</v>
      </c>
      <c r="AM22" s="33">
        <f t="shared" si="4"/>
        <v>18</v>
      </c>
      <c r="AO22" s="22">
        <f t="shared" si="5"/>
        <v>20</v>
      </c>
      <c r="AP22">
        <f t="shared" si="6"/>
        <v>40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40</v>
      </c>
      <c r="BE22" s="22">
        <f t="shared" ref="BE22:BR22" si="38">BD22+LARGE($AO22:$BC22,BE$4)</f>
        <v>60</v>
      </c>
      <c r="BF22" s="22">
        <f t="shared" si="38"/>
        <v>60</v>
      </c>
      <c r="BG22" s="22">
        <f t="shared" si="38"/>
        <v>60</v>
      </c>
      <c r="BH22" s="22">
        <f t="shared" si="38"/>
        <v>60</v>
      </c>
      <c r="BI22" s="22">
        <f t="shared" si="38"/>
        <v>60</v>
      </c>
      <c r="BJ22" s="22">
        <f t="shared" si="38"/>
        <v>60</v>
      </c>
      <c r="BK22" s="22">
        <f t="shared" si="38"/>
        <v>60</v>
      </c>
      <c r="BL22" s="22">
        <f t="shared" si="38"/>
        <v>60</v>
      </c>
      <c r="BM22" s="22">
        <f t="shared" si="38"/>
        <v>60</v>
      </c>
      <c r="BN22" s="22">
        <f t="shared" si="38"/>
        <v>60</v>
      </c>
      <c r="BO22" s="22">
        <f t="shared" si="38"/>
        <v>60</v>
      </c>
      <c r="BP22" s="22">
        <f t="shared" si="38"/>
        <v>60</v>
      </c>
      <c r="BQ22" s="22">
        <f t="shared" si="38"/>
        <v>60</v>
      </c>
      <c r="BR22" s="22">
        <f t="shared" si="38"/>
        <v>60</v>
      </c>
    </row>
    <row r="23" spans="1:70" ht="16.5" x14ac:dyDescent="0.5">
      <c r="A23" s="74" t="s">
        <v>960</v>
      </c>
      <c r="B23" s="74" t="s">
        <v>961</v>
      </c>
      <c r="C23" s="74" t="s">
        <v>962</v>
      </c>
      <c r="D23" s="74" t="s">
        <v>43</v>
      </c>
      <c r="E23" s="75">
        <v>2</v>
      </c>
      <c r="F23" s="77">
        <v>35</v>
      </c>
      <c r="G23" s="4">
        <v>33</v>
      </c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11</v>
      </c>
      <c r="I23" s="36">
        <v>34</v>
      </c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10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56</v>
      </c>
      <c r="AJ23" s="3">
        <f t="shared" si="1"/>
        <v>19</v>
      </c>
      <c r="AK23" s="5">
        <f t="shared" si="2"/>
        <v>3</v>
      </c>
      <c r="AL23" s="41">
        <f t="shared" si="3"/>
        <v>56</v>
      </c>
      <c r="AM23" s="33">
        <f t="shared" si="4"/>
        <v>19</v>
      </c>
      <c r="AO23" s="22">
        <f t="shared" si="5"/>
        <v>35</v>
      </c>
      <c r="AP23">
        <f t="shared" si="6"/>
        <v>11</v>
      </c>
      <c r="AQ23">
        <f t="shared" si="7"/>
        <v>10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35</v>
      </c>
      <c r="BE23" s="22">
        <f t="shared" ref="BE23:BR23" si="39">BD23+LARGE($AO23:$BC23,BE$4)</f>
        <v>46</v>
      </c>
      <c r="BF23" s="22">
        <f t="shared" si="39"/>
        <v>56</v>
      </c>
      <c r="BG23" s="22">
        <f t="shared" si="39"/>
        <v>56</v>
      </c>
      <c r="BH23" s="22">
        <f t="shared" si="39"/>
        <v>56</v>
      </c>
      <c r="BI23" s="22">
        <f t="shared" si="39"/>
        <v>56</v>
      </c>
      <c r="BJ23" s="22">
        <f t="shared" si="39"/>
        <v>56</v>
      </c>
      <c r="BK23" s="22">
        <f t="shared" si="39"/>
        <v>56</v>
      </c>
      <c r="BL23" s="22">
        <f t="shared" si="39"/>
        <v>56</v>
      </c>
      <c r="BM23" s="22">
        <f t="shared" si="39"/>
        <v>56</v>
      </c>
      <c r="BN23" s="22">
        <f t="shared" si="39"/>
        <v>56</v>
      </c>
      <c r="BO23" s="22">
        <f t="shared" si="39"/>
        <v>56</v>
      </c>
      <c r="BP23" s="22">
        <f t="shared" si="39"/>
        <v>56</v>
      </c>
      <c r="BQ23" s="22">
        <f t="shared" si="39"/>
        <v>56</v>
      </c>
      <c r="BR23" s="22">
        <f t="shared" si="39"/>
        <v>56</v>
      </c>
    </row>
    <row r="24" spans="1:70" ht="16.5" x14ac:dyDescent="0.35">
      <c r="A24" s="74" t="s">
        <v>1051</v>
      </c>
      <c r="B24" s="74" t="s">
        <v>1052</v>
      </c>
      <c r="C24" s="74" t="s">
        <v>1053</v>
      </c>
      <c r="D24" s="74" t="s">
        <v>17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>
        <v>16</v>
      </c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28</v>
      </c>
      <c r="I24" s="36">
        <v>21</v>
      </c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23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51</v>
      </c>
      <c r="AJ24" s="3">
        <f t="shared" si="1"/>
        <v>20</v>
      </c>
      <c r="AK24" s="5">
        <f t="shared" si="2"/>
        <v>2</v>
      </c>
      <c r="AL24" s="41">
        <f t="shared" si="3"/>
        <v>51</v>
      </c>
      <c r="AM24" s="33">
        <f t="shared" si="4"/>
        <v>20</v>
      </c>
      <c r="AO24" s="22">
        <f t="shared" si="5"/>
        <v>0</v>
      </c>
      <c r="AP24">
        <f t="shared" si="6"/>
        <v>28</v>
      </c>
      <c r="AQ24">
        <f t="shared" si="7"/>
        <v>23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28</v>
      </c>
      <c r="BE24" s="22">
        <f t="shared" ref="BE24:BR24" si="40">BD24+LARGE($AO24:$BC24,BE$4)</f>
        <v>51</v>
      </c>
      <c r="BF24" s="22">
        <f t="shared" si="40"/>
        <v>51</v>
      </c>
      <c r="BG24" s="22">
        <f t="shared" si="40"/>
        <v>51</v>
      </c>
      <c r="BH24" s="22">
        <f t="shared" si="40"/>
        <v>51</v>
      </c>
      <c r="BI24" s="22">
        <f t="shared" si="40"/>
        <v>51</v>
      </c>
      <c r="BJ24" s="22">
        <f t="shared" si="40"/>
        <v>51</v>
      </c>
      <c r="BK24" s="22">
        <f t="shared" si="40"/>
        <v>51</v>
      </c>
      <c r="BL24" s="22">
        <f t="shared" si="40"/>
        <v>51</v>
      </c>
      <c r="BM24" s="22">
        <f t="shared" si="40"/>
        <v>51</v>
      </c>
      <c r="BN24" s="22">
        <f t="shared" si="40"/>
        <v>51</v>
      </c>
      <c r="BO24" s="22">
        <f t="shared" si="40"/>
        <v>51</v>
      </c>
      <c r="BP24" s="22">
        <f t="shared" si="40"/>
        <v>51</v>
      </c>
      <c r="BQ24" s="22">
        <f t="shared" si="40"/>
        <v>51</v>
      </c>
      <c r="BR24" s="22">
        <f t="shared" si="40"/>
        <v>51</v>
      </c>
    </row>
    <row r="25" spans="1:70" ht="16.5" x14ac:dyDescent="0.5">
      <c r="A25" s="74" t="s">
        <v>1003</v>
      </c>
      <c r="B25" s="74" t="s">
        <v>1004</v>
      </c>
      <c r="C25" s="74" t="s">
        <v>1005</v>
      </c>
      <c r="D25" s="74" t="s">
        <v>42</v>
      </c>
      <c r="E25" s="6">
        <v>7</v>
      </c>
      <c r="F25" s="77">
        <v>10</v>
      </c>
      <c r="G25" s="4">
        <v>18</v>
      </c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26</v>
      </c>
      <c r="I25" s="36">
        <v>29</v>
      </c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15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51</v>
      </c>
      <c r="AJ25" s="3">
        <f t="shared" si="1"/>
        <v>20</v>
      </c>
      <c r="AK25" s="5">
        <f t="shared" si="2"/>
        <v>3</v>
      </c>
      <c r="AL25" s="41">
        <f t="shared" si="3"/>
        <v>51</v>
      </c>
      <c r="AM25" s="33">
        <f t="shared" si="4"/>
        <v>20</v>
      </c>
      <c r="AO25" s="22">
        <f t="shared" si="5"/>
        <v>10</v>
      </c>
      <c r="AP25">
        <f t="shared" si="6"/>
        <v>26</v>
      </c>
      <c r="AQ25">
        <f t="shared" si="7"/>
        <v>15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26</v>
      </c>
      <c r="BE25" s="22">
        <f t="shared" ref="BE25:BR25" si="41">BD25+LARGE($AO25:$BC25,BE$4)</f>
        <v>41</v>
      </c>
      <c r="BF25" s="22">
        <f t="shared" si="41"/>
        <v>51</v>
      </c>
      <c r="BG25" s="22">
        <f t="shared" si="41"/>
        <v>51</v>
      </c>
      <c r="BH25" s="22">
        <f t="shared" si="41"/>
        <v>51</v>
      </c>
      <c r="BI25" s="22">
        <f t="shared" si="41"/>
        <v>51</v>
      </c>
      <c r="BJ25" s="22">
        <f t="shared" si="41"/>
        <v>51</v>
      </c>
      <c r="BK25" s="22">
        <f t="shared" si="41"/>
        <v>51</v>
      </c>
      <c r="BL25" s="22">
        <f t="shared" si="41"/>
        <v>51</v>
      </c>
      <c r="BM25" s="22">
        <f t="shared" si="41"/>
        <v>51</v>
      </c>
      <c r="BN25" s="22">
        <f t="shared" si="41"/>
        <v>51</v>
      </c>
      <c r="BO25" s="22">
        <f t="shared" si="41"/>
        <v>51</v>
      </c>
      <c r="BP25" s="22">
        <f t="shared" si="41"/>
        <v>51</v>
      </c>
      <c r="BQ25" s="22">
        <f t="shared" si="41"/>
        <v>51</v>
      </c>
      <c r="BR25" s="22">
        <f t="shared" si="41"/>
        <v>51</v>
      </c>
    </row>
    <row r="26" spans="1:70" ht="16.5" x14ac:dyDescent="0.5">
      <c r="A26" s="74" t="s">
        <v>918</v>
      </c>
      <c r="B26" s="74" t="s">
        <v>919</v>
      </c>
      <c r="C26" s="74" t="s">
        <v>902</v>
      </c>
      <c r="D26" s="74" t="s">
        <v>42</v>
      </c>
      <c r="E26" s="6">
        <v>2</v>
      </c>
      <c r="F26" s="77">
        <v>35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>
        <v>31</v>
      </c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13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48</v>
      </c>
      <c r="AJ26" s="3">
        <f t="shared" si="1"/>
        <v>22</v>
      </c>
      <c r="AK26" s="5">
        <f t="shared" si="2"/>
        <v>2</v>
      </c>
      <c r="AL26" s="41">
        <f t="shared" si="3"/>
        <v>48</v>
      </c>
      <c r="AM26" s="33">
        <f t="shared" si="4"/>
        <v>22</v>
      </c>
      <c r="AO26" s="22">
        <f t="shared" si="5"/>
        <v>35</v>
      </c>
      <c r="AP26">
        <f t="shared" si="6"/>
        <v>0</v>
      </c>
      <c r="AQ26">
        <f t="shared" si="7"/>
        <v>13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35</v>
      </c>
      <c r="BE26" s="22">
        <f t="shared" ref="BE26:BR26" si="42">BD26+LARGE($AO26:$BC26,BE$4)</f>
        <v>48</v>
      </c>
      <c r="BF26" s="22">
        <f t="shared" si="42"/>
        <v>48</v>
      </c>
      <c r="BG26" s="22">
        <f t="shared" si="42"/>
        <v>48</v>
      </c>
      <c r="BH26" s="22">
        <f t="shared" si="42"/>
        <v>48</v>
      </c>
      <c r="BI26" s="22">
        <f t="shared" si="42"/>
        <v>48</v>
      </c>
      <c r="BJ26" s="22">
        <f t="shared" si="42"/>
        <v>48</v>
      </c>
      <c r="BK26" s="22">
        <f t="shared" si="42"/>
        <v>48</v>
      </c>
      <c r="BL26" s="22">
        <f t="shared" si="42"/>
        <v>48</v>
      </c>
      <c r="BM26" s="22">
        <f t="shared" si="42"/>
        <v>48</v>
      </c>
      <c r="BN26" s="22">
        <f t="shared" si="42"/>
        <v>48</v>
      </c>
      <c r="BO26" s="22">
        <f t="shared" si="42"/>
        <v>48</v>
      </c>
      <c r="BP26" s="22">
        <f t="shared" si="42"/>
        <v>48</v>
      </c>
      <c r="BQ26" s="22">
        <f t="shared" si="42"/>
        <v>48</v>
      </c>
      <c r="BR26" s="22">
        <f t="shared" si="42"/>
        <v>48</v>
      </c>
    </row>
    <row r="27" spans="1:70" ht="16.5" x14ac:dyDescent="0.35">
      <c r="A27" s="74" t="s">
        <v>940</v>
      </c>
      <c r="B27" s="74" t="s">
        <v>941</v>
      </c>
      <c r="C27" s="74" t="s">
        <v>942</v>
      </c>
      <c r="D27" s="74" t="s">
        <v>43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>
        <v>25</v>
      </c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19</v>
      </c>
      <c r="I27" s="36">
        <v>18</v>
      </c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26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45</v>
      </c>
      <c r="AJ27" s="3">
        <f t="shared" si="1"/>
        <v>23</v>
      </c>
      <c r="AK27" s="5">
        <f t="shared" si="2"/>
        <v>2</v>
      </c>
      <c r="AL27" s="41">
        <f t="shared" si="3"/>
        <v>45</v>
      </c>
      <c r="AM27" s="33">
        <f t="shared" si="4"/>
        <v>23</v>
      </c>
      <c r="AO27" s="22">
        <f t="shared" si="5"/>
        <v>0</v>
      </c>
      <c r="AP27">
        <f t="shared" si="6"/>
        <v>19</v>
      </c>
      <c r="AQ27">
        <f t="shared" si="7"/>
        <v>26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26</v>
      </c>
      <c r="BE27" s="22">
        <f t="shared" ref="BE27:BR27" si="43">BD27+LARGE($AO27:$BC27,BE$4)</f>
        <v>45</v>
      </c>
      <c r="BF27" s="22">
        <f t="shared" si="43"/>
        <v>45</v>
      </c>
      <c r="BG27" s="22">
        <f t="shared" si="43"/>
        <v>45</v>
      </c>
      <c r="BH27" s="22">
        <f t="shared" si="43"/>
        <v>45</v>
      </c>
      <c r="BI27" s="22">
        <f t="shared" si="43"/>
        <v>45</v>
      </c>
      <c r="BJ27" s="22">
        <f t="shared" si="43"/>
        <v>45</v>
      </c>
      <c r="BK27" s="22">
        <f t="shared" si="43"/>
        <v>45</v>
      </c>
      <c r="BL27" s="22">
        <f t="shared" si="43"/>
        <v>45</v>
      </c>
      <c r="BM27" s="22">
        <f t="shared" si="43"/>
        <v>45</v>
      </c>
      <c r="BN27" s="22">
        <f t="shared" si="43"/>
        <v>45</v>
      </c>
      <c r="BO27" s="22">
        <f t="shared" si="43"/>
        <v>45</v>
      </c>
      <c r="BP27" s="22">
        <f t="shared" si="43"/>
        <v>45</v>
      </c>
      <c r="BQ27" s="22">
        <f t="shared" si="43"/>
        <v>45</v>
      </c>
      <c r="BR27" s="22">
        <f t="shared" si="43"/>
        <v>45</v>
      </c>
    </row>
    <row r="28" spans="1:70" ht="16.5" x14ac:dyDescent="0.5">
      <c r="A28" s="74" t="s">
        <v>954</v>
      </c>
      <c r="B28" s="74" t="s">
        <v>955</v>
      </c>
      <c r="C28" s="74" t="s">
        <v>956</v>
      </c>
      <c r="D28" s="74" t="s">
        <v>42</v>
      </c>
      <c r="E28" s="6">
        <v>3</v>
      </c>
      <c r="F28" s="77">
        <v>20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>
        <v>20</v>
      </c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24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44</v>
      </c>
      <c r="AJ28" s="3">
        <f t="shared" si="1"/>
        <v>24</v>
      </c>
      <c r="AK28" s="5">
        <f t="shared" si="2"/>
        <v>2</v>
      </c>
      <c r="AL28" s="41">
        <f t="shared" si="3"/>
        <v>44</v>
      </c>
      <c r="AM28" s="33">
        <f t="shared" si="4"/>
        <v>24</v>
      </c>
      <c r="AO28" s="22">
        <f t="shared" si="5"/>
        <v>20</v>
      </c>
      <c r="AP28">
        <f t="shared" si="6"/>
        <v>0</v>
      </c>
      <c r="AQ28">
        <f t="shared" si="7"/>
        <v>24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24</v>
      </c>
      <c r="BE28" s="22">
        <f t="shared" ref="BE28:BR28" si="44">BD28+LARGE($AO28:$BC28,BE$4)</f>
        <v>44</v>
      </c>
      <c r="BF28" s="22">
        <f t="shared" si="44"/>
        <v>44</v>
      </c>
      <c r="BG28" s="22">
        <f t="shared" si="44"/>
        <v>44</v>
      </c>
      <c r="BH28" s="22">
        <f t="shared" si="44"/>
        <v>44</v>
      </c>
      <c r="BI28" s="22">
        <f t="shared" si="44"/>
        <v>44</v>
      </c>
      <c r="BJ28" s="22">
        <f t="shared" si="44"/>
        <v>44</v>
      </c>
      <c r="BK28" s="22">
        <f t="shared" si="44"/>
        <v>44</v>
      </c>
      <c r="BL28" s="22">
        <f t="shared" si="44"/>
        <v>44</v>
      </c>
      <c r="BM28" s="22">
        <f t="shared" si="44"/>
        <v>44</v>
      </c>
      <c r="BN28" s="22">
        <f t="shared" si="44"/>
        <v>44</v>
      </c>
      <c r="BO28" s="22">
        <f t="shared" si="44"/>
        <v>44</v>
      </c>
      <c r="BP28" s="22">
        <f t="shared" si="44"/>
        <v>44</v>
      </c>
      <c r="BQ28" s="22">
        <f t="shared" si="44"/>
        <v>44</v>
      </c>
      <c r="BR28" s="22">
        <f t="shared" si="44"/>
        <v>44</v>
      </c>
    </row>
    <row r="29" spans="1:70" ht="16.5" x14ac:dyDescent="0.5">
      <c r="A29" s="74" t="s">
        <v>913</v>
      </c>
      <c r="B29" s="74" t="s">
        <v>914</v>
      </c>
      <c r="C29" s="74" t="s">
        <v>858</v>
      </c>
      <c r="D29" s="74" t="s">
        <v>19</v>
      </c>
      <c r="E29" s="6">
        <v>5</v>
      </c>
      <c r="F29" s="77">
        <v>10</v>
      </c>
      <c r="G29" s="4">
        <v>24</v>
      </c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20</v>
      </c>
      <c r="I29" s="36">
        <v>30</v>
      </c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14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44</v>
      </c>
      <c r="AJ29" s="3">
        <f t="shared" si="1"/>
        <v>24</v>
      </c>
      <c r="AK29" s="5">
        <f t="shared" si="2"/>
        <v>3</v>
      </c>
      <c r="AL29" s="41">
        <f t="shared" si="3"/>
        <v>44</v>
      </c>
      <c r="AM29" s="33">
        <f t="shared" si="4"/>
        <v>24</v>
      </c>
      <c r="AO29" s="22">
        <f t="shared" si="5"/>
        <v>10</v>
      </c>
      <c r="AP29">
        <f t="shared" si="6"/>
        <v>20</v>
      </c>
      <c r="AQ29">
        <f t="shared" si="7"/>
        <v>14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20</v>
      </c>
      <c r="BE29" s="22">
        <f t="shared" ref="BE29:BR29" si="45">BD29+LARGE($AO29:$BC29,BE$4)</f>
        <v>34</v>
      </c>
      <c r="BF29" s="22">
        <f t="shared" si="45"/>
        <v>44</v>
      </c>
      <c r="BG29" s="22">
        <f t="shared" si="45"/>
        <v>44</v>
      </c>
      <c r="BH29" s="22">
        <f t="shared" si="45"/>
        <v>44</v>
      </c>
      <c r="BI29" s="22">
        <f t="shared" si="45"/>
        <v>44</v>
      </c>
      <c r="BJ29" s="22">
        <f t="shared" si="45"/>
        <v>44</v>
      </c>
      <c r="BK29" s="22">
        <f t="shared" si="45"/>
        <v>44</v>
      </c>
      <c r="BL29" s="22">
        <f t="shared" si="45"/>
        <v>44</v>
      </c>
      <c r="BM29" s="22">
        <f t="shared" si="45"/>
        <v>44</v>
      </c>
      <c r="BN29" s="22">
        <f t="shared" si="45"/>
        <v>44</v>
      </c>
      <c r="BO29" s="22">
        <f t="shared" si="45"/>
        <v>44</v>
      </c>
      <c r="BP29" s="22">
        <f t="shared" si="45"/>
        <v>44</v>
      </c>
      <c r="BQ29" s="22">
        <f t="shared" si="45"/>
        <v>44</v>
      </c>
      <c r="BR29" s="22">
        <f t="shared" si="45"/>
        <v>44</v>
      </c>
    </row>
    <row r="30" spans="1:70" ht="16.5" x14ac:dyDescent="0.35">
      <c r="A30" s="74" t="s">
        <v>948</v>
      </c>
      <c r="B30" s="74" t="s">
        <v>949</v>
      </c>
      <c r="C30" s="74" t="s">
        <v>950</v>
      </c>
      <c r="D30" s="74" t="s">
        <v>105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>
        <v>9</v>
      </c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40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40</v>
      </c>
      <c r="AJ30" s="3">
        <f t="shared" si="1"/>
        <v>26</v>
      </c>
      <c r="AK30" s="5">
        <f t="shared" si="2"/>
        <v>1</v>
      </c>
      <c r="AL30" s="41">
        <f t="shared" si="3"/>
        <v>40</v>
      </c>
      <c r="AM30" s="33">
        <f t="shared" si="4"/>
        <v>26</v>
      </c>
      <c r="AO30" s="22">
        <f t="shared" si="5"/>
        <v>0</v>
      </c>
      <c r="AP30">
        <f t="shared" si="6"/>
        <v>0</v>
      </c>
      <c r="AQ30">
        <f t="shared" si="7"/>
        <v>40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40</v>
      </c>
      <c r="BE30" s="22">
        <f t="shared" ref="BE30:BR30" si="46">BD30+LARGE($AO30:$BC30,BE$4)</f>
        <v>40</v>
      </c>
      <c r="BF30" s="22">
        <f t="shared" si="46"/>
        <v>40</v>
      </c>
      <c r="BG30" s="22">
        <f t="shared" si="46"/>
        <v>40</v>
      </c>
      <c r="BH30" s="22">
        <f t="shared" si="46"/>
        <v>40</v>
      </c>
      <c r="BI30" s="22">
        <f t="shared" si="46"/>
        <v>40</v>
      </c>
      <c r="BJ30" s="22">
        <f t="shared" si="46"/>
        <v>40</v>
      </c>
      <c r="BK30" s="22">
        <f t="shared" si="46"/>
        <v>40</v>
      </c>
      <c r="BL30" s="22">
        <f t="shared" si="46"/>
        <v>40</v>
      </c>
      <c r="BM30" s="22">
        <f t="shared" si="46"/>
        <v>40</v>
      </c>
      <c r="BN30" s="22">
        <f t="shared" si="46"/>
        <v>40</v>
      </c>
      <c r="BO30" s="22">
        <f t="shared" si="46"/>
        <v>40</v>
      </c>
      <c r="BP30" s="22">
        <f t="shared" si="46"/>
        <v>40</v>
      </c>
      <c r="BQ30" s="22">
        <f t="shared" si="46"/>
        <v>40</v>
      </c>
      <c r="BR30" s="22">
        <f t="shared" si="46"/>
        <v>40</v>
      </c>
    </row>
    <row r="31" spans="1:70" ht="16.5" x14ac:dyDescent="0.5">
      <c r="A31" s="74" t="s">
        <v>935</v>
      </c>
      <c r="B31" s="74" t="s">
        <v>936</v>
      </c>
      <c r="C31" s="74" t="s">
        <v>937</v>
      </c>
      <c r="D31" s="74" t="s">
        <v>42</v>
      </c>
      <c r="E31" s="6">
        <v>6</v>
      </c>
      <c r="F31" s="77">
        <v>10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>
        <v>16</v>
      </c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28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38</v>
      </c>
      <c r="AJ31" s="3">
        <f t="shared" si="1"/>
        <v>27</v>
      </c>
      <c r="AK31" s="5">
        <f t="shared" si="2"/>
        <v>2</v>
      </c>
      <c r="AL31" s="41">
        <f t="shared" si="3"/>
        <v>38</v>
      </c>
      <c r="AM31" s="33">
        <f t="shared" si="4"/>
        <v>27</v>
      </c>
      <c r="AO31" s="22">
        <f t="shared" si="5"/>
        <v>10</v>
      </c>
      <c r="AP31">
        <f t="shared" si="6"/>
        <v>0</v>
      </c>
      <c r="AQ31">
        <f t="shared" si="7"/>
        <v>28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28</v>
      </c>
      <c r="BE31" s="22">
        <f t="shared" ref="BE31:BR31" si="47">BD31+LARGE($AO31:$BC31,BE$4)</f>
        <v>38</v>
      </c>
      <c r="BF31" s="22">
        <f t="shared" si="47"/>
        <v>38</v>
      </c>
      <c r="BG31" s="22">
        <f t="shared" si="47"/>
        <v>38</v>
      </c>
      <c r="BH31" s="22">
        <f t="shared" si="47"/>
        <v>38</v>
      </c>
      <c r="BI31" s="22">
        <f t="shared" si="47"/>
        <v>38</v>
      </c>
      <c r="BJ31" s="22">
        <f t="shared" si="47"/>
        <v>38</v>
      </c>
      <c r="BK31" s="22">
        <f t="shared" si="47"/>
        <v>38</v>
      </c>
      <c r="BL31" s="22">
        <f t="shared" si="47"/>
        <v>38</v>
      </c>
      <c r="BM31" s="22">
        <f t="shared" si="47"/>
        <v>38</v>
      </c>
      <c r="BN31" s="22">
        <f t="shared" si="47"/>
        <v>38</v>
      </c>
      <c r="BO31" s="22">
        <f t="shared" si="47"/>
        <v>38</v>
      </c>
      <c r="BP31" s="22">
        <f t="shared" si="47"/>
        <v>38</v>
      </c>
      <c r="BQ31" s="22">
        <f t="shared" si="47"/>
        <v>38</v>
      </c>
      <c r="BR31" s="22">
        <f t="shared" si="47"/>
        <v>38</v>
      </c>
    </row>
    <row r="32" spans="1:70" ht="16.5" x14ac:dyDescent="0.35">
      <c r="A32" s="74" t="s">
        <v>977</v>
      </c>
      <c r="B32" s="74" t="s">
        <v>978</v>
      </c>
      <c r="C32" s="74" t="s">
        <v>917</v>
      </c>
      <c r="D32" s="74" t="s">
        <v>130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>
        <v>17</v>
      </c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27</v>
      </c>
      <c r="I32" s="36">
        <v>34</v>
      </c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10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37</v>
      </c>
      <c r="AJ32" s="3">
        <f t="shared" si="1"/>
        <v>28</v>
      </c>
      <c r="AK32" s="5">
        <f t="shared" si="2"/>
        <v>2</v>
      </c>
      <c r="AL32" s="41">
        <f t="shared" si="3"/>
        <v>37</v>
      </c>
      <c r="AM32" s="33">
        <f t="shared" si="4"/>
        <v>28</v>
      </c>
      <c r="AO32" s="22">
        <f t="shared" si="5"/>
        <v>0</v>
      </c>
      <c r="AP32">
        <f t="shared" si="6"/>
        <v>27</v>
      </c>
      <c r="AQ32">
        <f t="shared" si="7"/>
        <v>10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27</v>
      </c>
      <c r="BE32" s="22">
        <f t="shared" ref="BE32:BR32" si="48">BD32+LARGE($AO32:$BC32,BE$4)</f>
        <v>37</v>
      </c>
      <c r="BF32" s="22">
        <f t="shared" si="48"/>
        <v>37</v>
      </c>
      <c r="BG32" s="22">
        <f t="shared" si="48"/>
        <v>37</v>
      </c>
      <c r="BH32" s="22">
        <f t="shared" si="48"/>
        <v>37</v>
      </c>
      <c r="BI32" s="22">
        <f t="shared" si="48"/>
        <v>37</v>
      </c>
      <c r="BJ32" s="22">
        <f t="shared" si="48"/>
        <v>37</v>
      </c>
      <c r="BK32" s="22">
        <f t="shared" si="48"/>
        <v>37</v>
      </c>
      <c r="BL32" s="22">
        <f t="shared" si="48"/>
        <v>37</v>
      </c>
      <c r="BM32" s="22">
        <f t="shared" si="48"/>
        <v>37</v>
      </c>
      <c r="BN32" s="22">
        <f t="shared" si="48"/>
        <v>37</v>
      </c>
      <c r="BO32" s="22">
        <f t="shared" si="48"/>
        <v>37</v>
      </c>
      <c r="BP32" s="22">
        <f t="shared" si="48"/>
        <v>37</v>
      </c>
      <c r="BQ32" s="22">
        <f t="shared" si="48"/>
        <v>37</v>
      </c>
      <c r="BR32" s="22">
        <f t="shared" si="48"/>
        <v>37</v>
      </c>
    </row>
    <row r="33" spans="1:70" ht="16.5" x14ac:dyDescent="0.5">
      <c r="A33" s="74" t="s">
        <v>1020</v>
      </c>
      <c r="B33" s="74" t="s">
        <v>1021</v>
      </c>
      <c r="C33" s="74" t="s">
        <v>931</v>
      </c>
      <c r="D33" s="74" t="s">
        <v>42</v>
      </c>
      <c r="E33" s="6">
        <v>7</v>
      </c>
      <c r="F33" s="77">
        <v>10</v>
      </c>
      <c r="G33" s="4">
        <v>29</v>
      </c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15</v>
      </c>
      <c r="I33" s="36">
        <v>34</v>
      </c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10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35</v>
      </c>
      <c r="AJ33" s="3">
        <f t="shared" si="1"/>
        <v>29</v>
      </c>
      <c r="AK33" s="5">
        <f t="shared" si="2"/>
        <v>3</v>
      </c>
      <c r="AL33" s="41">
        <f t="shared" si="3"/>
        <v>35</v>
      </c>
      <c r="AM33" s="33">
        <f t="shared" si="4"/>
        <v>29</v>
      </c>
      <c r="AO33" s="22">
        <f t="shared" si="5"/>
        <v>10</v>
      </c>
      <c r="AP33">
        <f t="shared" si="6"/>
        <v>15</v>
      </c>
      <c r="AQ33">
        <f t="shared" si="7"/>
        <v>10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15</v>
      </c>
      <c r="BE33" s="22">
        <f t="shared" ref="BE33:BR33" si="49">BD33+LARGE($AO33:$BC33,BE$4)</f>
        <v>25</v>
      </c>
      <c r="BF33" s="22">
        <f t="shared" si="49"/>
        <v>35</v>
      </c>
      <c r="BG33" s="22">
        <f t="shared" si="49"/>
        <v>35</v>
      </c>
      <c r="BH33" s="22">
        <f t="shared" si="49"/>
        <v>35</v>
      </c>
      <c r="BI33" s="22">
        <f t="shared" si="49"/>
        <v>35</v>
      </c>
      <c r="BJ33" s="22">
        <f t="shared" si="49"/>
        <v>35</v>
      </c>
      <c r="BK33" s="22">
        <f t="shared" si="49"/>
        <v>35</v>
      </c>
      <c r="BL33" s="22">
        <f t="shared" si="49"/>
        <v>35</v>
      </c>
      <c r="BM33" s="22">
        <f t="shared" si="49"/>
        <v>35</v>
      </c>
      <c r="BN33" s="22">
        <f t="shared" si="49"/>
        <v>35</v>
      </c>
      <c r="BO33" s="22">
        <f t="shared" si="49"/>
        <v>35</v>
      </c>
      <c r="BP33" s="22">
        <f t="shared" si="49"/>
        <v>35</v>
      </c>
      <c r="BQ33" s="22">
        <f t="shared" si="49"/>
        <v>35</v>
      </c>
      <c r="BR33" s="22">
        <f t="shared" si="49"/>
        <v>35</v>
      </c>
    </row>
    <row r="34" spans="1:70" ht="16.5" x14ac:dyDescent="0.5">
      <c r="A34" s="74" t="s">
        <v>920</v>
      </c>
      <c r="B34" s="74" t="s">
        <v>921</v>
      </c>
      <c r="C34" s="74" t="s">
        <v>922</v>
      </c>
      <c r="D34" s="74" t="s">
        <v>42</v>
      </c>
      <c r="E34" s="6">
        <v>8</v>
      </c>
      <c r="F34" s="77">
        <v>10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>
        <v>23</v>
      </c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21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31</v>
      </c>
      <c r="AJ34" s="3">
        <f t="shared" si="1"/>
        <v>30</v>
      </c>
      <c r="AK34" s="5">
        <f t="shared" si="2"/>
        <v>2</v>
      </c>
      <c r="AL34" s="41">
        <f t="shared" si="3"/>
        <v>31</v>
      </c>
      <c r="AM34" s="33">
        <f t="shared" si="4"/>
        <v>30</v>
      </c>
      <c r="AO34" s="22">
        <f t="shared" si="5"/>
        <v>10</v>
      </c>
      <c r="AP34">
        <f t="shared" si="6"/>
        <v>0</v>
      </c>
      <c r="AQ34">
        <f t="shared" si="7"/>
        <v>21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21</v>
      </c>
      <c r="BE34" s="22">
        <f t="shared" ref="BE34:BR34" si="50">BD34+LARGE($AO34:$BC34,BE$4)</f>
        <v>31</v>
      </c>
      <c r="BF34" s="22">
        <f t="shared" si="50"/>
        <v>31</v>
      </c>
      <c r="BG34" s="22">
        <f t="shared" si="50"/>
        <v>31</v>
      </c>
      <c r="BH34" s="22">
        <f t="shared" si="50"/>
        <v>31</v>
      </c>
      <c r="BI34" s="22">
        <f t="shared" si="50"/>
        <v>31</v>
      </c>
      <c r="BJ34" s="22">
        <f t="shared" si="50"/>
        <v>31</v>
      </c>
      <c r="BK34" s="22">
        <f t="shared" si="50"/>
        <v>31</v>
      </c>
      <c r="BL34" s="22">
        <f t="shared" si="50"/>
        <v>31</v>
      </c>
      <c r="BM34" s="22">
        <f t="shared" si="50"/>
        <v>31</v>
      </c>
      <c r="BN34" s="22">
        <f t="shared" si="50"/>
        <v>31</v>
      </c>
      <c r="BO34" s="22">
        <f t="shared" si="50"/>
        <v>31</v>
      </c>
      <c r="BP34" s="22">
        <f t="shared" si="50"/>
        <v>31</v>
      </c>
      <c r="BQ34" s="22">
        <f t="shared" si="50"/>
        <v>31</v>
      </c>
      <c r="BR34" s="22">
        <f t="shared" si="50"/>
        <v>31</v>
      </c>
    </row>
    <row r="35" spans="1:70" ht="16.5" x14ac:dyDescent="0.35">
      <c r="A35" s="74" t="s">
        <v>929</v>
      </c>
      <c r="B35" s="74" t="s">
        <v>930</v>
      </c>
      <c r="C35" s="74" t="s">
        <v>931</v>
      </c>
      <c r="D35" s="74" t="s">
        <v>20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>
        <v>15</v>
      </c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29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29</v>
      </c>
      <c r="AJ35" s="3">
        <f t="shared" si="1"/>
        <v>31</v>
      </c>
      <c r="AK35" s="5">
        <f t="shared" si="2"/>
        <v>1</v>
      </c>
      <c r="AL35" s="41">
        <f t="shared" si="3"/>
        <v>29</v>
      </c>
      <c r="AM35" s="33">
        <f t="shared" si="4"/>
        <v>31</v>
      </c>
      <c r="AO35" s="22">
        <f t="shared" si="5"/>
        <v>0</v>
      </c>
      <c r="AP35">
        <f t="shared" si="6"/>
        <v>0</v>
      </c>
      <c r="AQ35">
        <f t="shared" si="7"/>
        <v>29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29</v>
      </c>
      <c r="BE35" s="22">
        <f t="shared" ref="BE35:BR35" si="51">BD35+LARGE($AO35:$BC35,BE$4)</f>
        <v>29</v>
      </c>
      <c r="BF35" s="22">
        <f t="shared" si="51"/>
        <v>29</v>
      </c>
      <c r="BG35" s="22">
        <f t="shared" si="51"/>
        <v>29</v>
      </c>
      <c r="BH35" s="22">
        <f t="shared" si="51"/>
        <v>29</v>
      </c>
      <c r="BI35" s="22">
        <f t="shared" si="51"/>
        <v>29</v>
      </c>
      <c r="BJ35" s="22">
        <f t="shared" si="51"/>
        <v>29</v>
      </c>
      <c r="BK35" s="22">
        <f t="shared" si="51"/>
        <v>29</v>
      </c>
      <c r="BL35" s="22">
        <f t="shared" si="51"/>
        <v>29</v>
      </c>
      <c r="BM35" s="22">
        <f t="shared" si="51"/>
        <v>29</v>
      </c>
      <c r="BN35" s="22">
        <f t="shared" si="51"/>
        <v>29</v>
      </c>
      <c r="BO35" s="22">
        <f t="shared" si="51"/>
        <v>29</v>
      </c>
      <c r="BP35" s="22">
        <f t="shared" si="51"/>
        <v>29</v>
      </c>
      <c r="BQ35" s="22">
        <f t="shared" si="51"/>
        <v>29</v>
      </c>
      <c r="BR35" s="22">
        <f t="shared" si="51"/>
        <v>29</v>
      </c>
    </row>
    <row r="36" spans="1:70" ht="16.5" x14ac:dyDescent="0.35">
      <c r="A36" s="74" t="s">
        <v>1016</v>
      </c>
      <c r="B36" s="74" t="s">
        <v>795</v>
      </c>
      <c r="C36" s="74" t="s">
        <v>1017</v>
      </c>
      <c r="D36" s="74" t="s">
        <v>26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>
        <v>15</v>
      </c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29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29</v>
      </c>
      <c r="AJ36" s="3">
        <f t="shared" si="1"/>
        <v>31</v>
      </c>
      <c r="AK36" s="5">
        <f t="shared" si="2"/>
        <v>1</v>
      </c>
      <c r="AL36" s="41">
        <f t="shared" si="3"/>
        <v>29</v>
      </c>
      <c r="AM36" s="33">
        <f t="shared" si="4"/>
        <v>31</v>
      </c>
      <c r="AO36" s="22">
        <f t="shared" si="5"/>
        <v>0</v>
      </c>
      <c r="AP36">
        <f t="shared" si="6"/>
        <v>29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29</v>
      </c>
      <c r="BE36" s="22">
        <f t="shared" ref="BE36:BR36" si="52">BD36+LARGE($AO36:$BC36,BE$4)</f>
        <v>29</v>
      </c>
      <c r="BF36" s="22">
        <f t="shared" si="52"/>
        <v>29</v>
      </c>
      <c r="BG36" s="22">
        <f t="shared" si="52"/>
        <v>29</v>
      </c>
      <c r="BH36" s="22">
        <f t="shared" si="52"/>
        <v>29</v>
      </c>
      <c r="BI36" s="22">
        <f t="shared" si="52"/>
        <v>29</v>
      </c>
      <c r="BJ36" s="22">
        <f t="shared" si="52"/>
        <v>29</v>
      </c>
      <c r="BK36" s="22">
        <f t="shared" si="52"/>
        <v>29</v>
      </c>
      <c r="BL36" s="22">
        <f t="shared" si="52"/>
        <v>29</v>
      </c>
      <c r="BM36" s="22">
        <f t="shared" si="52"/>
        <v>29</v>
      </c>
      <c r="BN36" s="22">
        <f t="shared" si="52"/>
        <v>29</v>
      </c>
      <c r="BO36" s="22">
        <f t="shared" si="52"/>
        <v>29</v>
      </c>
      <c r="BP36" s="22">
        <f t="shared" si="52"/>
        <v>29</v>
      </c>
      <c r="BQ36" s="22">
        <f t="shared" si="52"/>
        <v>29</v>
      </c>
      <c r="BR36" s="22">
        <f t="shared" si="52"/>
        <v>29</v>
      </c>
    </row>
    <row r="37" spans="1:70" ht="16.5" x14ac:dyDescent="0.5">
      <c r="A37" s="74" t="s">
        <v>1029</v>
      </c>
      <c r="B37" s="74" t="s">
        <v>1030</v>
      </c>
      <c r="C37" s="74" t="s">
        <v>1031</v>
      </c>
      <c r="D37" s="74" t="s">
        <v>42</v>
      </c>
      <c r="E37" s="6">
        <v>4</v>
      </c>
      <c r="F37" s="77">
        <v>10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>
        <v>26</v>
      </c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18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28</v>
      </c>
      <c r="AJ37" s="3">
        <f t="shared" ref="AJ37:AJ68" si="54">IF(AI37&lt;&gt;0,RANK(AI37,$AI$5:$AI$72),"")</f>
        <v>33</v>
      </c>
      <c r="AK37" s="5">
        <f t="shared" ref="AK37:AK72" si="55">COUNTA(E37,G37,I37,K37,M37,O37,Q37,S37,U37,W37,Y37,AA37,AC37,AE37,AG37)</f>
        <v>2</v>
      </c>
      <c r="AL37" s="41">
        <f t="shared" ref="AL37:AL72" si="56">HLOOKUP($AL$2,$BD$4:$BR$72,ROW(A37)-3,FALSE)</f>
        <v>28</v>
      </c>
      <c r="AM37" s="33">
        <f t="shared" ref="AM37:AM68" si="57">IF(AL37&lt;&gt;0,RANK(AL37,$AL$5:$AL$72),"")</f>
        <v>33</v>
      </c>
      <c r="AO37" s="22">
        <f t="shared" ref="AO37:AO72" si="58">F37</f>
        <v>10</v>
      </c>
      <c r="AP37">
        <f t="shared" ref="AP37:AP72" si="59">H37</f>
        <v>0</v>
      </c>
      <c r="AQ37">
        <f t="shared" ref="AQ37:AQ72" si="60">J37</f>
        <v>18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18</v>
      </c>
      <c r="BE37" s="22">
        <f t="shared" ref="BE37:BR37" si="74">BD37+LARGE($AO37:$BC37,BE$4)</f>
        <v>28</v>
      </c>
      <c r="BF37" s="22">
        <f t="shared" si="74"/>
        <v>28</v>
      </c>
      <c r="BG37" s="22">
        <f t="shared" si="74"/>
        <v>28</v>
      </c>
      <c r="BH37" s="22">
        <f t="shared" si="74"/>
        <v>28</v>
      </c>
      <c r="BI37" s="22">
        <f t="shared" si="74"/>
        <v>28</v>
      </c>
      <c r="BJ37" s="22">
        <f t="shared" si="74"/>
        <v>28</v>
      </c>
      <c r="BK37" s="22">
        <f t="shared" si="74"/>
        <v>28</v>
      </c>
      <c r="BL37" s="22">
        <f t="shared" si="74"/>
        <v>28</v>
      </c>
      <c r="BM37" s="22">
        <f t="shared" si="74"/>
        <v>28</v>
      </c>
      <c r="BN37" s="22">
        <f t="shared" si="74"/>
        <v>28</v>
      </c>
      <c r="BO37" s="22">
        <f t="shared" si="74"/>
        <v>28</v>
      </c>
      <c r="BP37" s="22">
        <f t="shared" si="74"/>
        <v>28</v>
      </c>
      <c r="BQ37" s="22">
        <f t="shared" si="74"/>
        <v>28</v>
      </c>
      <c r="BR37" s="22">
        <f t="shared" si="74"/>
        <v>28</v>
      </c>
    </row>
    <row r="38" spans="1:70" ht="16.5" x14ac:dyDescent="0.5">
      <c r="A38" s="74" t="s">
        <v>1042</v>
      </c>
      <c r="B38" s="74" t="s">
        <v>627</v>
      </c>
      <c r="C38" s="74" t="s">
        <v>917</v>
      </c>
      <c r="D38" s="74" t="s">
        <v>42</v>
      </c>
      <c r="E38" s="6">
        <v>4</v>
      </c>
      <c r="F38" s="77">
        <v>10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>
        <v>27</v>
      </c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17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27</v>
      </c>
      <c r="AJ38" s="3">
        <f t="shared" si="54"/>
        <v>34</v>
      </c>
      <c r="AK38" s="5">
        <f t="shared" si="55"/>
        <v>2</v>
      </c>
      <c r="AL38" s="41">
        <f t="shared" si="56"/>
        <v>27</v>
      </c>
      <c r="AM38" s="33">
        <f t="shared" si="57"/>
        <v>34</v>
      </c>
      <c r="AO38" s="22">
        <f t="shared" si="58"/>
        <v>10</v>
      </c>
      <c r="AP38">
        <f t="shared" si="59"/>
        <v>0</v>
      </c>
      <c r="AQ38">
        <f t="shared" si="60"/>
        <v>17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17</v>
      </c>
      <c r="BE38" s="22">
        <f t="shared" ref="BE38:BR38" si="75">BD38+LARGE($AO38:$BC38,BE$4)</f>
        <v>27</v>
      </c>
      <c r="BF38" s="22">
        <f t="shared" si="75"/>
        <v>27</v>
      </c>
      <c r="BG38" s="22">
        <f t="shared" si="75"/>
        <v>27</v>
      </c>
      <c r="BH38" s="22">
        <f t="shared" si="75"/>
        <v>27</v>
      </c>
      <c r="BI38" s="22">
        <f t="shared" si="75"/>
        <v>27</v>
      </c>
      <c r="BJ38" s="22">
        <f t="shared" si="75"/>
        <v>27</v>
      </c>
      <c r="BK38" s="22">
        <f t="shared" si="75"/>
        <v>27</v>
      </c>
      <c r="BL38" s="22">
        <f t="shared" si="75"/>
        <v>27</v>
      </c>
      <c r="BM38" s="22">
        <f t="shared" si="75"/>
        <v>27</v>
      </c>
      <c r="BN38" s="22">
        <f t="shared" si="75"/>
        <v>27</v>
      </c>
      <c r="BO38" s="22">
        <f t="shared" si="75"/>
        <v>27</v>
      </c>
      <c r="BP38" s="22">
        <f t="shared" si="75"/>
        <v>27</v>
      </c>
      <c r="BQ38" s="22">
        <f t="shared" si="75"/>
        <v>27</v>
      </c>
      <c r="BR38" s="22">
        <f t="shared" si="75"/>
        <v>27</v>
      </c>
    </row>
    <row r="39" spans="1:70" ht="16.5" x14ac:dyDescent="0.35">
      <c r="A39" s="74" t="s">
        <v>1032</v>
      </c>
      <c r="B39" s="74" t="s">
        <v>1033</v>
      </c>
      <c r="C39" s="74" t="s">
        <v>847</v>
      </c>
      <c r="D39" s="74" t="s">
        <v>21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>
        <v>19</v>
      </c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25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25</v>
      </c>
      <c r="AJ39" s="3">
        <f t="shared" si="54"/>
        <v>35</v>
      </c>
      <c r="AK39" s="5">
        <f t="shared" si="55"/>
        <v>1</v>
      </c>
      <c r="AL39" s="41">
        <f t="shared" si="56"/>
        <v>25</v>
      </c>
      <c r="AM39" s="33">
        <f t="shared" si="57"/>
        <v>35</v>
      </c>
      <c r="AO39" s="22">
        <f t="shared" si="58"/>
        <v>0</v>
      </c>
      <c r="AP39">
        <f t="shared" si="59"/>
        <v>25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25</v>
      </c>
      <c r="BE39" s="22">
        <f t="shared" ref="BE39:BR39" si="76">BD39+LARGE($AO39:$BC39,BE$4)</f>
        <v>25</v>
      </c>
      <c r="BF39" s="22">
        <f t="shared" si="76"/>
        <v>25</v>
      </c>
      <c r="BG39" s="22">
        <f t="shared" si="76"/>
        <v>25</v>
      </c>
      <c r="BH39" s="22">
        <f t="shared" si="76"/>
        <v>25</v>
      </c>
      <c r="BI39" s="22">
        <f t="shared" si="76"/>
        <v>25</v>
      </c>
      <c r="BJ39" s="22">
        <f t="shared" si="76"/>
        <v>25</v>
      </c>
      <c r="BK39" s="22">
        <f t="shared" si="76"/>
        <v>25</v>
      </c>
      <c r="BL39" s="22">
        <f t="shared" si="76"/>
        <v>25</v>
      </c>
      <c r="BM39" s="22">
        <f t="shared" si="76"/>
        <v>25</v>
      </c>
      <c r="BN39" s="22">
        <f t="shared" si="76"/>
        <v>25</v>
      </c>
      <c r="BO39" s="22">
        <f t="shared" si="76"/>
        <v>25</v>
      </c>
      <c r="BP39" s="22">
        <f t="shared" si="76"/>
        <v>25</v>
      </c>
      <c r="BQ39" s="22">
        <f t="shared" si="76"/>
        <v>25</v>
      </c>
      <c r="BR39" s="22">
        <f t="shared" si="76"/>
        <v>25</v>
      </c>
    </row>
    <row r="40" spans="1:70" ht="16.5" x14ac:dyDescent="0.35">
      <c r="A40" s="74" t="s">
        <v>1011</v>
      </c>
      <c r="B40" s="74" t="s">
        <v>1012</v>
      </c>
      <c r="C40" s="74" t="s">
        <v>1013</v>
      </c>
      <c r="D40" s="74" t="s">
        <v>17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>
        <v>21</v>
      </c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23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23</v>
      </c>
      <c r="AJ40" s="3">
        <f t="shared" si="54"/>
        <v>36</v>
      </c>
      <c r="AK40" s="5">
        <f t="shared" si="55"/>
        <v>1</v>
      </c>
      <c r="AL40" s="41">
        <f t="shared" si="56"/>
        <v>23</v>
      </c>
      <c r="AM40" s="33">
        <f t="shared" si="57"/>
        <v>36</v>
      </c>
      <c r="AO40" s="22">
        <f t="shared" si="58"/>
        <v>0</v>
      </c>
      <c r="AP40">
        <f t="shared" si="59"/>
        <v>23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23</v>
      </c>
      <c r="BE40" s="22">
        <f t="shared" ref="BE40:BR40" si="77">BD40+LARGE($AO40:$BC40,BE$4)</f>
        <v>23</v>
      </c>
      <c r="BF40" s="22">
        <f t="shared" si="77"/>
        <v>23</v>
      </c>
      <c r="BG40" s="22">
        <f t="shared" si="77"/>
        <v>23</v>
      </c>
      <c r="BH40" s="22">
        <f t="shared" si="77"/>
        <v>23</v>
      </c>
      <c r="BI40" s="22">
        <f t="shared" si="77"/>
        <v>23</v>
      </c>
      <c r="BJ40" s="22">
        <f t="shared" si="77"/>
        <v>23</v>
      </c>
      <c r="BK40" s="22">
        <f t="shared" si="77"/>
        <v>23</v>
      </c>
      <c r="BL40" s="22">
        <f t="shared" si="77"/>
        <v>23</v>
      </c>
      <c r="BM40" s="22">
        <f t="shared" si="77"/>
        <v>23</v>
      </c>
      <c r="BN40" s="22">
        <f t="shared" si="77"/>
        <v>23</v>
      </c>
      <c r="BO40" s="22">
        <f t="shared" si="77"/>
        <v>23</v>
      </c>
      <c r="BP40" s="22">
        <f t="shared" si="77"/>
        <v>23</v>
      </c>
      <c r="BQ40" s="22">
        <f t="shared" si="77"/>
        <v>23</v>
      </c>
      <c r="BR40" s="22">
        <f t="shared" si="77"/>
        <v>23</v>
      </c>
    </row>
    <row r="41" spans="1:70" ht="16.5" x14ac:dyDescent="0.35">
      <c r="A41" s="74" t="s">
        <v>985</v>
      </c>
      <c r="B41" s="74" t="s">
        <v>986</v>
      </c>
      <c r="C41" s="74" t="s">
        <v>987</v>
      </c>
      <c r="D41" s="74" t="s">
        <v>26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>
        <v>22</v>
      </c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22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22</v>
      </c>
      <c r="AJ41" s="3">
        <f t="shared" si="54"/>
        <v>37</v>
      </c>
      <c r="AK41" s="5">
        <f t="shared" si="55"/>
        <v>1</v>
      </c>
      <c r="AL41" s="41">
        <f t="shared" si="56"/>
        <v>22</v>
      </c>
      <c r="AM41" s="33">
        <f t="shared" si="57"/>
        <v>37</v>
      </c>
      <c r="AO41" s="22">
        <f t="shared" si="58"/>
        <v>0</v>
      </c>
      <c r="AP41">
        <f t="shared" si="59"/>
        <v>22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22</v>
      </c>
      <c r="BE41" s="22">
        <f t="shared" ref="BE41:BR41" si="78">BD41+LARGE($AO41:$BC41,BE$4)</f>
        <v>22</v>
      </c>
      <c r="BF41" s="22">
        <f t="shared" si="78"/>
        <v>22</v>
      </c>
      <c r="BG41" s="22">
        <f t="shared" si="78"/>
        <v>22</v>
      </c>
      <c r="BH41" s="22">
        <f t="shared" si="78"/>
        <v>22</v>
      </c>
      <c r="BI41" s="22">
        <f t="shared" si="78"/>
        <v>22</v>
      </c>
      <c r="BJ41" s="22">
        <f t="shared" si="78"/>
        <v>22</v>
      </c>
      <c r="BK41" s="22">
        <f t="shared" si="78"/>
        <v>22</v>
      </c>
      <c r="BL41" s="22">
        <f t="shared" si="78"/>
        <v>22</v>
      </c>
      <c r="BM41" s="22">
        <f t="shared" si="78"/>
        <v>22</v>
      </c>
      <c r="BN41" s="22">
        <f t="shared" si="78"/>
        <v>22</v>
      </c>
      <c r="BO41" s="22">
        <f t="shared" si="78"/>
        <v>22</v>
      </c>
      <c r="BP41" s="22">
        <f t="shared" si="78"/>
        <v>22</v>
      </c>
      <c r="BQ41" s="22">
        <f t="shared" si="78"/>
        <v>22</v>
      </c>
      <c r="BR41" s="22">
        <f t="shared" si="78"/>
        <v>22</v>
      </c>
    </row>
    <row r="42" spans="1:70" ht="16.5" x14ac:dyDescent="0.35">
      <c r="A42" s="74" t="s">
        <v>932</v>
      </c>
      <c r="B42" s="74" t="s">
        <v>933</v>
      </c>
      <c r="C42" s="74" t="s">
        <v>934</v>
      </c>
      <c r="D42" s="74" t="s">
        <v>20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>
        <v>25</v>
      </c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19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19</v>
      </c>
      <c r="AJ42" s="3">
        <f t="shared" si="54"/>
        <v>38</v>
      </c>
      <c r="AK42" s="5">
        <f t="shared" si="55"/>
        <v>1</v>
      </c>
      <c r="AL42" s="41">
        <f t="shared" si="56"/>
        <v>19</v>
      </c>
      <c r="AM42" s="33">
        <f t="shared" si="57"/>
        <v>38</v>
      </c>
      <c r="AO42" s="22">
        <f t="shared" si="58"/>
        <v>0</v>
      </c>
      <c r="AP42">
        <f t="shared" si="59"/>
        <v>0</v>
      </c>
      <c r="AQ42">
        <f t="shared" si="60"/>
        <v>19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19</v>
      </c>
      <c r="BE42" s="22">
        <f t="shared" ref="BE42:BR42" si="79">BD42+LARGE($AO42:$BC42,BE$4)</f>
        <v>19</v>
      </c>
      <c r="BF42" s="22">
        <f t="shared" si="79"/>
        <v>19</v>
      </c>
      <c r="BG42" s="22">
        <f t="shared" si="79"/>
        <v>19</v>
      </c>
      <c r="BH42" s="22">
        <f t="shared" si="79"/>
        <v>19</v>
      </c>
      <c r="BI42" s="22">
        <f t="shared" si="79"/>
        <v>19</v>
      </c>
      <c r="BJ42" s="22">
        <f t="shared" si="79"/>
        <v>19</v>
      </c>
      <c r="BK42" s="22">
        <f t="shared" si="79"/>
        <v>19</v>
      </c>
      <c r="BL42" s="22">
        <f t="shared" si="79"/>
        <v>19</v>
      </c>
      <c r="BM42" s="22">
        <f t="shared" si="79"/>
        <v>19</v>
      </c>
      <c r="BN42" s="22">
        <f t="shared" si="79"/>
        <v>19</v>
      </c>
      <c r="BO42" s="22">
        <f t="shared" si="79"/>
        <v>19</v>
      </c>
      <c r="BP42" s="22">
        <f t="shared" si="79"/>
        <v>19</v>
      </c>
      <c r="BQ42" s="22">
        <f t="shared" si="79"/>
        <v>19</v>
      </c>
      <c r="BR42" s="22">
        <f t="shared" si="79"/>
        <v>19</v>
      </c>
    </row>
    <row r="43" spans="1:70" ht="16.5" x14ac:dyDescent="0.35">
      <c r="A43" s="74" t="s">
        <v>965</v>
      </c>
      <c r="B43" s="74" t="s">
        <v>966</v>
      </c>
      <c r="C43" s="74" t="s">
        <v>967</v>
      </c>
      <c r="D43" s="74" t="s">
        <v>130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>
        <v>26</v>
      </c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18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18</v>
      </c>
      <c r="AJ43" s="3">
        <f t="shared" si="54"/>
        <v>39</v>
      </c>
      <c r="AK43" s="5">
        <f t="shared" si="55"/>
        <v>1</v>
      </c>
      <c r="AL43" s="41">
        <f t="shared" si="56"/>
        <v>18</v>
      </c>
      <c r="AM43" s="33">
        <f t="shared" si="57"/>
        <v>39</v>
      </c>
      <c r="AO43" s="22">
        <f t="shared" si="58"/>
        <v>0</v>
      </c>
      <c r="AP43">
        <f t="shared" si="59"/>
        <v>18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18</v>
      </c>
      <c r="BE43" s="22">
        <f t="shared" ref="BE43:BR43" si="80">BD43+LARGE($AO43:$BC43,BE$4)</f>
        <v>18</v>
      </c>
      <c r="BF43" s="22">
        <f t="shared" si="80"/>
        <v>18</v>
      </c>
      <c r="BG43" s="22">
        <f t="shared" si="80"/>
        <v>18</v>
      </c>
      <c r="BH43" s="22">
        <f t="shared" si="80"/>
        <v>18</v>
      </c>
      <c r="BI43" s="22">
        <f t="shared" si="80"/>
        <v>18</v>
      </c>
      <c r="BJ43" s="22">
        <f t="shared" si="80"/>
        <v>18</v>
      </c>
      <c r="BK43" s="22">
        <f t="shared" si="80"/>
        <v>18</v>
      </c>
      <c r="BL43" s="22">
        <f t="shared" si="80"/>
        <v>18</v>
      </c>
      <c r="BM43" s="22">
        <f t="shared" si="80"/>
        <v>18</v>
      </c>
      <c r="BN43" s="22">
        <f t="shared" si="80"/>
        <v>18</v>
      </c>
      <c r="BO43" s="22">
        <f t="shared" si="80"/>
        <v>18</v>
      </c>
      <c r="BP43" s="22">
        <f t="shared" si="80"/>
        <v>18</v>
      </c>
      <c r="BQ43" s="22">
        <f t="shared" si="80"/>
        <v>18</v>
      </c>
      <c r="BR43" s="22">
        <f t="shared" si="80"/>
        <v>18</v>
      </c>
    </row>
    <row r="44" spans="1:70" ht="16.5" x14ac:dyDescent="0.35">
      <c r="A44" s="74" t="s">
        <v>1018</v>
      </c>
      <c r="B44" s="74" t="s">
        <v>1019</v>
      </c>
      <c r="C44" s="74" t="s">
        <v>844</v>
      </c>
      <c r="D44" s="74" t="s">
        <v>123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>
        <v>28</v>
      </c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16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16</v>
      </c>
      <c r="AJ44" s="3">
        <f t="shared" si="54"/>
        <v>40</v>
      </c>
      <c r="AK44" s="5">
        <f t="shared" si="55"/>
        <v>1</v>
      </c>
      <c r="AL44" s="41">
        <f t="shared" si="56"/>
        <v>16</v>
      </c>
      <c r="AM44" s="33">
        <f t="shared" si="57"/>
        <v>40</v>
      </c>
      <c r="AO44" s="22">
        <f t="shared" si="58"/>
        <v>0</v>
      </c>
      <c r="AP44">
        <f t="shared" si="59"/>
        <v>0</v>
      </c>
      <c r="AQ44">
        <f t="shared" si="60"/>
        <v>16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16</v>
      </c>
      <c r="BE44" s="22">
        <f t="shared" ref="BE44:BR44" si="81">BD44+LARGE($AO44:$BC44,BE$4)</f>
        <v>16</v>
      </c>
      <c r="BF44" s="22">
        <f t="shared" si="81"/>
        <v>16</v>
      </c>
      <c r="BG44" s="22">
        <f t="shared" si="81"/>
        <v>16</v>
      </c>
      <c r="BH44" s="22">
        <f t="shared" si="81"/>
        <v>16</v>
      </c>
      <c r="BI44" s="22">
        <f t="shared" si="81"/>
        <v>16</v>
      </c>
      <c r="BJ44" s="22">
        <f t="shared" si="81"/>
        <v>16</v>
      </c>
      <c r="BK44" s="22">
        <f t="shared" si="81"/>
        <v>16</v>
      </c>
      <c r="BL44" s="22">
        <f t="shared" si="81"/>
        <v>16</v>
      </c>
      <c r="BM44" s="22">
        <f t="shared" si="81"/>
        <v>16</v>
      </c>
      <c r="BN44" s="22">
        <f t="shared" si="81"/>
        <v>16</v>
      </c>
      <c r="BO44" s="22">
        <f t="shared" si="81"/>
        <v>16</v>
      </c>
      <c r="BP44" s="22">
        <f t="shared" si="81"/>
        <v>16</v>
      </c>
      <c r="BQ44" s="22">
        <f t="shared" si="81"/>
        <v>16</v>
      </c>
      <c r="BR44" s="22">
        <f t="shared" si="81"/>
        <v>16</v>
      </c>
    </row>
    <row r="45" spans="1:70" ht="16.5" x14ac:dyDescent="0.35">
      <c r="A45" s="74" t="s">
        <v>1039</v>
      </c>
      <c r="B45" s="74" t="s">
        <v>1040</v>
      </c>
      <c r="C45" s="74" t="s">
        <v>1041</v>
      </c>
      <c r="D45" s="74" t="s">
        <v>19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>
        <v>28</v>
      </c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16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16</v>
      </c>
      <c r="AJ45" s="3">
        <f t="shared" si="54"/>
        <v>40</v>
      </c>
      <c r="AK45" s="5">
        <f t="shared" si="55"/>
        <v>1</v>
      </c>
      <c r="AL45" s="41">
        <f t="shared" si="56"/>
        <v>16</v>
      </c>
      <c r="AM45" s="33">
        <f t="shared" si="57"/>
        <v>40</v>
      </c>
      <c r="AO45" s="22">
        <f t="shared" si="58"/>
        <v>0</v>
      </c>
      <c r="AP45">
        <f t="shared" si="59"/>
        <v>16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16</v>
      </c>
      <c r="BE45" s="22">
        <f t="shared" ref="BE45:BR45" si="82">BD45+LARGE($AO45:$BC45,BE$4)</f>
        <v>16</v>
      </c>
      <c r="BF45" s="22">
        <f t="shared" si="82"/>
        <v>16</v>
      </c>
      <c r="BG45" s="22">
        <f t="shared" si="82"/>
        <v>16</v>
      </c>
      <c r="BH45" s="22">
        <f t="shared" si="82"/>
        <v>16</v>
      </c>
      <c r="BI45" s="22">
        <f t="shared" si="82"/>
        <v>16</v>
      </c>
      <c r="BJ45" s="22">
        <f t="shared" si="82"/>
        <v>16</v>
      </c>
      <c r="BK45" s="22">
        <f t="shared" si="82"/>
        <v>16</v>
      </c>
      <c r="BL45" s="22">
        <f t="shared" si="82"/>
        <v>16</v>
      </c>
      <c r="BM45" s="22">
        <f t="shared" si="82"/>
        <v>16</v>
      </c>
      <c r="BN45" s="22">
        <f t="shared" si="82"/>
        <v>16</v>
      </c>
      <c r="BO45" s="22">
        <f t="shared" si="82"/>
        <v>16</v>
      </c>
      <c r="BP45" s="22">
        <f t="shared" si="82"/>
        <v>16</v>
      </c>
      <c r="BQ45" s="22">
        <f t="shared" si="82"/>
        <v>16</v>
      </c>
      <c r="BR45" s="22">
        <f t="shared" si="82"/>
        <v>16</v>
      </c>
    </row>
    <row r="46" spans="1:70" ht="16.5" x14ac:dyDescent="0.35">
      <c r="A46" s="74" t="s">
        <v>1014</v>
      </c>
      <c r="B46" s="74" t="s">
        <v>1015</v>
      </c>
      <c r="C46" s="74" t="s">
        <v>882</v>
      </c>
      <c r="D46" s="74" t="s">
        <v>133</v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>
        <v>30</v>
      </c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14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14</v>
      </c>
      <c r="AJ46" s="3">
        <f t="shared" si="54"/>
        <v>42</v>
      </c>
      <c r="AK46" s="5">
        <f t="shared" si="55"/>
        <v>1</v>
      </c>
      <c r="AL46" s="41">
        <f t="shared" si="56"/>
        <v>14</v>
      </c>
      <c r="AM46" s="33">
        <f t="shared" si="57"/>
        <v>42</v>
      </c>
      <c r="AO46" s="22">
        <f t="shared" si="58"/>
        <v>0</v>
      </c>
      <c r="AP46">
        <f t="shared" si="59"/>
        <v>14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14</v>
      </c>
      <c r="BE46" s="22">
        <f t="shared" ref="BE46:BR46" si="83">BD46+LARGE($AO46:$BC46,BE$4)</f>
        <v>14</v>
      </c>
      <c r="BF46" s="22">
        <f t="shared" si="83"/>
        <v>14</v>
      </c>
      <c r="BG46" s="22">
        <f t="shared" si="83"/>
        <v>14</v>
      </c>
      <c r="BH46" s="22">
        <f t="shared" si="83"/>
        <v>14</v>
      </c>
      <c r="BI46" s="22">
        <f t="shared" si="83"/>
        <v>14</v>
      </c>
      <c r="BJ46" s="22">
        <f t="shared" si="83"/>
        <v>14</v>
      </c>
      <c r="BK46" s="22">
        <f t="shared" si="83"/>
        <v>14</v>
      </c>
      <c r="BL46" s="22">
        <f t="shared" si="83"/>
        <v>14</v>
      </c>
      <c r="BM46" s="22">
        <f t="shared" si="83"/>
        <v>14</v>
      </c>
      <c r="BN46" s="22">
        <f t="shared" si="83"/>
        <v>14</v>
      </c>
      <c r="BO46" s="22">
        <f t="shared" si="83"/>
        <v>14</v>
      </c>
      <c r="BP46" s="22">
        <f t="shared" si="83"/>
        <v>14</v>
      </c>
      <c r="BQ46" s="22">
        <f t="shared" si="83"/>
        <v>14</v>
      </c>
      <c r="BR46" s="22">
        <f t="shared" si="83"/>
        <v>14</v>
      </c>
    </row>
    <row r="47" spans="1:70" ht="16.5" x14ac:dyDescent="0.35">
      <c r="A47" s="74" t="s">
        <v>998</v>
      </c>
      <c r="B47" s="74" t="s">
        <v>584</v>
      </c>
      <c r="C47" s="74" t="s">
        <v>999</v>
      </c>
      <c r="D47" s="74" t="s">
        <v>43</v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>
        <v>31</v>
      </c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13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13</v>
      </c>
      <c r="AJ47" s="3">
        <f t="shared" si="54"/>
        <v>43</v>
      </c>
      <c r="AK47" s="5">
        <f t="shared" si="55"/>
        <v>1</v>
      </c>
      <c r="AL47" s="41">
        <f t="shared" si="56"/>
        <v>13</v>
      </c>
      <c r="AM47" s="33">
        <f t="shared" si="57"/>
        <v>43</v>
      </c>
      <c r="AO47" s="22">
        <f t="shared" si="58"/>
        <v>0</v>
      </c>
      <c r="AP47">
        <f t="shared" si="59"/>
        <v>13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13</v>
      </c>
      <c r="BE47" s="22">
        <f t="shared" ref="BE47:BR47" si="84">BD47+LARGE($AO47:$BC47,BE$4)</f>
        <v>13</v>
      </c>
      <c r="BF47" s="22">
        <f t="shared" si="84"/>
        <v>13</v>
      </c>
      <c r="BG47" s="22">
        <f t="shared" si="84"/>
        <v>13</v>
      </c>
      <c r="BH47" s="22">
        <f t="shared" si="84"/>
        <v>13</v>
      </c>
      <c r="BI47" s="22">
        <f t="shared" si="84"/>
        <v>13</v>
      </c>
      <c r="BJ47" s="22">
        <f t="shared" si="84"/>
        <v>13</v>
      </c>
      <c r="BK47" s="22">
        <f t="shared" si="84"/>
        <v>13</v>
      </c>
      <c r="BL47" s="22">
        <f t="shared" si="84"/>
        <v>13</v>
      </c>
      <c r="BM47" s="22">
        <f t="shared" si="84"/>
        <v>13</v>
      </c>
      <c r="BN47" s="22">
        <f t="shared" si="84"/>
        <v>13</v>
      </c>
      <c r="BO47" s="22">
        <f t="shared" si="84"/>
        <v>13</v>
      </c>
      <c r="BP47" s="22">
        <f t="shared" si="84"/>
        <v>13</v>
      </c>
      <c r="BQ47" s="22">
        <f t="shared" si="84"/>
        <v>13</v>
      </c>
      <c r="BR47" s="22">
        <f t="shared" si="84"/>
        <v>13</v>
      </c>
    </row>
    <row r="48" spans="1:70" ht="16.5" x14ac:dyDescent="0.35">
      <c r="A48" s="74" t="s">
        <v>997</v>
      </c>
      <c r="B48" s="74" t="s">
        <v>783</v>
      </c>
      <c r="C48" s="74" t="s">
        <v>879</v>
      </c>
      <c r="D48" s="74" t="s">
        <v>44</v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>
        <v>32</v>
      </c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12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12</v>
      </c>
      <c r="AJ48" s="3">
        <f t="shared" si="54"/>
        <v>44</v>
      </c>
      <c r="AK48" s="5">
        <f t="shared" si="55"/>
        <v>1</v>
      </c>
      <c r="AL48" s="41">
        <f t="shared" si="56"/>
        <v>12</v>
      </c>
      <c r="AM48" s="33">
        <f t="shared" si="57"/>
        <v>44</v>
      </c>
      <c r="AO48" s="22">
        <f t="shared" si="58"/>
        <v>0</v>
      </c>
      <c r="AP48">
        <f t="shared" si="59"/>
        <v>0</v>
      </c>
      <c r="AQ48">
        <f t="shared" si="60"/>
        <v>12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12</v>
      </c>
      <c r="BE48" s="22">
        <f t="shared" ref="BE48:BR48" si="85">BD48+LARGE($AO48:$BC48,BE$4)</f>
        <v>12</v>
      </c>
      <c r="BF48" s="22">
        <f t="shared" si="85"/>
        <v>12</v>
      </c>
      <c r="BG48" s="22">
        <f t="shared" si="85"/>
        <v>12</v>
      </c>
      <c r="BH48" s="22">
        <f t="shared" si="85"/>
        <v>12</v>
      </c>
      <c r="BI48" s="22">
        <f t="shared" si="85"/>
        <v>12</v>
      </c>
      <c r="BJ48" s="22">
        <f t="shared" si="85"/>
        <v>12</v>
      </c>
      <c r="BK48" s="22">
        <f t="shared" si="85"/>
        <v>12</v>
      </c>
      <c r="BL48" s="22">
        <f t="shared" si="85"/>
        <v>12</v>
      </c>
      <c r="BM48" s="22">
        <f t="shared" si="85"/>
        <v>12</v>
      </c>
      <c r="BN48" s="22">
        <f t="shared" si="85"/>
        <v>12</v>
      </c>
      <c r="BO48" s="22">
        <f t="shared" si="85"/>
        <v>12</v>
      </c>
      <c r="BP48" s="22">
        <f t="shared" si="85"/>
        <v>12</v>
      </c>
      <c r="BQ48" s="22">
        <f t="shared" si="85"/>
        <v>12</v>
      </c>
      <c r="BR48" s="22">
        <f t="shared" si="85"/>
        <v>12</v>
      </c>
    </row>
    <row r="49" spans="1:70" ht="16.5" x14ac:dyDescent="0.35">
      <c r="A49" s="74" t="s">
        <v>981</v>
      </c>
      <c r="B49" s="74" t="s">
        <v>982</v>
      </c>
      <c r="C49" s="74" t="s">
        <v>931</v>
      </c>
      <c r="D49" s="74" t="s">
        <v>133</v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>
        <v>32</v>
      </c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12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12</v>
      </c>
      <c r="AJ49" s="3">
        <f t="shared" si="54"/>
        <v>44</v>
      </c>
      <c r="AK49" s="5">
        <f t="shared" si="55"/>
        <v>1</v>
      </c>
      <c r="AL49" s="41">
        <f t="shared" si="56"/>
        <v>12</v>
      </c>
      <c r="AM49" s="33">
        <f t="shared" si="57"/>
        <v>44</v>
      </c>
      <c r="AO49" s="22">
        <f t="shared" si="58"/>
        <v>0</v>
      </c>
      <c r="AP49">
        <f t="shared" si="59"/>
        <v>12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12</v>
      </c>
      <c r="BE49" s="22">
        <f t="shared" ref="BE49:BR49" si="86">BD49+LARGE($AO49:$BC49,BE$4)</f>
        <v>12</v>
      </c>
      <c r="BF49" s="22">
        <f t="shared" si="86"/>
        <v>12</v>
      </c>
      <c r="BG49" s="22">
        <f t="shared" si="86"/>
        <v>12</v>
      </c>
      <c r="BH49" s="22">
        <f t="shared" si="86"/>
        <v>12</v>
      </c>
      <c r="BI49" s="22">
        <f t="shared" si="86"/>
        <v>12</v>
      </c>
      <c r="BJ49" s="22">
        <f t="shared" si="86"/>
        <v>12</v>
      </c>
      <c r="BK49" s="22">
        <f t="shared" si="86"/>
        <v>12</v>
      </c>
      <c r="BL49" s="22">
        <f t="shared" si="86"/>
        <v>12</v>
      </c>
      <c r="BM49" s="22">
        <f t="shared" si="86"/>
        <v>12</v>
      </c>
      <c r="BN49" s="22">
        <f t="shared" si="86"/>
        <v>12</v>
      </c>
      <c r="BO49" s="22">
        <f t="shared" si="86"/>
        <v>12</v>
      </c>
      <c r="BP49" s="22">
        <f t="shared" si="86"/>
        <v>12</v>
      </c>
      <c r="BQ49" s="22">
        <f t="shared" si="86"/>
        <v>12</v>
      </c>
      <c r="BR49" s="22">
        <f t="shared" si="86"/>
        <v>12</v>
      </c>
    </row>
    <row r="50" spans="1:70" ht="16.5" x14ac:dyDescent="0.35">
      <c r="A50" s="74" t="s">
        <v>915</v>
      </c>
      <c r="B50" s="74" t="s">
        <v>916</v>
      </c>
      <c r="C50" s="74" t="s">
        <v>917</v>
      </c>
      <c r="D50" s="74" t="s">
        <v>123</v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>
        <v>33</v>
      </c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11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11</v>
      </c>
      <c r="AJ50" s="3">
        <f t="shared" si="54"/>
        <v>46</v>
      </c>
      <c r="AK50" s="5">
        <f t="shared" si="55"/>
        <v>1</v>
      </c>
      <c r="AL50" s="41">
        <f t="shared" si="56"/>
        <v>11</v>
      </c>
      <c r="AM50" s="33">
        <f t="shared" si="57"/>
        <v>46</v>
      </c>
      <c r="AO50" s="22">
        <f t="shared" si="58"/>
        <v>0</v>
      </c>
      <c r="AP50">
        <f t="shared" si="59"/>
        <v>0</v>
      </c>
      <c r="AQ50">
        <f t="shared" si="60"/>
        <v>11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11</v>
      </c>
      <c r="BE50" s="22">
        <f t="shared" ref="BE50:BR50" si="87">BD50+LARGE($AO50:$BC50,BE$4)</f>
        <v>11</v>
      </c>
      <c r="BF50" s="22">
        <f t="shared" si="87"/>
        <v>11</v>
      </c>
      <c r="BG50" s="22">
        <f t="shared" si="87"/>
        <v>11</v>
      </c>
      <c r="BH50" s="22">
        <f t="shared" si="87"/>
        <v>11</v>
      </c>
      <c r="BI50" s="22">
        <f t="shared" si="87"/>
        <v>11</v>
      </c>
      <c r="BJ50" s="22">
        <f t="shared" si="87"/>
        <v>11</v>
      </c>
      <c r="BK50" s="22">
        <f t="shared" si="87"/>
        <v>11</v>
      </c>
      <c r="BL50" s="22">
        <f t="shared" si="87"/>
        <v>11</v>
      </c>
      <c r="BM50" s="22">
        <f t="shared" si="87"/>
        <v>11</v>
      </c>
      <c r="BN50" s="22">
        <f t="shared" si="87"/>
        <v>11</v>
      </c>
      <c r="BO50" s="22">
        <f t="shared" si="87"/>
        <v>11</v>
      </c>
      <c r="BP50" s="22">
        <f t="shared" si="87"/>
        <v>11</v>
      </c>
      <c r="BQ50" s="22">
        <f t="shared" si="87"/>
        <v>11</v>
      </c>
      <c r="BR50" s="22">
        <f t="shared" si="87"/>
        <v>11</v>
      </c>
    </row>
    <row r="51" spans="1:70" ht="16.5" x14ac:dyDescent="0.35">
      <c r="A51" s="74" t="s">
        <v>983</v>
      </c>
      <c r="B51" s="74" t="s">
        <v>984</v>
      </c>
      <c r="C51" s="74" t="s">
        <v>389</v>
      </c>
      <c r="D51" s="74" t="s">
        <v>17</v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>
        <v>34</v>
      </c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10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10</v>
      </c>
      <c r="AJ51" s="3">
        <f t="shared" si="54"/>
        <v>47</v>
      </c>
      <c r="AK51" s="5">
        <f t="shared" si="55"/>
        <v>1</v>
      </c>
      <c r="AL51" s="41">
        <f t="shared" si="56"/>
        <v>10</v>
      </c>
      <c r="AM51" s="33">
        <f t="shared" si="57"/>
        <v>47</v>
      </c>
      <c r="AO51" s="22">
        <f t="shared" si="58"/>
        <v>0</v>
      </c>
      <c r="AP51">
        <f t="shared" si="59"/>
        <v>0</v>
      </c>
      <c r="AQ51">
        <f t="shared" si="60"/>
        <v>10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10</v>
      </c>
      <c r="BE51" s="22">
        <f t="shared" ref="BE51:BR51" si="88">BD51+LARGE($AO51:$BC51,BE$4)</f>
        <v>10</v>
      </c>
      <c r="BF51" s="22">
        <f t="shared" si="88"/>
        <v>10</v>
      </c>
      <c r="BG51" s="22">
        <f t="shared" si="88"/>
        <v>10</v>
      </c>
      <c r="BH51" s="22">
        <f t="shared" si="88"/>
        <v>10</v>
      </c>
      <c r="BI51" s="22">
        <f t="shared" si="88"/>
        <v>10</v>
      </c>
      <c r="BJ51" s="22">
        <f t="shared" si="88"/>
        <v>10</v>
      </c>
      <c r="BK51" s="22">
        <f t="shared" si="88"/>
        <v>10</v>
      </c>
      <c r="BL51" s="22">
        <f t="shared" si="88"/>
        <v>10</v>
      </c>
      <c r="BM51" s="22">
        <f t="shared" si="88"/>
        <v>10</v>
      </c>
      <c r="BN51" s="22">
        <f t="shared" si="88"/>
        <v>10</v>
      </c>
      <c r="BO51" s="22">
        <f t="shared" si="88"/>
        <v>10</v>
      </c>
      <c r="BP51" s="22">
        <f t="shared" si="88"/>
        <v>10</v>
      </c>
      <c r="BQ51" s="22">
        <f t="shared" si="88"/>
        <v>10</v>
      </c>
      <c r="BR51" s="22">
        <f t="shared" si="88"/>
        <v>10</v>
      </c>
    </row>
    <row r="52" spans="1:70" ht="16.5" x14ac:dyDescent="0.35">
      <c r="A52" s="74" t="s">
        <v>951</v>
      </c>
      <c r="B52" s="74" t="s">
        <v>952</v>
      </c>
      <c r="C52" s="74" t="s">
        <v>953</v>
      </c>
      <c r="D52" s="74" t="s">
        <v>122</v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 x14ac:dyDescent="0.35">
      <c r="A53" s="74" t="s">
        <v>957</v>
      </c>
      <c r="B53" s="74" t="s">
        <v>958</v>
      </c>
      <c r="C53" s="74" t="s">
        <v>959</v>
      </c>
      <c r="D53" s="74" t="s">
        <v>19</v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 x14ac:dyDescent="0.35">
      <c r="A54" s="74" t="s">
        <v>963</v>
      </c>
      <c r="B54" s="74" t="s">
        <v>964</v>
      </c>
      <c r="C54" s="74" t="s">
        <v>876</v>
      </c>
      <c r="D54" s="74" t="s">
        <v>18</v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 x14ac:dyDescent="0.35">
      <c r="A55" s="74" t="s">
        <v>979</v>
      </c>
      <c r="B55" s="74" t="s">
        <v>980</v>
      </c>
      <c r="C55" s="74" t="s">
        <v>847</v>
      </c>
      <c r="D55" s="74" t="s">
        <v>130</v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 x14ac:dyDescent="0.35">
      <c r="A56" s="74" t="s">
        <v>988</v>
      </c>
      <c r="B56" s="74" t="s">
        <v>989</v>
      </c>
      <c r="C56" s="74" t="s">
        <v>990</v>
      </c>
      <c r="D56" s="74" t="s">
        <v>20</v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 x14ac:dyDescent="0.35">
      <c r="A57" s="74" t="s">
        <v>991</v>
      </c>
      <c r="B57" s="74" t="s">
        <v>992</v>
      </c>
      <c r="C57" s="74" t="s">
        <v>993</v>
      </c>
      <c r="D57" s="74" t="s">
        <v>20</v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 x14ac:dyDescent="0.35">
      <c r="A58" s="74" t="s">
        <v>994</v>
      </c>
      <c r="B58" s="74" t="s">
        <v>995</v>
      </c>
      <c r="C58" s="74" t="s">
        <v>996</v>
      </c>
      <c r="D58" s="74" t="s">
        <v>20</v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 x14ac:dyDescent="0.35">
      <c r="A59" s="74" t="s">
        <v>1025</v>
      </c>
      <c r="B59" s="74" t="s">
        <v>1026</v>
      </c>
      <c r="C59" s="74" t="s">
        <v>876</v>
      </c>
      <c r="D59" s="74" t="s">
        <v>130</v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 x14ac:dyDescent="0.3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 x14ac:dyDescent="0.3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 x14ac:dyDescent="0.3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 x14ac:dyDescent="0.3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 x14ac:dyDescent="0.3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 x14ac:dyDescent="0.3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 x14ac:dyDescent="0.3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 x14ac:dyDescent="0.3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 x14ac:dyDescent="0.3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 x14ac:dyDescent="0.3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 x14ac:dyDescent="0.3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 x14ac:dyDescent="0.3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 x14ac:dyDescent="0.3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6">
    <sortCondition descending="1" ref="AI4:AI76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howErrorMessage="1" sqref="D60:D72" xr:uid="{00000000-0002-0000-0B00-000000000000}">
      <formula1>liste_clubs</formula1>
    </dataValidation>
    <dataValidation type="list" allowBlank="1" showInputMessage="1" sqref="A60:A72" xr:uid="{00000000-0002-0000-0B00-000001000000}">
      <formula1>IF(A60&lt;&gt;"",OFFSET(F_licences,MATCH(A60&amp;"*",F_licences,0)-1,,COUNTIF(F_licences,A60&amp;"*"),1),F_licences)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Feuil47"/>
  <dimension ref="A1:BR72"/>
  <sheetViews>
    <sheetView workbookViewId="0">
      <selection activeCell="P11" sqref="P11"/>
    </sheetView>
  </sheetViews>
  <sheetFormatPr baseColWidth="10" defaultColWidth="11" defaultRowHeight="12.5" x14ac:dyDescent="0.25"/>
  <cols>
    <col min="1" max="1" width="23.36328125" bestFit="1" customWidth="1"/>
    <col min="2" max="2" width="17.36328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453125" customWidth="1"/>
    <col min="17" max="17" width="3.6328125" bestFit="1" customWidth="1"/>
    <col min="18" max="18" width="6.81640625" customWidth="1"/>
    <col min="19" max="19" width="3.6328125" bestFit="1" customWidth="1"/>
    <col min="20" max="20" width="6.6328125" customWidth="1"/>
    <col min="21" max="21" width="3.6328125" bestFit="1" customWidth="1"/>
    <col min="22" max="22" width="6.81640625" customWidth="1"/>
    <col min="23" max="23" width="4.1796875" customWidth="1"/>
    <col min="24" max="24" width="6.36328125" bestFit="1" customWidth="1"/>
    <col min="2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 x14ac:dyDescent="0.25">
      <c r="A1" s="97"/>
      <c r="B1" s="100" t="s">
        <v>52</v>
      </c>
      <c r="C1" s="100"/>
      <c r="D1" s="103"/>
      <c r="E1" s="96">
        <f>IF(Paramètres!K3&lt;&gt;"",Paramètres!K3,"")</f>
        <v>45675</v>
      </c>
      <c r="F1" s="96"/>
      <c r="G1" s="96">
        <f>IF(Paramètres!K4&lt;&gt;"",Paramètres!K4,"")</f>
        <v>45690</v>
      </c>
      <c r="H1" s="96"/>
      <c r="I1" s="96">
        <f>IF(Paramètres!K5&lt;&gt;"",Paramètres!K5,"")</f>
        <v>45718</v>
      </c>
      <c r="J1" s="96"/>
      <c r="K1" s="96">
        <f>IF(Paramètres!K6&lt;&gt;"",Paramètres!K6,"")</f>
        <v>45753</v>
      </c>
      <c r="L1" s="96"/>
      <c r="M1" s="96">
        <f>IF(Paramètres!K7&lt;&gt;"",Paramètres!K7,"")</f>
        <v>45780</v>
      </c>
      <c r="N1" s="96"/>
      <c r="O1" s="96" t="str">
        <f>IF(Paramètres!K8&lt;&gt;"",Paramètres!K8,"")</f>
        <v>24&amp;25/05/2025</v>
      </c>
      <c r="P1" s="96"/>
      <c r="Q1" s="96">
        <f>IF(Paramètres!K9&lt;&gt;"",Paramètres!K9,"")</f>
        <v>45876</v>
      </c>
      <c r="R1" s="96"/>
      <c r="S1" s="96">
        <f>IF(Paramètres!K10&lt;&gt;"",Paramètres!K10,"")</f>
        <v>45844</v>
      </c>
      <c r="T1" s="96"/>
      <c r="U1" s="96">
        <f>IF(Paramètres!K11&lt;&gt;"",Paramètres!K11,"")</f>
        <v>45907</v>
      </c>
      <c r="V1" s="96"/>
      <c r="W1" s="96">
        <f>IF(Paramètres!K12&lt;&gt;"",Paramètres!K12,"")</f>
        <v>45928</v>
      </c>
      <c r="X1" s="96"/>
      <c r="Y1" s="96" t="str">
        <f>IF(Paramètres!K13&lt;&gt;"",Paramètres!K13,"")</f>
        <v/>
      </c>
      <c r="Z1" s="96"/>
      <c r="AA1" s="96" t="str">
        <f>IF(Paramètres!K14&lt;&gt;"",Paramètres!K14,"")</f>
        <v/>
      </c>
      <c r="AB1" s="96"/>
      <c r="AC1" s="96" t="str">
        <f>IF(Paramètres!K15&lt;&gt;"",Paramètres!K15,"")</f>
        <v/>
      </c>
      <c r="AD1" s="96"/>
      <c r="AE1" s="96" t="str">
        <f>IF(Paramètres!K16&lt;&gt;"",Paramètres!K16,"")</f>
        <v/>
      </c>
      <c r="AF1" s="96"/>
      <c r="AG1" s="96" t="str">
        <f>IF(Paramètres!K17&lt;&gt;"",Paramètres!K17,"")</f>
        <v/>
      </c>
      <c r="AH1" s="88"/>
      <c r="AI1" s="95" t="s">
        <v>0</v>
      </c>
      <c r="AJ1" s="95"/>
      <c r="AK1" s="95"/>
      <c r="AL1" s="95"/>
      <c r="AM1" s="95"/>
    </row>
    <row r="2" spans="1:70" ht="32.25" customHeight="1" x14ac:dyDescent="0.25">
      <c r="A2" s="98"/>
      <c r="B2" s="101"/>
      <c r="C2" s="101"/>
      <c r="D2" s="104"/>
      <c r="E2" s="88" t="str">
        <f>IF(E1&lt;&gt;"",Paramètres!L3,"")</f>
        <v>Bike &amp; Run</v>
      </c>
      <c r="F2" s="89"/>
      <c r="G2" s="88" t="str">
        <f>IF(G1&lt;&gt;"",Paramètres!L4,"")</f>
        <v>Class Triathlon</v>
      </c>
      <c r="H2" s="89"/>
      <c r="I2" s="88" t="str">
        <f>IF(I1&lt;&gt;"",Paramètres!L5,"")</f>
        <v>Duathlon</v>
      </c>
      <c r="J2" s="89"/>
      <c r="K2" s="88" t="str">
        <f>IF(K1&lt;&gt;"",Paramètres!L6,"")</f>
        <v>Cross Duathlon</v>
      </c>
      <c r="L2" s="89"/>
      <c r="M2" s="88" t="str">
        <f>IF(M1&lt;&gt;"",Paramètres!L7,"")</f>
        <v>Triathlon</v>
      </c>
      <c r="N2" s="89"/>
      <c r="O2" s="88" t="str">
        <f>IF(O1&lt;&gt;"",Paramètres!L8,"")</f>
        <v>Triathlon</v>
      </c>
      <c r="P2" s="89"/>
      <c r="Q2" s="88" t="str">
        <f>IF(Q1&lt;&gt;"",Paramètres!L9,"")</f>
        <v>Aquathlon</v>
      </c>
      <c r="R2" s="89"/>
      <c r="S2" s="88" t="str">
        <f>IF(S1&lt;&gt;"",Paramètres!L10,"")</f>
        <v>Triathlon</v>
      </c>
      <c r="T2" s="89"/>
      <c r="U2" s="88" t="str">
        <f>IF(U1&lt;&gt;"",Paramètres!L11,"")</f>
        <v>Triathlon</v>
      </c>
      <c r="V2" s="89"/>
      <c r="W2" s="88" t="str">
        <f>IF(W1&lt;&gt;"",Paramètres!L12,"")</f>
        <v>Triathlon</v>
      </c>
      <c r="X2" s="89"/>
      <c r="Y2" s="88" t="str">
        <f>IF(Y1&lt;&gt;"",Paramètres!L13,"")</f>
        <v/>
      </c>
      <c r="Z2" s="89"/>
      <c r="AA2" s="88" t="str">
        <f>IF(AA1&lt;&gt;"",Paramètres!L14,"")</f>
        <v/>
      </c>
      <c r="AB2" s="89"/>
      <c r="AC2" s="88" t="str">
        <f>IF(AC1&lt;&gt;"",Paramètres!L15,"")</f>
        <v/>
      </c>
      <c r="AD2" s="89"/>
      <c r="AE2" s="88" t="str">
        <f>IF(AE1&lt;&gt;"",Paramètres!L16,"")</f>
        <v/>
      </c>
      <c r="AF2" s="89"/>
      <c r="AG2" s="88" t="str">
        <f>IF(AG1&lt;&gt;"",Paramètres!L17,"")</f>
        <v/>
      </c>
      <c r="AH2" s="92"/>
      <c r="AI2" s="90" t="s">
        <v>86</v>
      </c>
      <c r="AJ2" s="90"/>
      <c r="AK2" s="90"/>
      <c r="AL2" s="91">
        <f>Paramètres!T15</f>
        <v>7</v>
      </c>
      <c r="AM2" s="91"/>
    </row>
    <row r="3" spans="1:70" ht="44.25" customHeight="1" x14ac:dyDescent="0.4">
      <c r="A3" s="99"/>
      <c r="B3" s="102"/>
      <c r="C3" s="102"/>
      <c r="D3" s="105"/>
      <c r="E3" s="88" t="str">
        <f>IF(E1&lt;&gt;"",Paramètres!M3,"")</f>
        <v>Saint Avertin</v>
      </c>
      <c r="F3" s="89"/>
      <c r="G3" s="88" t="str">
        <f>IF(G1&lt;&gt;"",Paramètres!M4,"")</f>
        <v>Châteauroux</v>
      </c>
      <c r="H3" s="89"/>
      <c r="I3" s="88" t="str">
        <f>IF(I1&lt;&gt;"",Paramètres!M5,"")</f>
        <v>Saint Cyr-sur-Loire</v>
      </c>
      <c r="J3" s="89"/>
      <c r="K3" s="88" t="str">
        <f>IF(K1&lt;&gt;"",Paramètres!M6,"")</f>
        <v>Château-Renault</v>
      </c>
      <c r="L3" s="89"/>
      <c r="M3" s="88" t="str">
        <f>IF(M1&lt;&gt;"",Paramètres!M7,"")</f>
        <v>Suèvres</v>
      </c>
      <c r="N3" s="89"/>
      <c r="O3" s="88" t="str">
        <f>IF(O1&lt;&gt;"",Paramètres!M8,"")</f>
        <v>Villiers-sur-Loir</v>
      </c>
      <c r="P3" s="89"/>
      <c r="Q3" s="88" t="str">
        <f>IF(Q1&lt;&gt;"",Paramètres!M9,"")</f>
        <v>Saint Laurent-Nouan</v>
      </c>
      <c r="R3" s="89"/>
      <c r="S3" s="88" t="str">
        <f>IF(S1&lt;&gt;"",Paramètres!M10,"")</f>
        <v>Saint George-sur-Eure</v>
      </c>
      <c r="T3" s="89"/>
      <c r="U3" s="88" t="str">
        <f>IF(U1&lt;&gt;"",Paramètres!M11,"")</f>
        <v>Joué-les-Tours</v>
      </c>
      <c r="V3" s="89"/>
      <c r="W3" s="88" t="str">
        <f>IF(W1&lt;&gt;"",Paramètres!M12,"")</f>
        <v>La Chapelle d'Angillon</v>
      </c>
      <c r="X3" s="89"/>
      <c r="Y3" s="88" t="str">
        <f>IF(Y1&lt;&gt;"",Paramètres!M13,"")</f>
        <v/>
      </c>
      <c r="Z3" s="89"/>
      <c r="AA3" s="88" t="str">
        <f>IF(AA1&lt;&gt;"",Paramètres!M14,"")</f>
        <v/>
      </c>
      <c r="AB3" s="89"/>
      <c r="AC3" s="88" t="str">
        <f>IF(AC1&lt;&gt;"",Paramètres!M15,"")</f>
        <v/>
      </c>
      <c r="AD3" s="89"/>
      <c r="AE3" s="88" t="str">
        <f>IF(AE1&lt;&gt;"",Paramètres!M16,"")</f>
        <v/>
      </c>
      <c r="AF3" s="89"/>
      <c r="AG3" s="88" t="str">
        <f>IF(AG1&lt;&gt;"",Paramètres!M17,"")</f>
        <v/>
      </c>
      <c r="AH3" s="89"/>
      <c r="AI3" s="90"/>
      <c r="AJ3" s="90"/>
      <c r="AK3" s="90"/>
      <c r="AL3" s="91"/>
      <c r="AM3" s="91"/>
      <c r="BD3" s="87" t="s">
        <v>102</v>
      </c>
      <c r="BE3" s="87"/>
      <c r="BF3" s="87"/>
      <c r="BG3" s="87"/>
      <c r="BH3" s="87"/>
      <c r="BI3" s="87"/>
      <c r="BJ3" s="87"/>
      <c r="BK3" s="87"/>
      <c r="BL3" s="87"/>
      <c r="BM3" s="87"/>
      <c r="BN3" s="87"/>
      <c r="BO3" s="87"/>
      <c r="BP3" s="87"/>
      <c r="BQ3" s="87"/>
      <c r="BR3" s="87"/>
    </row>
    <row r="4" spans="1:70" ht="38.25" customHeight="1" x14ac:dyDescent="0.25">
      <c r="A4" s="31" t="s">
        <v>49</v>
      </c>
      <c r="B4" s="31" t="s">
        <v>48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101</v>
      </c>
      <c r="AL4" s="55" t="str">
        <f>"PTS ("&amp;AL2&amp;" meilleurs résultats)"</f>
        <v>PTS (7 meilleurs résultats)</v>
      </c>
      <c r="AM4" s="56" t="str">
        <f>"CLT (" &amp; AL2 &amp;" meilleurs résultats)"</f>
        <v>CLT (7 meilleurs résultats)</v>
      </c>
      <c r="AO4" s="7" t="s">
        <v>29</v>
      </c>
      <c r="AP4" s="7" t="s">
        <v>30</v>
      </c>
      <c r="AQ4" s="7" t="s">
        <v>31</v>
      </c>
      <c r="AR4" s="7" t="s">
        <v>32</v>
      </c>
      <c r="AS4" s="7" t="s">
        <v>33</v>
      </c>
      <c r="AT4" s="7" t="s">
        <v>76</v>
      </c>
      <c r="AU4" s="7" t="s">
        <v>77</v>
      </c>
      <c r="AV4" s="7" t="s">
        <v>78</v>
      </c>
      <c r="AW4" s="7" t="s">
        <v>79</v>
      </c>
      <c r="AX4" s="7" t="s">
        <v>80</v>
      </c>
      <c r="AY4" s="7" t="s">
        <v>81</v>
      </c>
      <c r="AZ4" s="7" t="s">
        <v>82</v>
      </c>
      <c r="BA4" s="7" t="s">
        <v>83</v>
      </c>
      <c r="BB4" s="7" t="s">
        <v>84</v>
      </c>
      <c r="BC4" s="7" t="s">
        <v>85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 x14ac:dyDescent="0.5">
      <c r="A5" s="74" t="s">
        <v>765</v>
      </c>
      <c r="B5" s="74" t="s">
        <v>557</v>
      </c>
      <c r="C5" s="74" t="s">
        <v>272</v>
      </c>
      <c r="D5" s="74" t="s">
        <v>43</v>
      </c>
      <c r="E5" s="75">
        <v>1</v>
      </c>
      <c r="F5" s="77">
        <v>55</v>
      </c>
      <c r="G5" s="4">
        <v>5</v>
      </c>
      <c r="H5" s="62">
        <v>20</v>
      </c>
      <c r="I5" s="36">
        <v>5</v>
      </c>
      <c r="J5" s="62">
        <v>10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/>
      <c r="P5" s="2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/>
      <c r="R5" s="2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LIGUE",Q$5:Q$72,"&lt;"&amp;Q5)+1),Paramètres!$B$3:$C$56,2,FALSE)*Paramètres!$N$9))</f>
        <v>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85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3</v>
      </c>
      <c r="AL5" s="41">
        <f t="shared" ref="AL5:AL36" si="3">HLOOKUP($AL$2,$BD$4:$BR$72,ROW(A5)-3,FALSE)</f>
        <v>85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20</v>
      </c>
      <c r="AQ5">
        <f t="shared" ref="AQ5:AQ36" si="7">J5</f>
        <v>10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75</v>
      </c>
      <c r="BF5" s="22">
        <f t="shared" si="21"/>
        <v>85</v>
      </c>
      <c r="BG5" s="22">
        <f t="shared" si="21"/>
        <v>85</v>
      </c>
      <c r="BH5" s="22">
        <f t="shared" si="21"/>
        <v>85</v>
      </c>
      <c r="BI5" s="22">
        <f t="shared" si="21"/>
        <v>85</v>
      </c>
      <c r="BJ5" s="22">
        <f t="shared" si="21"/>
        <v>85</v>
      </c>
      <c r="BK5" s="22">
        <f t="shared" si="21"/>
        <v>85</v>
      </c>
      <c r="BL5" s="22">
        <f t="shared" si="21"/>
        <v>85</v>
      </c>
      <c r="BM5" s="22">
        <f t="shared" si="21"/>
        <v>85</v>
      </c>
      <c r="BN5" s="22">
        <f t="shared" si="21"/>
        <v>85</v>
      </c>
      <c r="BO5" s="22">
        <f t="shared" si="21"/>
        <v>85</v>
      </c>
      <c r="BP5" s="22">
        <f t="shared" si="21"/>
        <v>85</v>
      </c>
      <c r="BQ5" s="22">
        <f t="shared" si="21"/>
        <v>85</v>
      </c>
      <c r="BR5" s="22">
        <f t="shared" si="21"/>
        <v>85</v>
      </c>
    </row>
    <row r="6" spans="1:70" ht="16.5" x14ac:dyDescent="0.5">
      <c r="A6" s="74" t="s">
        <v>809</v>
      </c>
      <c r="B6" s="74" t="s">
        <v>810</v>
      </c>
      <c r="C6" s="74" t="s">
        <v>811</v>
      </c>
      <c r="D6" s="74" t="s">
        <v>43</v>
      </c>
      <c r="E6" s="6">
        <v>1</v>
      </c>
      <c r="F6" s="77">
        <v>55</v>
      </c>
      <c r="G6" s="4"/>
      <c r="H6" s="66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3</v>
      </c>
      <c r="J6" s="62">
        <v>20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LIGUE",K$5:K$72,"&lt;"&amp;K6)+1),Paramètres!$B$3:$C$56,2,FALSE)*Paramètres!$N$6))</f>
        <v>0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46"/>
      <c r="P6" s="2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/>
      <c r="R6" s="2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75</v>
      </c>
      <c r="AJ6" s="3">
        <f t="shared" si="1"/>
        <v>2</v>
      </c>
      <c r="AK6" s="5">
        <f t="shared" si="2"/>
        <v>2</v>
      </c>
      <c r="AL6" s="41">
        <f t="shared" si="3"/>
        <v>75</v>
      </c>
      <c r="AM6" s="33">
        <f t="shared" si="4"/>
        <v>2</v>
      </c>
      <c r="AO6" s="22">
        <f t="shared" si="5"/>
        <v>55</v>
      </c>
      <c r="AP6">
        <f t="shared" si="6"/>
        <v>0</v>
      </c>
      <c r="AQ6">
        <f t="shared" si="7"/>
        <v>20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75</v>
      </c>
      <c r="BF6" s="22">
        <f t="shared" si="22"/>
        <v>75</v>
      </c>
      <c r="BG6" s="22">
        <f t="shared" si="22"/>
        <v>75</v>
      </c>
      <c r="BH6" s="22">
        <f t="shared" si="22"/>
        <v>75</v>
      </c>
      <c r="BI6" s="22">
        <f t="shared" si="22"/>
        <v>75</v>
      </c>
      <c r="BJ6" s="22">
        <f t="shared" si="22"/>
        <v>75</v>
      </c>
      <c r="BK6" s="22">
        <f t="shared" si="22"/>
        <v>75</v>
      </c>
      <c r="BL6" s="22">
        <f t="shared" si="22"/>
        <v>75</v>
      </c>
      <c r="BM6" s="22">
        <f t="shared" si="22"/>
        <v>75</v>
      </c>
      <c r="BN6" s="22">
        <f t="shared" si="22"/>
        <v>75</v>
      </c>
      <c r="BO6" s="22">
        <f t="shared" si="22"/>
        <v>75</v>
      </c>
      <c r="BP6" s="22">
        <f t="shared" si="22"/>
        <v>75</v>
      </c>
      <c r="BQ6" s="22">
        <f t="shared" si="22"/>
        <v>75</v>
      </c>
      <c r="BR6" s="22">
        <f t="shared" si="22"/>
        <v>75</v>
      </c>
    </row>
    <row r="7" spans="1:70" ht="16.5" x14ac:dyDescent="0.5">
      <c r="A7" s="74" t="s">
        <v>756</v>
      </c>
      <c r="B7" s="74" t="s">
        <v>757</v>
      </c>
      <c r="C7" s="74" t="s">
        <v>758</v>
      </c>
      <c r="D7" s="74" t="s">
        <v>19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>
        <v>1</v>
      </c>
      <c r="H7" s="62">
        <v>70</v>
      </c>
      <c r="I7" s="36"/>
      <c r="J7" s="66">
        <f>IF(I$2="Bike &amp; Run",IF(ISNA(VLOOKUP(I7,Paramètres!$B$3:$C$56,2,FALSE)),0,VLOOKUP(I7,Paramètres!$B$3:$C$56,2,FALSE)*Paramètres!$N$5),IF(OR(I7="",OR($D7="",$D7="NL",$D7="HORS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LIGUE",I$5:I$72,"&lt;"&amp;I7)+1),Paramètres!$B$3:$C$56,2,FALSE)*Paramètres!$N$5))</f>
        <v>0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/>
      <c r="P7" s="2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2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70</v>
      </c>
      <c r="AJ7" s="3">
        <f t="shared" si="1"/>
        <v>3</v>
      </c>
      <c r="AK7" s="5">
        <f t="shared" si="2"/>
        <v>1</v>
      </c>
      <c r="AL7" s="41">
        <f t="shared" si="3"/>
        <v>70</v>
      </c>
      <c r="AM7" s="33">
        <f t="shared" si="4"/>
        <v>3</v>
      </c>
      <c r="AO7" s="22">
        <f t="shared" si="5"/>
        <v>0</v>
      </c>
      <c r="AP7">
        <f t="shared" si="6"/>
        <v>70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70</v>
      </c>
      <c r="BE7" s="22">
        <f t="shared" ref="BE7:BR7" si="23">BD7+LARGE($AO7:$BC7,BE$4)</f>
        <v>70</v>
      </c>
      <c r="BF7" s="22">
        <f t="shared" si="23"/>
        <v>70</v>
      </c>
      <c r="BG7" s="22">
        <f t="shared" si="23"/>
        <v>70</v>
      </c>
      <c r="BH7" s="22">
        <f t="shared" si="23"/>
        <v>70</v>
      </c>
      <c r="BI7" s="22">
        <f t="shared" si="23"/>
        <v>70</v>
      </c>
      <c r="BJ7" s="22">
        <f t="shared" si="23"/>
        <v>70</v>
      </c>
      <c r="BK7" s="22">
        <f t="shared" si="23"/>
        <v>70</v>
      </c>
      <c r="BL7" s="22">
        <f t="shared" si="23"/>
        <v>70</v>
      </c>
      <c r="BM7" s="22">
        <f t="shared" si="23"/>
        <v>70</v>
      </c>
      <c r="BN7" s="22">
        <f t="shared" si="23"/>
        <v>70</v>
      </c>
      <c r="BO7" s="22">
        <f t="shared" si="23"/>
        <v>70</v>
      </c>
      <c r="BP7" s="22">
        <f t="shared" si="23"/>
        <v>70</v>
      </c>
      <c r="BQ7" s="22">
        <f t="shared" si="23"/>
        <v>70</v>
      </c>
      <c r="BR7" s="22">
        <f t="shared" si="23"/>
        <v>70</v>
      </c>
    </row>
    <row r="8" spans="1:70" ht="16.5" x14ac:dyDescent="0.5">
      <c r="A8" s="74" t="s">
        <v>789</v>
      </c>
      <c r="B8" s="74" t="s">
        <v>790</v>
      </c>
      <c r="C8" s="74" t="s">
        <v>396</v>
      </c>
      <c r="D8" s="74" t="s">
        <v>17</v>
      </c>
      <c r="E8" s="6"/>
      <c r="F8" s="66">
        <f>IF(E$2="Bike &amp; Run",IF(ISNA(VLOOKUP(E8,Paramètres!$B$3:$C$56,2,FALSE)),0,VLOOKUP(E8,Paramètres!$B$3:$C$56,2,FALSE)*Paramètres!$N$3),IF(OR(E8="",OR($D8="",$D8="NL",$D8="HORS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LIGUE",E$5:E$72,"&lt;"&amp;E8)+1),Paramètres!$B$3:$C$56,2,FALSE)*Paramètres!$N$3))</f>
        <v>0</v>
      </c>
      <c r="G8" s="4"/>
      <c r="H8" s="66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1</v>
      </c>
      <c r="J8" s="62">
        <v>55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/>
      <c r="P8" s="2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2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55</v>
      </c>
      <c r="AJ8" s="3">
        <f t="shared" si="1"/>
        <v>4</v>
      </c>
      <c r="AK8" s="5">
        <f t="shared" si="2"/>
        <v>1</v>
      </c>
      <c r="AL8" s="41">
        <f t="shared" si="3"/>
        <v>55</v>
      </c>
      <c r="AM8" s="33">
        <f t="shared" si="4"/>
        <v>4</v>
      </c>
      <c r="AO8" s="22">
        <f t="shared" si="5"/>
        <v>0</v>
      </c>
      <c r="AP8">
        <f t="shared" si="6"/>
        <v>0</v>
      </c>
      <c r="AQ8">
        <f t="shared" si="7"/>
        <v>55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55</v>
      </c>
      <c r="BF8" s="22">
        <f t="shared" si="24"/>
        <v>55</v>
      </c>
      <c r="BG8" s="22">
        <f t="shared" si="24"/>
        <v>55</v>
      </c>
      <c r="BH8" s="22">
        <f t="shared" si="24"/>
        <v>55</v>
      </c>
      <c r="BI8" s="22">
        <f t="shared" si="24"/>
        <v>55</v>
      </c>
      <c r="BJ8" s="22">
        <f t="shared" si="24"/>
        <v>55</v>
      </c>
      <c r="BK8" s="22">
        <f t="shared" si="24"/>
        <v>55</v>
      </c>
      <c r="BL8" s="22">
        <f t="shared" si="24"/>
        <v>55</v>
      </c>
      <c r="BM8" s="22">
        <f t="shared" si="24"/>
        <v>55</v>
      </c>
      <c r="BN8" s="22">
        <f t="shared" si="24"/>
        <v>55</v>
      </c>
      <c r="BO8" s="22">
        <f t="shared" si="24"/>
        <v>55</v>
      </c>
      <c r="BP8" s="22">
        <f t="shared" si="24"/>
        <v>55</v>
      </c>
      <c r="BQ8" s="22">
        <f t="shared" si="24"/>
        <v>55</v>
      </c>
      <c r="BR8" s="22">
        <f t="shared" si="24"/>
        <v>55</v>
      </c>
    </row>
    <row r="9" spans="1:70" ht="16.5" x14ac:dyDescent="0.5">
      <c r="A9" s="74" t="s">
        <v>768</v>
      </c>
      <c r="B9" s="74" t="s">
        <v>769</v>
      </c>
      <c r="C9" s="74" t="s">
        <v>770</v>
      </c>
      <c r="D9" s="74" t="s">
        <v>21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LIGUE",E$5:E$72,"&lt;"&amp;E9)+1),Paramètres!$B$3:$C$56,2,FALSE)*Paramètres!$N$3))</f>
        <v>0</v>
      </c>
      <c r="G9" s="4">
        <v>2</v>
      </c>
      <c r="H9" s="62">
        <v>50</v>
      </c>
      <c r="I9" s="36"/>
      <c r="J9" s="66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LIGUE",I$5:I$72,"&lt;"&amp;I9)+1),Paramètres!$B$3:$C$56,2,FALSE)*Paramètres!$N$5))</f>
        <v>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/>
      <c r="P9" s="2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50</v>
      </c>
      <c r="AJ9" s="3">
        <f t="shared" si="1"/>
        <v>5</v>
      </c>
      <c r="AK9" s="5">
        <f t="shared" si="2"/>
        <v>1</v>
      </c>
      <c r="AL9" s="41">
        <f t="shared" si="3"/>
        <v>50</v>
      </c>
      <c r="AM9" s="33">
        <f t="shared" si="4"/>
        <v>5</v>
      </c>
      <c r="AO9" s="22">
        <f t="shared" si="5"/>
        <v>0</v>
      </c>
      <c r="AP9">
        <f t="shared" si="6"/>
        <v>50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50</v>
      </c>
      <c r="BE9" s="22">
        <f t="shared" ref="BE9:BR9" si="25">BD9+LARGE($AO9:$BC9,BE$4)</f>
        <v>50</v>
      </c>
      <c r="BF9" s="22">
        <f t="shared" si="25"/>
        <v>50</v>
      </c>
      <c r="BG9" s="22">
        <f t="shared" si="25"/>
        <v>50</v>
      </c>
      <c r="BH9" s="22">
        <f t="shared" si="25"/>
        <v>50</v>
      </c>
      <c r="BI9" s="22">
        <f t="shared" si="25"/>
        <v>50</v>
      </c>
      <c r="BJ9" s="22">
        <f t="shared" si="25"/>
        <v>50</v>
      </c>
      <c r="BK9" s="22">
        <f t="shared" si="25"/>
        <v>50</v>
      </c>
      <c r="BL9" s="22">
        <f t="shared" si="25"/>
        <v>50</v>
      </c>
      <c r="BM9" s="22">
        <f t="shared" si="25"/>
        <v>50</v>
      </c>
      <c r="BN9" s="22">
        <f t="shared" si="25"/>
        <v>50</v>
      </c>
      <c r="BO9" s="22">
        <f t="shared" si="25"/>
        <v>50</v>
      </c>
      <c r="BP9" s="22">
        <f t="shared" si="25"/>
        <v>50</v>
      </c>
      <c r="BQ9" s="22">
        <f t="shared" si="25"/>
        <v>50</v>
      </c>
      <c r="BR9" s="22">
        <f t="shared" si="25"/>
        <v>50</v>
      </c>
    </row>
    <row r="10" spans="1:70" ht="16.5" x14ac:dyDescent="0.5">
      <c r="A10" s="74" t="s">
        <v>812</v>
      </c>
      <c r="B10" s="74" t="s">
        <v>630</v>
      </c>
      <c r="C10" s="74" t="s">
        <v>813</v>
      </c>
      <c r="D10" s="74" t="s">
        <v>19</v>
      </c>
      <c r="E10" s="75">
        <v>3</v>
      </c>
      <c r="F10" s="77">
        <v>20</v>
      </c>
      <c r="G10" s="4">
        <v>6</v>
      </c>
      <c r="H10" s="62">
        <v>16</v>
      </c>
      <c r="I10" s="36">
        <v>6</v>
      </c>
      <c r="J10" s="62">
        <v>10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2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46</v>
      </c>
      <c r="AJ10" s="3">
        <f t="shared" si="1"/>
        <v>6</v>
      </c>
      <c r="AK10" s="5">
        <f t="shared" si="2"/>
        <v>3</v>
      </c>
      <c r="AL10" s="41">
        <f t="shared" si="3"/>
        <v>46</v>
      </c>
      <c r="AM10" s="33">
        <f t="shared" si="4"/>
        <v>6</v>
      </c>
      <c r="AO10" s="22">
        <f t="shared" si="5"/>
        <v>20</v>
      </c>
      <c r="AP10">
        <f t="shared" si="6"/>
        <v>16</v>
      </c>
      <c r="AQ10">
        <f t="shared" si="7"/>
        <v>10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20</v>
      </c>
      <c r="BE10" s="22">
        <f t="shared" ref="BE10:BR10" si="26">BD10+LARGE($AO10:$BC10,BE$4)</f>
        <v>36</v>
      </c>
      <c r="BF10" s="22">
        <f t="shared" si="26"/>
        <v>46</v>
      </c>
      <c r="BG10" s="22">
        <f t="shared" si="26"/>
        <v>46</v>
      </c>
      <c r="BH10" s="22">
        <f t="shared" si="26"/>
        <v>46</v>
      </c>
      <c r="BI10" s="22">
        <f t="shared" si="26"/>
        <v>46</v>
      </c>
      <c r="BJ10" s="22">
        <f t="shared" si="26"/>
        <v>46</v>
      </c>
      <c r="BK10" s="22">
        <f t="shared" si="26"/>
        <v>46</v>
      </c>
      <c r="BL10" s="22">
        <f t="shared" si="26"/>
        <v>46</v>
      </c>
      <c r="BM10" s="22">
        <f t="shared" si="26"/>
        <v>46</v>
      </c>
      <c r="BN10" s="22">
        <f t="shared" si="26"/>
        <v>46</v>
      </c>
      <c r="BO10" s="22">
        <f t="shared" si="26"/>
        <v>46</v>
      </c>
      <c r="BP10" s="22">
        <f t="shared" si="26"/>
        <v>46</v>
      </c>
      <c r="BQ10" s="22">
        <f t="shared" si="26"/>
        <v>46</v>
      </c>
      <c r="BR10" s="22">
        <f t="shared" si="26"/>
        <v>46</v>
      </c>
    </row>
    <row r="11" spans="1:70" ht="16.5" x14ac:dyDescent="0.5">
      <c r="A11" s="74" t="s">
        <v>754</v>
      </c>
      <c r="B11" s="74" t="s">
        <v>546</v>
      </c>
      <c r="C11" s="74" t="s">
        <v>755</v>
      </c>
      <c r="D11" s="74" t="s">
        <v>17</v>
      </c>
      <c r="E11" s="6">
        <v>2</v>
      </c>
      <c r="F11" s="77">
        <v>35</v>
      </c>
      <c r="G11" s="4">
        <v>10</v>
      </c>
      <c r="H11" s="62">
        <v>10</v>
      </c>
      <c r="I11" s="36"/>
      <c r="J11" s="66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2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45</v>
      </c>
      <c r="AJ11" s="3">
        <f t="shared" si="1"/>
        <v>7</v>
      </c>
      <c r="AK11" s="5">
        <f t="shared" si="2"/>
        <v>2</v>
      </c>
      <c r="AL11" s="41">
        <f t="shared" si="3"/>
        <v>45</v>
      </c>
      <c r="AM11" s="33">
        <f t="shared" si="4"/>
        <v>7</v>
      </c>
      <c r="AO11" s="22">
        <f t="shared" si="5"/>
        <v>35</v>
      </c>
      <c r="AP11">
        <f t="shared" si="6"/>
        <v>10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35</v>
      </c>
      <c r="BE11" s="22">
        <f t="shared" ref="BE11:BR11" si="27">BD11+LARGE($AO11:$BC11,BE$4)</f>
        <v>45</v>
      </c>
      <c r="BF11" s="22">
        <f t="shared" si="27"/>
        <v>45</v>
      </c>
      <c r="BG11" s="22">
        <f t="shared" si="27"/>
        <v>45</v>
      </c>
      <c r="BH11" s="22">
        <f t="shared" si="27"/>
        <v>45</v>
      </c>
      <c r="BI11" s="22">
        <f t="shared" si="27"/>
        <v>45</v>
      </c>
      <c r="BJ11" s="22">
        <f t="shared" si="27"/>
        <v>45</v>
      </c>
      <c r="BK11" s="22">
        <f t="shared" si="27"/>
        <v>45</v>
      </c>
      <c r="BL11" s="22">
        <f t="shared" si="27"/>
        <v>45</v>
      </c>
      <c r="BM11" s="22">
        <f t="shared" si="27"/>
        <v>45</v>
      </c>
      <c r="BN11" s="22">
        <f t="shared" si="27"/>
        <v>45</v>
      </c>
      <c r="BO11" s="22">
        <f t="shared" si="27"/>
        <v>45</v>
      </c>
      <c r="BP11" s="22">
        <f t="shared" si="27"/>
        <v>45</v>
      </c>
      <c r="BQ11" s="22">
        <f t="shared" si="27"/>
        <v>45</v>
      </c>
      <c r="BR11" s="22">
        <f t="shared" si="27"/>
        <v>45</v>
      </c>
    </row>
    <row r="12" spans="1:70" ht="16.5" x14ac:dyDescent="0.5">
      <c r="A12" s="74" t="s">
        <v>751</v>
      </c>
      <c r="B12" s="74" t="s">
        <v>752</v>
      </c>
      <c r="C12" s="74" t="s">
        <v>753</v>
      </c>
      <c r="D12" s="74" t="s">
        <v>21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66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>
        <v>2</v>
      </c>
      <c r="J12" s="62">
        <v>35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35</v>
      </c>
      <c r="AJ12" s="3">
        <f t="shared" si="1"/>
        <v>8</v>
      </c>
      <c r="AK12" s="5">
        <f t="shared" si="2"/>
        <v>1</v>
      </c>
      <c r="AL12" s="41">
        <f t="shared" si="3"/>
        <v>35</v>
      </c>
      <c r="AM12" s="33">
        <f t="shared" si="4"/>
        <v>8</v>
      </c>
      <c r="AO12" s="22">
        <f t="shared" si="5"/>
        <v>0</v>
      </c>
      <c r="AP12">
        <f t="shared" si="6"/>
        <v>0</v>
      </c>
      <c r="AQ12">
        <f t="shared" si="7"/>
        <v>35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35</v>
      </c>
      <c r="BE12" s="22">
        <f t="shared" ref="BE12:BR12" si="28">BD12+LARGE($AO12:$BC12,BE$4)</f>
        <v>35</v>
      </c>
      <c r="BF12" s="22">
        <f t="shared" si="28"/>
        <v>35</v>
      </c>
      <c r="BG12" s="22">
        <f t="shared" si="28"/>
        <v>35</v>
      </c>
      <c r="BH12" s="22">
        <f t="shared" si="28"/>
        <v>35</v>
      </c>
      <c r="BI12" s="22">
        <f t="shared" si="28"/>
        <v>35</v>
      </c>
      <c r="BJ12" s="22">
        <f t="shared" si="28"/>
        <v>35</v>
      </c>
      <c r="BK12" s="22">
        <f t="shared" si="28"/>
        <v>35</v>
      </c>
      <c r="BL12" s="22">
        <f t="shared" si="28"/>
        <v>35</v>
      </c>
      <c r="BM12" s="22">
        <f t="shared" si="28"/>
        <v>35</v>
      </c>
      <c r="BN12" s="22">
        <f t="shared" si="28"/>
        <v>35</v>
      </c>
      <c r="BO12" s="22">
        <f t="shared" si="28"/>
        <v>35</v>
      </c>
      <c r="BP12" s="22">
        <f t="shared" si="28"/>
        <v>35</v>
      </c>
      <c r="BQ12" s="22">
        <f t="shared" si="28"/>
        <v>35</v>
      </c>
      <c r="BR12" s="22">
        <f t="shared" si="28"/>
        <v>35</v>
      </c>
    </row>
    <row r="13" spans="1:70" ht="16.5" x14ac:dyDescent="0.5">
      <c r="A13" s="74" t="s">
        <v>766</v>
      </c>
      <c r="B13" s="74" t="s">
        <v>767</v>
      </c>
      <c r="C13" s="74" t="s">
        <v>495</v>
      </c>
      <c r="D13" s="74" t="s">
        <v>107</v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>
        <v>3</v>
      </c>
      <c r="H13" s="62">
        <v>35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35</v>
      </c>
      <c r="AJ13" s="3">
        <f t="shared" si="1"/>
        <v>8</v>
      </c>
      <c r="AK13" s="5">
        <f t="shared" si="2"/>
        <v>1</v>
      </c>
      <c r="AL13" s="41">
        <f t="shared" si="3"/>
        <v>35</v>
      </c>
      <c r="AM13" s="33">
        <f t="shared" si="4"/>
        <v>8</v>
      </c>
      <c r="AO13" s="22">
        <f t="shared" si="5"/>
        <v>0</v>
      </c>
      <c r="AP13">
        <f t="shared" si="6"/>
        <v>35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35</v>
      </c>
      <c r="BE13" s="22">
        <f t="shared" ref="BE13:BR13" si="29">BD13+LARGE($AO13:$BC13,BE$4)</f>
        <v>35</v>
      </c>
      <c r="BF13" s="22">
        <f t="shared" si="29"/>
        <v>35</v>
      </c>
      <c r="BG13" s="22">
        <f t="shared" si="29"/>
        <v>35</v>
      </c>
      <c r="BH13" s="22">
        <f t="shared" si="29"/>
        <v>35</v>
      </c>
      <c r="BI13" s="22">
        <f t="shared" si="29"/>
        <v>35</v>
      </c>
      <c r="BJ13" s="22">
        <f t="shared" si="29"/>
        <v>35</v>
      </c>
      <c r="BK13" s="22">
        <f t="shared" si="29"/>
        <v>35</v>
      </c>
      <c r="BL13" s="22">
        <f t="shared" si="29"/>
        <v>35</v>
      </c>
      <c r="BM13" s="22">
        <f t="shared" si="29"/>
        <v>35</v>
      </c>
      <c r="BN13" s="22">
        <f t="shared" si="29"/>
        <v>35</v>
      </c>
      <c r="BO13" s="22">
        <f t="shared" si="29"/>
        <v>35</v>
      </c>
      <c r="BP13" s="22">
        <f t="shared" si="29"/>
        <v>35</v>
      </c>
      <c r="BQ13" s="22">
        <f t="shared" si="29"/>
        <v>35</v>
      </c>
      <c r="BR13" s="22">
        <f t="shared" si="29"/>
        <v>35</v>
      </c>
    </row>
    <row r="14" spans="1:70" ht="16.5" x14ac:dyDescent="0.5">
      <c r="A14" s="74" t="s">
        <v>773</v>
      </c>
      <c r="B14" s="74" t="s">
        <v>774</v>
      </c>
      <c r="C14" s="74" t="s">
        <v>215</v>
      </c>
      <c r="D14" s="74" t="s">
        <v>42</v>
      </c>
      <c r="E14" s="75">
        <v>2</v>
      </c>
      <c r="F14" s="77">
        <v>35</v>
      </c>
      <c r="G14" s="4"/>
      <c r="H14" s="66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2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35</v>
      </c>
      <c r="AJ14" s="3">
        <f t="shared" si="1"/>
        <v>8</v>
      </c>
      <c r="AK14" s="5">
        <f t="shared" si="2"/>
        <v>1</v>
      </c>
      <c r="AL14" s="41">
        <f t="shared" si="3"/>
        <v>35</v>
      </c>
      <c r="AM14" s="33">
        <f t="shared" si="4"/>
        <v>8</v>
      </c>
      <c r="AO14" s="22">
        <f t="shared" si="5"/>
        <v>35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35</v>
      </c>
      <c r="BE14" s="22">
        <f t="shared" ref="BE14:BR14" si="30">BD14+LARGE($AO14:$BC14,BE$4)</f>
        <v>35</v>
      </c>
      <c r="BF14" s="22">
        <f t="shared" si="30"/>
        <v>35</v>
      </c>
      <c r="BG14" s="22">
        <f t="shared" si="30"/>
        <v>35</v>
      </c>
      <c r="BH14" s="22">
        <f t="shared" si="30"/>
        <v>35</v>
      </c>
      <c r="BI14" s="22">
        <f t="shared" si="30"/>
        <v>35</v>
      </c>
      <c r="BJ14" s="22">
        <f t="shared" si="30"/>
        <v>35</v>
      </c>
      <c r="BK14" s="22">
        <f t="shared" si="30"/>
        <v>35</v>
      </c>
      <c r="BL14" s="22">
        <f t="shared" si="30"/>
        <v>35</v>
      </c>
      <c r="BM14" s="22">
        <f t="shared" si="30"/>
        <v>35</v>
      </c>
      <c r="BN14" s="22">
        <f t="shared" si="30"/>
        <v>35</v>
      </c>
      <c r="BO14" s="22">
        <f t="shared" si="30"/>
        <v>35</v>
      </c>
      <c r="BP14" s="22">
        <f t="shared" si="30"/>
        <v>35</v>
      </c>
      <c r="BQ14" s="22">
        <f t="shared" si="30"/>
        <v>35</v>
      </c>
      <c r="BR14" s="22">
        <f t="shared" si="30"/>
        <v>35</v>
      </c>
    </row>
    <row r="15" spans="1:70" ht="16.5" x14ac:dyDescent="0.5">
      <c r="A15" s="74" t="s">
        <v>759</v>
      </c>
      <c r="B15" s="74" t="s">
        <v>317</v>
      </c>
      <c r="C15" s="74" t="s">
        <v>760</v>
      </c>
      <c r="D15" s="74" t="s">
        <v>21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>
        <v>4</v>
      </c>
      <c r="H15" s="62">
        <v>25</v>
      </c>
      <c r="I15" s="36"/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2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25</v>
      </c>
      <c r="AJ15" s="3">
        <f t="shared" si="1"/>
        <v>11</v>
      </c>
      <c r="AK15" s="5">
        <f t="shared" si="2"/>
        <v>1</v>
      </c>
      <c r="AL15" s="41">
        <f t="shared" si="3"/>
        <v>25</v>
      </c>
      <c r="AM15" s="33">
        <f t="shared" si="4"/>
        <v>11</v>
      </c>
      <c r="AO15" s="22">
        <f t="shared" si="5"/>
        <v>0</v>
      </c>
      <c r="AP15">
        <f t="shared" si="6"/>
        <v>25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25</v>
      </c>
      <c r="BE15" s="22">
        <f t="shared" ref="BE15:BR15" si="31">BD15+LARGE($AO15:$BC15,BE$4)</f>
        <v>25</v>
      </c>
      <c r="BF15" s="22">
        <f t="shared" si="31"/>
        <v>25</v>
      </c>
      <c r="BG15" s="22">
        <f t="shared" si="31"/>
        <v>25</v>
      </c>
      <c r="BH15" s="22">
        <f t="shared" si="31"/>
        <v>25</v>
      </c>
      <c r="BI15" s="22">
        <f t="shared" si="31"/>
        <v>25</v>
      </c>
      <c r="BJ15" s="22">
        <f t="shared" si="31"/>
        <v>25</v>
      </c>
      <c r="BK15" s="22">
        <f t="shared" si="31"/>
        <v>25</v>
      </c>
      <c r="BL15" s="22">
        <f t="shared" si="31"/>
        <v>25</v>
      </c>
      <c r="BM15" s="22">
        <f t="shared" si="31"/>
        <v>25</v>
      </c>
      <c r="BN15" s="22">
        <f t="shared" si="31"/>
        <v>25</v>
      </c>
      <c r="BO15" s="22">
        <f t="shared" si="31"/>
        <v>25</v>
      </c>
      <c r="BP15" s="22">
        <f t="shared" si="31"/>
        <v>25</v>
      </c>
      <c r="BQ15" s="22">
        <f t="shared" si="31"/>
        <v>25</v>
      </c>
      <c r="BR15" s="22">
        <f t="shared" si="31"/>
        <v>25</v>
      </c>
    </row>
    <row r="16" spans="1:70" ht="16.5" x14ac:dyDescent="0.5">
      <c r="A16" s="74" t="s">
        <v>761</v>
      </c>
      <c r="B16" s="74" t="s">
        <v>762</v>
      </c>
      <c r="C16" s="74" t="s">
        <v>763</v>
      </c>
      <c r="D16" s="74" t="s">
        <v>43</v>
      </c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>
        <v>7</v>
      </c>
      <c r="H16" s="77">
        <v>14</v>
      </c>
      <c r="I16" s="36">
        <v>8</v>
      </c>
      <c r="J16" s="77">
        <v>10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24</v>
      </c>
      <c r="AJ16" s="3">
        <f t="shared" si="1"/>
        <v>12</v>
      </c>
      <c r="AK16" s="5">
        <f t="shared" si="2"/>
        <v>2</v>
      </c>
      <c r="AL16" s="41">
        <f t="shared" si="3"/>
        <v>24</v>
      </c>
      <c r="AM16" s="33">
        <f t="shared" si="4"/>
        <v>12</v>
      </c>
      <c r="AO16" s="22">
        <f t="shared" si="5"/>
        <v>0</v>
      </c>
      <c r="AP16">
        <f t="shared" si="6"/>
        <v>14</v>
      </c>
      <c r="AQ16">
        <f t="shared" si="7"/>
        <v>10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14</v>
      </c>
      <c r="BE16" s="22">
        <f t="shared" ref="BE16:BR16" si="32">BD16+LARGE($AO16:$BC16,BE$4)</f>
        <v>24</v>
      </c>
      <c r="BF16" s="22">
        <f t="shared" si="32"/>
        <v>24</v>
      </c>
      <c r="BG16" s="22">
        <f t="shared" si="32"/>
        <v>24</v>
      </c>
      <c r="BH16" s="22">
        <f t="shared" si="32"/>
        <v>24</v>
      </c>
      <c r="BI16" s="22">
        <f t="shared" si="32"/>
        <v>24</v>
      </c>
      <c r="BJ16" s="22">
        <f t="shared" si="32"/>
        <v>24</v>
      </c>
      <c r="BK16" s="22">
        <f t="shared" si="32"/>
        <v>24</v>
      </c>
      <c r="BL16" s="22">
        <f t="shared" si="32"/>
        <v>24</v>
      </c>
      <c r="BM16" s="22">
        <f t="shared" si="32"/>
        <v>24</v>
      </c>
      <c r="BN16" s="22">
        <f t="shared" si="32"/>
        <v>24</v>
      </c>
      <c r="BO16" s="22">
        <f t="shared" si="32"/>
        <v>24</v>
      </c>
      <c r="BP16" s="22">
        <f t="shared" si="32"/>
        <v>24</v>
      </c>
      <c r="BQ16" s="22">
        <f t="shared" si="32"/>
        <v>24</v>
      </c>
      <c r="BR16" s="22">
        <f t="shared" si="32"/>
        <v>24</v>
      </c>
    </row>
    <row r="17" spans="1:70" ht="16.5" x14ac:dyDescent="0.5">
      <c r="A17" s="74" t="s">
        <v>777</v>
      </c>
      <c r="B17" s="74" t="s">
        <v>778</v>
      </c>
      <c r="C17" s="74" t="s">
        <v>779</v>
      </c>
      <c r="D17" s="74" t="s">
        <v>131</v>
      </c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>
        <v>8</v>
      </c>
      <c r="H17" s="77">
        <v>12</v>
      </c>
      <c r="I17" s="36">
        <v>4</v>
      </c>
      <c r="J17" s="77">
        <v>10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22</v>
      </c>
      <c r="AJ17" s="3">
        <f t="shared" si="1"/>
        <v>13</v>
      </c>
      <c r="AK17" s="5">
        <f t="shared" si="2"/>
        <v>2</v>
      </c>
      <c r="AL17" s="41">
        <f t="shared" si="3"/>
        <v>22</v>
      </c>
      <c r="AM17" s="33">
        <f t="shared" si="4"/>
        <v>13</v>
      </c>
      <c r="AO17" s="22">
        <f t="shared" si="5"/>
        <v>0</v>
      </c>
      <c r="AP17">
        <f t="shared" si="6"/>
        <v>12</v>
      </c>
      <c r="AQ17">
        <f t="shared" si="7"/>
        <v>10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12</v>
      </c>
      <c r="BE17" s="22">
        <f t="shared" ref="BE17:BR17" si="33">BD17+LARGE($AO17:$BC17,BE$4)</f>
        <v>22</v>
      </c>
      <c r="BF17" s="22">
        <f t="shared" si="33"/>
        <v>22</v>
      </c>
      <c r="BG17" s="22">
        <f t="shared" si="33"/>
        <v>22</v>
      </c>
      <c r="BH17" s="22">
        <f t="shared" si="33"/>
        <v>22</v>
      </c>
      <c r="BI17" s="22">
        <f t="shared" si="33"/>
        <v>22</v>
      </c>
      <c r="BJ17" s="22">
        <f t="shared" si="33"/>
        <v>22</v>
      </c>
      <c r="BK17" s="22">
        <f t="shared" si="33"/>
        <v>22</v>
      </c>
      <c r="BL17" s="22">
        <f t="shared" si="33"/>
        <v>22</v>
      </c>
      <c r="BM17" s="22">
        <f t="shared" si="33"/>
        <v>22</v>
      </c>
      <c r="BN17" s="22">
        <f t="shared" si="33"/>
        <v>22</v>
      </c>
      <c r="BO17" s="22">
        <f t="shared" si="33"/>
        <v>22</v>
      </c>
      <c r="BP17" s="22">
        <f t="shared" si="33"/>
        <v>22</v>
      </c>
      <c r="BQ17" s="22">
        <f t="shared" si="33"/>
        <v>22</v>
      </c>
      <c r="BR17" s="22">
        <f t="shared" si="33"/>
        <v>22</v>
      </c>
    </row>
    <row r="18" spans="1:70" ht="16.5" x14ac:dyDescent="0.5">
      <c r="A18" s="74" t="s">
        <v>796</v>
      </c>
      <c r="B18" s="74" t="s">
        <v>797</v>
      </c>
      <c r="C18" s="74" t="s">
        <v>172</v>
      </c>
      <c r="D18" s="74" t="s">
        <v>131</v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>
        <v>9</v>
      </c>
      <c r="H18" s="77">
        <v>10</v>
      </c>
      <c r="I18" s="36">
        <v>7</v>
      </c>
      <c r="J18" s="77">
        <v>10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20</v>
      </c>
      <c r="AJ18" s="3">
        <f t="shared" si="1"/>
        <v>14</v>
      </c>
      <c r="AK18" s="5">
        <f t="shared" si="2"/>
        <v>2</v>
      </c>
      <c r="AL18" s="41">
        <f t="shared" si="3"/>
        <v>20</v>
      </c>
      <c r="AM18" s="33">
        <f t="shared" si="4"/>
        <v>14</v>
      </c>
      <c r="AO18" s="22">
        <f t="shared" si="5"/>
        <v>0</v>
      </c>
      <c r="AP18">
        <f t="shared" si="6"/>
        <v>10</v>
      </c>
      <c r="AQ18">
        <f t="shared" si="7"/>
        <v>10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10</v>
      </c>
      <c r="BE18" s="22">
        <f t="shared" ref="BE18:BR18" si="34">BD18+LARGE($AO18:$BC18,BE$4)</f>
        <v>20</v>
      </c>
      <c r="BF18" s="22">
        <f t="shared" si="34"/>
        <v>20</v>
      </c>
      <c r="BG18" s="22">
        <f t="shared" si="34"/>
        <v>20</v>
      </c>
      <c r="BH18" s="22">
        <f t="shared" si="34"/>
        <v>20</v>
      </c>
      <c r="BI18" s="22">
        <f t="shared" si="34"/>
        <v>20</v>
      </c>
      <c r="BJ18" s="22">
        <f t="shared" si="34"/>
        <v>20</v>
      </c>
      <c r="BK18" s="22">
        <f t="shared" si="34"/>
        <v>20</v>
      </c>
      <c r="BL18" s="22">
        <f t="shared" si="34"/>
        <v>20</v>
      </c>
      <c r="BM18" s="22">
        <f t="shared" si="34"/>
        <v>20</v>
      </c>
      <c r="BN18" s="22">
        <f t="shared" si="34"/>
        <v>20</v>
      </c>
      <c r="BO18" s="22">
        <f t="shared" si="34"/>
        <v>20</v>
      </c>
      <c r="BP18" s="22">
        <f t="shared" si="34"/>
        <v>20</v>
      </c>
      <c r="BQ18" s="22">
        <f t="shared" si="34"/>
        <v>20</v>
      </c>
      <c r="BR18" s="22">
        <f t="shared" si="34"/>
        <v>20</v>
      </c>
    </row>
    <row r="19" spans="1:70" ht="16.5" x14ac:dyDescent="0.5">
      <c r="A19" s="74" t="s">
        <v>806</v>
      </c>
      <c r="B19" s="74" t="s">
        <v>807</v>
      </c>
      <c r="C19" s="74" t="s">
        <v>808</v>
      </c>
      <c r="D19" s="74" t="s">
        <v>43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>
        <v>11</v>
      </c>
      <c r="H19" s="77">
        <v>10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10</v>
      </c>
      <c r="AJ19" s="3">
        <f t="shared" si="1"/>
        <v>15</v>
      </c>
      <c r="AK19" s="5">
        <f t="shared" si="2"/>
        <v>1</v>
      </c>
      <c r="AL19" s="41">
        <f t="shared" si="3"/>
        <v>10</v>
      </c>
      <c r="AM19" s="33">
        <f t="shared" si="4"/>
        <v>15</v>
      </c>
      <c r="AO19" s="22">
        <f t="shared" si="5"/>
        <v>0</v>
      </c>
      <c r="AP19">
        <f t="shared" si="6"/>
        <v>10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10</v>
      </c>
      <c r="BE19" s="22">
        <f t="shared" ref="BE19:BR19" si="35">BD19+LARGE($AO19:$BC19,BE$4)</f>
        <v>10</v>
      </c>
      <c r="BF19" s="22">
        <f t="shared" si="35"/>
        <v>10</v>
      </c>
      <c r="BG19" s="22">
        <f t="shared" si="35"/>
        <v>10</v>
      </c>
      <c r="BH19" s="22">
        <f t="shared" si="35"/>
        <v>10</v>
      </c>
      <c r="BI19" s="22">
        <f t="shared" si="35"/>
        <v>10</v>
      </c>
      <c r="BJ19" s="22">
        <f t="shared" si="35"/>
        <v>10</v>
      </c>
      <c r="BK19" s="22">
        <f t="shared" si="35"/>
        <v>10</v>
      </c>
      <c r="BL19" s="22">
        <f t="shared" si="35"/>
        <v>10</v>
      </c>
      <c r="BM19" s="22">
        <f t="shared" si="35"/>
        <v>10</v>
      </c>
      <c r="BN19" s="22">
        <f t="shared" si="35"/>
        <v>10</v>
      </c>
      <c r="BO19" s="22">
        <f t="shared" si="35"/>
        <v>10</v>
      </c>
      <c r="BP19" s="22">
        <f t="shared" si="35"/>
        <v>10</v>
      </c>
      <c r="BQ19" s="22">
        <f t="shared" si="35"/>
        <v>10</v>
      </c>
      <c r="BR19" s="22">
        <f t="shared" si="35"/>
        <v>10</v>
      </c>
    </row>
    <row r="20" spans="1:70" ht="16.5" x14ac:dyDescent="0.35">
      <c r="A20" s="74" t="s">
        <v>746</v>
      </c>
      <c r="B20" s="74" t="s">
        <v>747</v>
      </c>
      <c r="C20" s="74" t="s">
        <v>748</v>
      </c>
      <c r="D20" s="74" t="s">
        <v>43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 x14ac:dyDescent="0.35">
      <c r="A21" s="74" t="s">
        <v>749</v>
      </c>
      <c r="B21" s="74" t="s">
        <v>750</v>
      </c>
      <c r="C21" s="74" t="s">
        <v>449</v>
      </c>
      <c r="D21" s="74" t="s">
        <v>18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 x14ac:dyDescent="0.35">
      <c r="A22" s="74" t="s">
        <v>764</v>
      </c>
      <c r="B22" s="74" t="s">
        <v>437</v>
      </c>
      <c r="C22" s="74" t="s">
        <v>664</v>
      </c>
      <c r="D22" s="74" t="s">
        <v>43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 x14ac:dyDescent="0.35">
      <c r="A23" s="74" t="s">
        <v>771</v>
      </c>
      <c r="B23" s="74" t="s">
        <v>772</v>
      </c>
      <c r="C23" s="74" t="s">
        <v>441</v>
      </c>
      <c r="D23" s="74" t="s">
        <v>19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 x14ac:dyDescent="0.35">
      <c r="A24" s="74" t="s">
        <v>775</v>
      </c>
      <c r="B24" s="74" t="s">
        <v>776</v>
      </c>
      <c r="C24" s="74" t="s">
        <v>333</v>
      </c>
      <c r="D24" s="74" t="s">
        <v>130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 x14ac:dyDescent="0.35">
      <c r="A25" s="74" t="s">
        <v>780</v>
      </c>
      <c r="B25" s="74" t="s">
        <v>781</v>
      </c>
      <c r="C25" s="74" t="s">
        <v>649</v>
      </c>
      <c r="D25" s="74" t="s">
        <v>19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 x14ac:dyDescent="0.35">
      <c r="A26" s="74" t="s">
        <v>782</v>
      </c>
      <c r="B26" s="74" t="s">
        <v>783</v>
      </c>
      <c r="C26" s="74" t="s">
        <v>577</v>
      </c>
      <c r="D26" s="74" t="s">
        <v>44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 x14ac:dyDescent="0.35">
      <c r="A27" s="74" t="s">
        <v>784</v>
      </c>
      <c r="B27" s="74" t="s">
        <v>785</v>
      </c>
      <c r="C27" s="74" t="s">
        <v>577</v>
      </c>
      <c r="D27" s="74" t="s">
        <v>17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 x14ac:dyDescent="0.35">
      <c r="A28" s="74" t="s">
        <v>786</v>
      </c>
      <c r="B28" s="74" t="s">
        <v>787</v>
      </c>
      <c r="C28" s="74" t="s">
        <v>788</v>
      </c>
      <c r="D28" s="74" t="s">
        <v>133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 x14ac:dyDescent="0.35">
      <c r="A29" s="74" t="s">
        <v>791</v>
      </c>
      <c r="B29" s="74" t="s">
        <v>792</v>
      </c>
      <c r="C29" s="74" t="s">
        <v>793</v>
      </c>
      <c r="D29" s="74" t="s">
        <v>21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 x14ac:dyDescent="0.35">
      <c r="A30" s="74" t="s">
        <v>794</v>
      </c>
      <c r="B30" s="74" t="s">
        <v>795</v>
      </c>
      <c r="C30" s="74" t="s">
        <v>374</v>
      </c>
      <c r="D30" s="74" t="s">
        <v>19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 x14ac:dyDescent="0.35">
      <c r="A31" s="74" t="s">
        <v>798</v>
      </c>
      <c r="B31" s="74" t="s">
        <v>799</v>
      </c>
      <c r="C31" s="74" t="s">
        <v>800</v>
      </c>
      <c r="D31" s="74" t="s">
        <v>17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 x14ac:dyDescent="0.35">
      <c r="A32" s="74" t="s">
        <v>801</v>
      </c>
      <c r="B32" s="74" t="s">
        <v>802</v>
      </c>
      <c r="C32" s="74" t="s">
        <v>582</v>
      </c>
      <c r="D32" s="74" t="s">
        <v>21</v>
      </c>
      <c r="E32" s="6"/>
      <c r="F32" s="66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 x14ac:dyDescent="0.35">
      <c r="A33" s="74" t="s">
        <v>803</v>
      </c>
      <c r="B33" s="74" t="s">
        <v>804</v>
      </c>
      <c r="C33" s="74" t="s">
        <v>805</v>
      </c>
      <c r="D33" s="74" t="s">
        <v>19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 x14ac:dyDescent="0.35">
      <c r="A34" s="14"/>
      <c r="B34" s="32"/>
      <c r="C34" s="32"/>
      <c r="D34" s="32"/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 x14ac:dyDescent="0.35">
      <c r="A35" s="14"/>
      <c r="B35" s="32"/>
      <c r="C35" s="32"/>
      <c r="D35" s="32"/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 x14ac:dyDescent="0.35">
      <c r="A36" s="14"/>
      <c r="B36" s="32"/>
      <c r="C36" s="32"/>
      <c r="D36" s="32"/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 x14ac:dyDescent="0.35">
      <c r="A37" s="14"/>
      <c r="B37" s="32"/>
      <c r="C37" s="32"/>
      <c r="D37" s="32"/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 x14ac:dyDescent="0.35">
      <c r="A38" s="14"/>
      <c r="B38" s="32"/>
      <c r="C38" s="32"/>
      <c r="D38" s="32"/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 x14ac:dyDescent="0.35">
      <c r="A39" s="14"/>
      <c r="B39" s="32"/>
      <c r="C39" s="32"/>
      <c r="D39" s="32"/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 x14ac:dyDescent="0.35">
      <c r="A40" s="14"/>
      <c r="B40" s="32"/>
      <c r="C40" s="32"/>
      <c r="D40" s="32"/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 x14ac:dyDescent="0.35">
      <c r="A41" s="14"/>
      <c r="B41" s="32"/>
      <c r="C41" s="32"/>
      <c r="D41" s="32"/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 x14ac:dyDescent="0.35">
      <c r="A42" s="14"/>
      <c r="B42" s="32"/>
      <c r="C42" s="32"/>
      <c r="D42" s="32"/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 x14ac:dyDescent="0.35">
      <c r="A43" s="14"/>
      <c r="B43" s="32"/>
      <c r="C43" s="32"/>
      <c r="D43" s="32"/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 x14ac:dyDescent="0.35">
      <c r="A44" s="14"/>
      <c r="B44" s="32"/>
      <c r="C44" s="32"/>
      <c r="D44" s="32"/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 x14ac:dyDescent="0.35">
      <c r="A45" s="14"/>
      <c r="B45" s="32"/>
      <c r="C45" s="32"/>
      <c r="D45" s="32"/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 x14ac:dyDescent="0.35">
      <c r="A46" s="14"/>
      <c r="B46" s="32"/>
      <c r="C46" s="32"/>
      <c r="D46" s="32"/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 x14ac:dyDescent="0.35">
      <c r="A47" s="14"/>
      <c r="B47" s="32"/>
      <c r="C47" s="32"/>
      <c r="D47" s="32"/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 x14ac:dyDescent="0.35">
      <c r="A48" s="14"/>
      <c r="B48" s="32"/>
      <c r="C48" s="32"/>
      <c r="D48" s="32"/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 x14ac:dyDescent="0.35">
      <c r="A49" s="14"/>
      <c r="B49" s="32"/>
      <c r="C49" s="32"/>
      <c r="D49" s="32"/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 x14ac:dyDescent="0.35">
      <c r="A50" s="14"/>
      <c r="B50" s="32"/>
      <c r="C50" s="32"/>
      <c r="D50" s="32"/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 x14ac:dyDescent="0.35">
      <c r="A51" s="14"/>
      <c r="B51" s="32"/>
      <c r="C51" s="32"/>
      <c r="D51" s="32"/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 x14ac:dyDescent="0.35">
      <c r="A52" s="14"/>
      <c r="B52" s="32"/>
      <c r="C52" s="32"/>
      <c r="D52" s="32"/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 x14ac:dyDescent="0.35">
      <c r="A53" s="14"/>
      <c r="B53" s="32"/>
      <c r="C53" s="32"/>
      <c r="D53" s="32"/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 x14ac:dyDescent="0.35">
      <c r="A54" s="14"/>
      <c r="B54" s="32"/>
      <c r="C54" s="32"/>
      <c r="D54" s="32"/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 x14ac:dyDescent="0.35">
      <c r="A55" s="14"/>
      <c r="B55" s="32"/>
      <c r="C55" s="32"/>
      <c r="D55" s="32"/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 x14ac:dyDescent="0.35">
      <c r="A56" s="14"/>
      <c r="B56" s="32"/>
      <c r="C56" s="32"/>
      <c r="D56" s="32"/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 x14ac:dyDescent="0.35">
      <c r="A57" s="14"/>
      <c r="B57" s="32"/>
      <c r="C57" s="32"/>
      <c r="D57" s="32"/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 x14ac:dyDescent="0.35">
      <c r="A58" s="14"/>
      <c r="B58" s="32"/>
      <c r="C58" s="32"/>
      <c r="D58" s="32"/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 x14ac:dyDescent="0.35">
      <c r="A59" s="14"/>
      <c r="B59" s="32"/>
      <c r="C59" s="32"/>
      <c r="D59" s="32"/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 x14ac:dyDescent="0.35">
      <c r="A60" s="14"/>
      <c r="B60" s="32"/>
      <c r="C60" s="32"/>
      <c r="D60" s="32"/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 x14ac:dyDescent="0.35">
      <c r="A61" s="14"/>
      <c r="B61" s="32"/>
      <c r="C61" s="32"/>
      <c r="D61" s="32"/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 x14ac:dyDescent="0.3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 x14ac:dyDescent="0.3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 x14ac:dyDescent="0.3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 x14ac:dyDescent="0.3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 x14ac:dyDescent="0.3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 x14ac:dyDescent="0.3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 x14ac:dyDescent="0.3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 x14ac:dyDescent="0.3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 x14ac:dyDescent="0.3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 x14ac:dyDescent="0.3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 x14ac:dyDescent="0.3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3">
    <sortCondition descending="1" ref="AI4:AI73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34:A72" xr:uid="{00000000-0002-0000-0C00-000000000000}">
      <formula1>IF(A34&lt;&gt;"",OFFSET(F_licences,MATCH(A34&amp;"*",F_licences,0)-1,,COUNTIF(F_licences,A34&amp;"*"),1),F_licences)</formula1>
    </dataValidation>
    <dataValidation type="list" allowBlank="1" showInputMessage="1" showErrorMessage="1" sqref="D34:D72" xr:uid="{00000000-0002-0000-0C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Feuil48"/>
  <dimension ref="A1:BR72"/>
  <sheetViews>
    <sheetView workbookViewId="0">
      <selection activeCell="R26" sqref="R26"/>
    </sheetView>
  </sheetViews>
  <sheetFormatPr baseColWidth="10" defaultColWidth="11" defaultRowHeight="12.5" x14ac:dyDescent="0.25"/>
  <cols>
    <col min="1" max="1" width="23.36328125" bestFit="1" customWidth="1"/>
    <col min="2" max="2" width="17.36328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6.36328125" bestFit="1" customWidth="1"/>
    <col min="17" max="17" width="3.6328125" bestFit="1" customWidth="1"/>
    <col min="18" max="18" width="6.81640625" customWidth="1"/>
    <col min="19" max="19" width="3.6328125" bestFit="1" customWidth="1"/>
    <col min="20" max="20" width="6.81640625" customWidth="1"/>
    <col min="21" max="21" width="3.6328125" bestFit="1" customWidth="1"/>
    <col min="22" max="22" width="6.81640625" customWidth="1"/>
    <col min="23" max="23" width="4" customWidth="1"/>
    <col min="24" max="24" width="6.36328125" bestFit="1" customWidth="1"/>
    <col min="2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 x14ac:dyDescent="0.25">
      <c r="A1" s="97"/>
      <c r="B1" s="100" t="s">
        <v>53</v>
      </c>
      <c r="C1" s="100"/>
      <c r="D1" s="103"/>
      <c r="E1" s="96">
        <f>IF(Paramètres!K3&lt;&gt;"",Paramètres!K3,"")</f>
        <v>45675</v>
      </c>
      <c r="F1" s="96"/>
      <c r="G1" s="96">
        <f>IF(Paramètres!K4&lt;&gt;"",Paramètres!K4,"")</f>
        <v>45690</v>
      </c>
      <c r="H1" s="96"/>
      <c r="I1" s="96">
        <f>IF(Paramètres!K5&lt;&gt;"",Paramètres!K5,"")</f>
        <v>45718</v>
      </c>
      <c r="J1" s="96"/>
      <c r="K1" s="96">
        <f>IF(Paramètres!K6&lt;&gt;"",Paramètres!K6,"")</f>
        <v>45753</v>
      </c>
      <c r="L1" s="96"/>
      <c r="M1" s="96">
        <f>IF(Paramètres!K7&lt;&gt;"",Paramètres!K7,"")</f>
        <v>45780</v>
      </c>
      <c r="N1" s="96"/>
      <c r="O1" s="96" t="str">
        <f>IF(Paramètres!K8&lt;&gt;"",Paramètres!K8,"")</f>
        <v>24&amp;25/05/2025</v>
      </c>
      <c r="P1" s="96"/>
      <c r="Q1" s="96">
        <f>IF(Paramètres!K9&lt;&gt;"",Paramètres!K9,"")</f>
        <v>45876</v>
      </c>
      <c r="R1" s="96"/>
      <c r="S1" s="96">
        <f>IF(Paramètres!K10&lt;&gt;"",Paramètres!K10,"")</f>
        <v>45844</v>
      </c>
      <c r="T1" s="96"/>
      <c r="U1" s="96">
        <f>IF(Paramètres!K11&lt;&gt;"",Paramètres!K11,"")</f>
        <v>45907</v>
      </c>
      <c r="V1" s="96"/>
      <c r="W1" s="96">
        <f>IF(Paramètres!K12&lt;&gt;"",Paramètres!K12,"")</f>
        <v>45928</v>
      </c>
      <c r="X1" s="96"/>
      <c r="Y1" s="96" t="str">
        <f>IF(Paramètres!K13&lt;&gt;"",Paramètres!K13,"")</f>
        <v/>
      </c>
      <c r="Z1" s="96"/>
      <c r="AA1" s="96" t="str">
        <f>IF(Paramètres!K14&lt;&gt;"",Paramètres!K14,"")</f>
        <v/>
      </c>
      <c r="AB1" s="96"/>
      <c r="AC1" s="96" t="str">
        <f>IF(Paramètres!K15&lt;&gt;"",Paramètres!K15,"")</f>
        <v/>
      </c>
      <c r="AD1" s="96"/>
      <c r="AE1" s="96" t="str">
        <f>IF(Paramètres!K16&lt;&gt;"",Paramètres!K16,"")</f>
        <v/>
      </c>
      <c r="AF1" s="96"/>
      <c r="AG1" s="96" t="str">
        <f>IF(Paramètres!K17&lt;&gt;"",Paramètres!K17,"")</f>
        <v/>
      </c>
      <c r="AH1" s="88"/>
      <c r="AI1" s="95" t="s">
        <v>0</v>
      </c>
      <c r="AJ1" s="95"/>
      <c r="AK1" s="95"/>
      <c r="AL1" s="95"/>
      <c r="AM1" s="95"/>
    </row>
    <row r="2" spans="1:70" ht="32.25" customHeight="1" x14ac:dyDescent="0.25">
      <c r="A2" s="98"/>
      <c r="B2" s="101"/>
      <c r="C2" s="101"/>
      <c r="D2" s="104"/>
      <c r="E2" s="88" t="str">
        <f>IF(E1&lt;&gt;"",Paramètres!L3,"")</f>
        <v>Bike &amp; Run</v>
      </c>
      <c r="F2" s="89"/>
      <c r="G2" s="88" t="str">
        <f>IF(G1&lt;&gt;"",Paramètres!L4,"")</f>
        <v>Class Triathlon</v>
      </c>
      <c r="H2" s="89"/>
      <c r="I2" s="88" t="str">
        <f>IF(I1&lt;&gt;"",Paramètres!L5,"")</f>
        <v>Duathlon</v>
      </c>
      <c r="J2" s="89"/>
      <c r="K2" s="88" t="str">
        <f>IF(K1&lt;&gt;"",Paramètres!L6,"")</f>
        <v>Cross Duathlon</v>
      </c>
      <c r="L2" s="89"/>
      <c r="M2" s="88" t="str">
        <f>IF(M1&lt;&gt;"",Paramètres!L7,"")</f>
        <v>Triathlon</v>
      </c>
      <c r="N2" s="89"/>
      <c r="O2" s="88" t="str">
        <f>IF(O1&lt;&gt;"",Paramètres!L8,"")</f>
        <v>Triathlon</v>
      </c>
      <c r="P2" s="89"/>
      <c r="Q2" s="88" t="str">
        <f>IF(Q1&lt;&gt;"",Paramètres!L9,"")</f>
        <v>Aquathlon</v>
      </c>
      <c r="R2" s="89"/>
      <c r="S2" s="88" t="str">
        <f>IF(S1&lt;&gt;"",Paramètres!L10,"")</f>
        <v>Triathlon</v>
      </c>
      <c r="T2" s="89"/>
      <c r="U2" s="88" t="str">
        <f>IF(U1&lt;&gt;"",Paramètres!L11,"")</f>
        <v>Triathlon</v>
      </c>
      <c r="V2" s="89"/>
      <c r="W2" s="88" t="str">
        <f>IF(W1&lt;&gt;"",Paramètres!L12,"")</f>
        <v>Triathlon</v>
      </c>
      <c r="X2" s="89"/>
      <c r="Y2" s="88" t="str">
        <f>IF(Y1&lt;&gt;"",Paramètres!L13,"")</f>
        <v/>
      </c>
      <c r="Z2" s="89"/>
      <c r="AA2" s="88" t="str">
        <f>IF(AA1&lt;&gt;"",Paramètres!L14,"")</f>
        <v/>
      </c>
      <c r="AB2" s="89"/>
      <c r="AC2" s="88" t="str">
        <f>IF(AC1&lt;&gt;"",Paramètres!L15,"")</f>
        <v/>
      </c>
      <c r="AD2" s="89"/>
      <c r="AE2" s="88" t="str">
        <f>IF(AE1&lt;&gt;"",Paramètres!L16,"")</f>
        <v/>
      </c>
      <c r="AF2" s="89"/>
      <c r="AG2" s="88" t="str">
        <f>IF(AG1&lt;&gt;"",Paramètres!L17,"")</f>
        <v/>
      </c>
      <c r="AH2" s="92"/>
      <c r="AI2" s="90" t="s">
        <v>86</v>
      </c>
      <c r="AJ2" s="90"/>
      <c r="AK2" s="90"/>
      <c r="AL2" s="91">
        <f>Paramètres!T16</f>
        <v>7</v>
      </c>
      <c r="AM2" s="91"/>
    </row>
    <row r="3" spans="1:70" ht="44.25" customHeight="1" x14ac:dyDescent="0.4">
      <c r="A3" s="99"/>
      <c r="B3" s="102"/>
      <c r="C3" s="102"/>
      <c r="D3" s="105"/>
      <c r="E3" s="88" t="str">
        <f>IF(E1&lt;&gt;"",Paramètres!M3,"")</f>
        <v>Saint Avertin</v>
      </c>
      <c r="F3" s="89"/>
      <c r="G3" s="88" t="str">
        <f>IF(G1&lt;&gt;"",Paramètres!M4,"")</f>
        <v>Châteauroux</v>
      </c>
      <c r="H3" s="89"/>
      <c r="I3" s="88" t="str">
        <f>IF(I1&lt;&gt;"",Paramètres!M5,"")</f>
        <v>Saint Cyr-sur-Loire</v>
      </c>
      <c r="J3" s="89"/>
      <c r="K3" s="88" t="str">
        <f>IF(K1&lt;&gt;"",Paramètres!M6,"")</f>
        <v>Château-Renault</v>
      </c>
      <c r="L3" s="89"/>
      <c r="M3" s="88" t="str">
        <f>IF(M1&lt;&gt;"",Paramètres!M7,"")</f>
        <v>Suèvres</v>
      </c>
      <c r="N3" s="89"/>
      <c r="O3" s="88" t="str">
        <f>IF(O1&lt;&gt;"",Paramètres!M8,"")</f>
        <v>Villiers-sur-Loir</v>
      </c>
      <c r="P3" s="89"/>
      <c r="Q3" s="88" t="str">
        <f>IF(Q1&lt;&gt;"",Paramètres!M9,"")</f>
        <v>Saint Laurent-Nouan</v>
      </c>
      <c r="R3" s="89"/>
      <c r="S3" s="88" t="str">
        <f>IF(S1&lt;&gt;"",Paramètres!M10,"")</f>
        <v>Saint George-sur-Eure</v>
      </c>
      <c r="T3" s="89"/>
      <c r="U3" s="88" t="str">
        <f>IF(U1&lt;&gt;"",Paramètres!M11,"")</f>
        <v>Joué-les-Tours</v>
      </c>
      <c r="V3" s="89"/>
      <c r="W3" s="88" t="str">
        <f>IF(W1&lt;&gt;"",Paramètres!M12,"")</f>
        <v>La Chapelle d'Angillon</v>
      </c>
      <c r="X3" s="89"/>
      <c r="Y3" s="88" t="str">
        <f>IF(Y1&lt;&gt;"",Paramètres!M13,"")</f>
        <v/>
      </c>
      <c r="Z3" s="89"/>
      <c r="AA3" s="88" t="str">
        <f>IF(AA1&lt;&gt;"",Paramètres!M14,"")</f>
        <v/>
      </c>
      <c r="AB3" s="89"/>
      <c r="AC3" s="88" t="str">
        <f>IF(AC1&lt;&gt;"",Paramètres!M15,"")</f>
        <v/>
      </c>
      <c r="AD3" s="89"/>
      <c r="AE3" s="88" t="str">
        <f>IF(AE1&lt;&gt;"",Paramètres!M16,"")</f>
        <v/>
      </c>
      <c r="AF3" s="89"/>
      <c r="AG3" s="88" t="str">
        <f>IF(AG1&lt;&gt;"",Paramètres!M17,"")</f>
        <v/>
      </c>
      <c r="AH3" s="89"/>
      <c r="AI3" s="90"/>
      <c r="AJ3" s="90"/>
      <c r="AK3" s="90"/>
      <c r="AL3" s="91"/>
      <c r="AM3" s="91"/>
      <c r="BD3" s="87" t="s">
        <v>102</v>
      </c>
      <c r="BE3" s="87"/>
      <c r="BF3" s="87"/>
      <c r="BG3" s="87"/>
      <c r="BH3" s="87"/>
      <c r="BI3" s="87"/>
      <c r="BJ3" s="87"/>
      <c r="BK3" s="87"/>
      <c r="BL3" s="87"/>
      <c r="BM3" s="87"/>
      <c r="BN3" s="87"/>
      <c r="BO3" s="87"/>
      <c r="BP3" s="87"/>
      <c r="BQ3" s="87"/>
      <c r="BR3" s="87"/>
    </row>
    <row r="4" spans="1:70" ht="38.25" customHeight="1" x14ac:dyDescent="0.25">
      <c r="A4" s="31" t="s">
        <v>49</v>
      </c>
      <c r="B4" s="31" t="s">
        <v>48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101</v>
      </c>
      <c r="AL4" s="55" t="str">
        <f>"PTS ("&amp;AL2&amp;" meilleurs résultats)"</f>
        <v>PTS (7 meilleurs résultats)</v>
      </c>
      <c r="AM4" s="56" t="str">
        <f>"CLT (" &amp; AL2 &amp;" meilleurs résultats)"</f>
        <v>CLT (7 meilleurs résultats)</v>
      </c>
      <c r="AO4" s="7" t="s">
        <v>29</v>
      </c>
      <c r="AP4" s="7" t="s">
        <v>30</v>
      </c>
      <c r="AQ4" s="7" t="s">
        <v>31</v>
      </c>
      <c r="AR4" s="7" t="s">
        <v>32</v>
      </c>
      <c r="AS4" s="7" t="s">
        <v>33</v>
      </c>
      <c r="AT4" s="7" t="s">
        <v>76</v>
      </c>
      <c r="AU4" s="7" t="s">
        <v>77</v>
      </c>
      <c r="AV4" s="7" t="s">
        <v>78</v>
      </c>
      <c r="AW4" s="7" t="s">
        <v>79</v>
      </c>
      <c r="AX4" s="7" t="s">
        <v>80</v>
      </c>
      <c r="AY4" s="7" t="s">
        <v>81</v>
      </c>
      <c r="AZ4" s="7" t="s">
        <v>82</v>
      </c>
      <c r="BA4" s="7" t="s">
        <v>83</v>
      </c>
      <c r="BB4" s="7" t="s">
        <v>84</v>
      </c>
      <c r="BC4" s="7" t="s">
        <v>85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7" customHeight="1" x14ac:dyDescent="0.5">
      <c r="A5" s="74" t="s">
        <v>898</v>
      </c>
      <c r="B5" s="74" t="s">
        <v>188</v>
      </c>
      <c r="C5" s="74" t="s">
        <v>899</v>
      </c>
      <c r="D5" s="74" t="s">
        <v>44</v>
      </c>
      <c r="E5" s="6"/>
      <c r="F5" s="2">
        <f>IF(E$2="Bike &amp; Run",IF(ISNA(VLOOKUP(E5,Paramètres!$B$3:$C$56,2,FALSE)),0,VLOOKUP(E5,Paramètres!$B$3:$C$56,2,FALSE)*Paramètres!$N$3),IF(OR(E5="",OR($D5="",$D5="NL",$D5="HORS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LIGUE",E$5:E$72,"&lt;"&amp;E5)+1),Paramètres!$B$3:$C$56,2,FALSE)*Paramètres!$N$3))</f>
        <v>0</v>
      </c>
      <c r="G5" s="4">
        <v>3</v>
      </c>
      <c r="H5" s="62">
        <v>35</v>
      </c>
      <c r="I5" s="36">
        <v>2</v>
      </c>
      <c r="J5" s="62">
        <v>50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/>
      <c r="P5" s="2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/>
      <c r="R5" s="2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LIGUE",Q$5:Q$72,"&lt;"&amp;Q5)+1),Paramètres!$B$3:$C$56,2,FALSE)*Paramètres!$N$9))</f>
        <v>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85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2</v>
      </c>
      <c r="AL5" s="41">
        <f t="shared" ref="AL5:AL36" si="3">HLOOKUP($AL$2,$BD$4:$BR$72,ROW(A5)-3,FALSE)</f>
        <v>85</v>
      </c>
      <c r="AM5" s="33">
        <f t="shared" ref="AM5:AM36" si="4">IF(AL5&lt;&gt;0,RANK(AL5,$AL$5:$AL$72),"")</f>
        <v>1</v>
      </c>
      <c r="AO5" s="22">
        <f t="shared" ref="AO5:AO36" si="5">F5</f>
        <v>0</v>
      </c>
      <c r="AP5">
        <f t="shared" ref="AP5:AP36" si="6">H5</f>
        <v>35</v>
      </c>
      <c r="AQ5">
        <f t="shared" ref="AQ5:AQ36" si="7">J5</f>
        <v>50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50</v>
      </c>
      <c r="BE5" s="22">
        <f t="shared" ref="BE5:BR5" si="21">BD5+LARGE($AO5:$BC5,BE$4)</f>
        <v>85</v>
      </c>
      <c r="BF5" s="22">
        <f t="shared" si="21"/>
        <v>85</v>
      </c>
      <c r="BG5" s="22">
        <f t="shared" si="21"/>
        <v>85</v>
      </c>
      <c r="BH5" s="22">
        <f t="shared" si="21"/>
        <v>85</v>
      </c>
      <c r="BI5" s="22">
        <f t="shared" si="21"/>
        <v>85</v>
      </c>
      <c r="BJ5" s="22">
        <f t="shared" si="21"/>
        <v>85</v>
      </c>
      <c r="BK5" s="22">
        <f t="shared" si="21"/>
        <v>85</v>
      </c>
      <c r="BL5" s="22">
        <f t="shared" si="21"/>
        <v>85</v>
      </c>
      <c r="BM5" s="22">
        <f t="shared" si="21"/>
        <v>85</v>
      </c>
      <c r="BN5" s="22">
        <f t="shared" si="21"/>
        <v>85</v>
      </c>
      <c r="BO5" s="22">
        <f t="shared" si="21"/>
        <v>85</v>
      </c>
      <c r="BP5" s="22">
        <f t="shared" si="21"/>
        <v>85</v>
      </c>
      <c r="BQ5" s="22">
        <f t="shared" si="21"/>
        <v>85</v>
      </c>
      <c r="BR5" s="22">
        <f t="shared" si="21"/>
        <v>85</v>
      </c>
    </row>
    <row r="6" spans="1:70" ht="17" customHeight="1" x14ac:dyDescent="0.5">
      <c r="A6" s="74" t="s">
        <v>877</v>
      </c>
      <c r="B6" s="74" t="s">
        <v>878</v>
      </c>
      <c r="C6" s="74" t="s">
        <v>879</v>
      </c>
      <c r="D6" s="74" t="s">
        <v>17</v>
      </c>
      <c r="E6" s="6"/>
      <c r="F6" s="2">
        <f>IF(E$2="Bike &amp; Run",IF(ISNA(VLOOKUP(E6,Paramètres!$B$3:$C$56,2,FALSE)),0,VLOOKUP(E6,Paramètres!$B$3:$C$56,2,FALSE)*Paramètres!$N$3),IF(OR(E6="",OR($D6="",$D6="NL",$D6="HORS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LIGUE",E$5:E$72,"&lt;"&amp;E6)+1),Paramètres!$B$3:$C$56,2,FALSE)*Paramètres!$N$3))</f>
        <v>0</v>
      </c>
      <c r="G6" s="4"/>
      <c r="H6" s="66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1</v>
      </c>
      <c r="J6" s="62">
        <v>70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LIGUE",K$5:K$72,"&lt;"&amp;K6)+1),Paramètres!$B$3:$C$56,2,FALSE)*Paramètres!$N$6))</f>
        <v>0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46"/>
      <c r="P6" s="2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/>
      <c r="R6" s="2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70</v>
      </c>
      <c r="AJ6" s="3">
        <f t="shared" si="1"/>
        <v>2</v>
      </c>
      <c r="AK6" s="5">
        <f t="shared" si="2"/>
        <v>1</v>
      </c>
      <c r="AL6" s="41">
        <f t="shared" si="3"/>
        <v>70</v>
      </c>
      <c r="AM6" s="33">
        <f t="shared" si="4"/>
        <v>2</v>
      </c>
      <c r="AO6" s="22">
        <f t="shared" si="5"/>
        <v>0</v>
      </c>
      <c r="AP6">
        <f t="shared" si="6"/>
        <v>0</v>
      </c>
      <c r="AQ6">
        <f t="shared" si="7"/>
        <v>70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70</v>
      </c>
      <c r="BE6" s="22">
        <f t="shared" ref="BE6:BR6" si="22">BD6+LARGE($AO6:$BC6,BE$4)</f>
        <v>70</v>
      </c>
      <c r="BF6" s="22">
        <f t="shared" si="22"/>
        <v>70</v>
      </c>
      <c r="BG6" s="22">
        <f t="shared" si="22"/>
        <v>70</v>
      </c>
      <c r="BH6" s="22">
        <f t="shared" si="22"/>
        <v>70</v>
      </c>
      <c r="BI6" s="22">
        <f t="shared" si="22"/>
        <v>70</v>
      </c>
      <c r="BJ6" s="22">
        <f t="shared" si="22"/>
        <v>70</v>
      </c>
      <c r="BK6" s="22">
        <f t="shared" si="22"/>
        <v>70</v>
      </c>
      <c r="BL6" s="22">
        <f t="shared" si="22"/>
        <v>70</v>
      </c>
      <c r="BM6" s="22">
        <f t="shared" si="22"/>
        <v>70</v>
      </c>
      <c r="BN6" s="22">
        <f t="shared" si="22"/>
        <v>70</v>
      </c>
      <c r="BO6" s="22">
        <f t="shared" si="22"/>
        <v>70</v>
      </c>
      <c r="BP6" s="22">
        <f t="shared" si="22"/>
        <v>70</v>
      </c>
      <c r="BQ6" s="22">
        <f t="shared" si="22"/>
        <v>70</v>
      </c>
      <c r="BR6" s="22">
        <f t="shared" si="22"/>
        <v>70</v>
      </c>
    </row>
    <row r="7" spans="1:70" ht="17" customHeight="1" x14ac:dyDescent="0.5">
      <c r="A7" s="74" t="s">
        <v>817</v>
      </c>
      <c r="B7" s="74" t="s">
        <v>818</v>
      </c>
      <c r="C7" s="74" t="s">
        <v>819</v>
      </c>
      <c r="D7" s="74" t="s">
        <v>17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>
        <v>1</v>
      </c>
      <c r="H7" s="62">
        <v>70</v>
      </c>
      <c r="I7" s="36"/>
      <c r="J7" s="66">
        <f>IF(I$2="Bike &amp; Run",IF(ISNA(VLOOKUP(I7,Paramètres!$B$3:$C$56,2,FALSE)),0,VLOOKUP(I7,Paramètres!$B$3:$C$56,2,FALSE)*Paramètres!$N$5),IF(OR(I7="",OR($D7="",$D7="NL",$D7="HORS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LIGUE",I$5:I$72,"&lt;"&amp;I7)+1),Paramètres!$B$3:$C$56,2,FALSE)*Paramètres!$N$5))</f>
        <v>0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/>
      <c r="P7" s="2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2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70</v>
      </c>
      <c r="AJ7" s="3">
        <f t="shared" si="1"/>
        <v>2</v>
      </c>
      <c r="AK7" s="5">
        <f t="shared" si="2"/>
        <v>1</v>
      </c>
      <c r="AL7" s="41">
        <f t="shared" si="3"/>
        <v>70</v>
      </c>
      <c r="AM7" s="33">
        <f t="shared" si="4"/>
        <v>2</v>
      </c>
      <c r="AO7" s="22">
        <f t="shared" si="5"/>
        <v>0</v>
      </c>
      <c r="AP7">
        <f t="shared" si="6"/>
        <v>70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70</v>
      </c>
      <c r="BE7" s="22">
        <f t="shared" ref="BE7:BR7" si="23">BD7+LARGE($AO7:$BC7,BE$4)</f>
        <v>70</v>
      </c>
      <c r="BF7" s="22">
        <f t="shared" si="23"/>
        <v>70</v>
      </c>
      <c r="BG7" s="22">
        <f t="shared" si="23"/>
        <v>70</v>
      </c>
      <c r="BH7" s="22">
        <f t="shared" si="23"/>
        <v>70</v>
      </c>
      <c r="BI7" s="22">
        <f t="shared" si="23"/>
        <v>70</v>
      </c>
      <c r="BJ7" s="22">
        <f t="shared" si="23"/>
        <v>70</v>
      </c>
      <c r="BK7" s="22">
        <f t="shared" si="23"/>
        <v>70</v>
      </c>
      <c r="BL7" s="22">
        <f t="shared" si="23"/>
        <v>70</v>
      </c>
      <c r="BM7" s="22">
        <f t="shared" si="23"/>
        <v>70</v>
      </c>
      <c r="BN7" s="22">
        <f t="shared" si="23"/>
        <v>70</v>
      </c>
      <c r="BO7" s="22">
        <f t="shared" si="23"/>
        <v>70</v>
      </c>
      <c r="BP7" s="22">
        <f t="shared" si="23"/>
        <v>70</v>
      </c>
      <c r="BQ7" s="22">
        <f t="shared" si="23"/>
        <v>70</v>
      </c>
      <c r="BR7" s="22">
        <f t="shared" si="23"/>
        <v>70</v>
      </c>
    </row>
    <row r="8" spans="1:70" ht="17" customHeight="1" x14ac:dyDescent="0.5">
      <c r="A8" s="74" t="s">
        <v>848</v>
      </c>
      <c r="B8" s="74" t="s">
        <v>214</v>
      </c>
      <c r="C8" s="74" t="s">
        <v>849</v>
      </c>
      <c r="D8" s="74" t="s">
        <v>17</v>
      </c>
      <c r="E8" s="6"/>
      <c r="F8" s="2">
        <f>IF(E$2="Bike &amp; Run",IF(ISNA(VLOOKUP(E8,Paramètres!$B$3:$C$56,2,FALSE)),0,VLOOKUP(E8,Paramètres!$B$3:$C$56,2,FALSE)*Paramètres!$N$3),IF(OR(E8="",OR($D8="",$D8="NL",$D8="HORS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LIGUE",E$5:E$72,"&lt;"&amp;E8)+1),Paramètres!$B$3:$C$56,2,FALSE)*Paramètres!$N$3))</f>
        <v>0</v>
      </c>
      <c r="G8" s="4">
        <v>2</v>
      </c>
      <c r="H8" s="62">
        <v>50</v>
      </c>
      <c r="I8" s="36">
        <v>11</v>
      </c>
      <c r="J8" s="62">
        <v>10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/>
      <c r="P8" s="2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2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60</v>
      </c>
      <c r="AJ8" s="3">
        <f t="shared" si="1"/>
        <v>4</v>
      </c>
      <c r="AK8" s="5">
        <f t="shared" si="2"/>
        <v>2</v>
      </c>
      <c r="AL8" s="41">
        <f t="shared" si="3"/>
        <v>60</v>
      </c>
      <c r="AM8" s="33">
        <f t="shared" si="4"/>
        <v>4</v>
      </c>
      <c r="AO8" s="22">
        <f t="shared" si="5"/>
        <v>0</v>
      </c>
      <c r="AP8">
        <f t="shared" si="6"/>
        <v>50</v>
      </c>
      <c r="AQ8">
        <f t="shared" si="7"/>
        <v>10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50</v>
      </c>
      <c r="BE8" s="22">
        <f t="shared" ref="BE8:BR8" si="24">BD8+LARGE($AO8:$BC8,BE$4)</f>
        <v>60</v>
      </c>
      <c r="BF8" s="22">
        <f t="shared" si="24"/>
        <v>60</v>
      </c>
      <c r="BG8" s="22">
        <f t="shared" si="24"/>
        <v>60</v>
      </c>
      <c r="BH8" s="22">
        <f t="shared" si="24"/>
        <v>60</v>
      </c>
      <c r="BI8" s="22">
        <f t="shared" si="24"/>
        <v>60</v>
      </c>
      <c r="BJ8" s="22">
        <f t="shared" si="24"/>
        <v>60</v>
      </c>
      <c r="BK8" s="22">
        <f t="shared" si="24"/>
        <v>60</v>
      </c>
      <c r="BL8" s="22">
        <f t="shared" si="24"/>
        <v>60</v>
      </c>
      <c r="BM8" s="22">
        <f t="shared" si="24"/>
        <v>60</v>
      </c>
      <c r="BN8" s="22">
        <f t="shared" si="24"/>
        <v>60</v>
      </c>
      <c r="BO8" s="22">
        <f t="shared" si="24"/>
        <v>60</v>
      </c>
      <c r="BP8" s="22">
        <f t="shared" si="24"/>
        <v>60</v>
      </c>
      <c r="BQ8" s="22">
        <f t="shared" si="24"/>
        <v>60</v>
      </c>
      <c r="BR8" s="22">
        <f t="shared" si="24"/>
        <v>60</v>
      </c>
    </row>
    <row r="9" spans="1:70" ht="17" customHeight="1" x14ac:dyDescent="0.5">
      <c r="A9" s="74" t="s">
        <v>874</v>
      </c>
      <c r="B9" s="74" t="s">
        <v>875</v>
      </c>
      <c r="C9" s="74" t="s">
        <v>876</v>
      </c>
      <c r="D9" s="74" t="s">
        <v>131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LIGUE",E$5:E$72,"&lt;"&amp;E9)+1),Paramètres!$B$3:$C$56,2,FALSE)*Paramètres!$N$3))</f>
        <v>0</v>
      </c>
      <c r="G9" s="4">
        <v>5</v>
      </c>
      <c r="H9" s="62">
        <v>20</v>
      </c>
      <c r="I9" s="36">
        <v>3</v>
      </c>
      <c r="J9" s="62">
        <v>35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/>
      <c r="P9" s="2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55</v>
      </c>
      <c r="AJ9" s="3">
        <f t="shared" si="1"/>
        <v>5</v>
      </c>
      <c r="AK9" s="5">
        <f t="shared" si="2"/>
        <v>2</v>
      </c>
      <c r="AL9" s="41">
        <f t="shared" si="3"/>
        <v>55</v>
      </c>
      <c r="AM9" s="33">
        <f t="shared" si="4"/>
        <v>5</v>
      </c>
      <c r="AO9" s="22">
        <f t="shared" si="5"/>
        <v>0</v>
      </c>
      <c r="AP9">
        <f t="shared" si="6"/>
        <v>20</v>
      </c>
      <c r="AQ9">
        <f t="shared" si="7"/>
        <v>35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35</v>
      </c>
      <c r="BE9" s="22">
        <f t="shared" ref="BE9:BR9" si="25">BD9+LARGE($AO9:$BC9,BE$4)</f>
        <v>55</v>
      </c>
      <c r="BF9" s="22">
        <f t="shared" si="25"/>
        <v>55</v>
      </c>
      <c r="BG9" s="22">
        <f t="shared" si="25"/>
        <v>55</v>
      </c>
      <c r="BH9" s="22">
        <f t="shared" si="25"/>
        <v>55</v>
      </c>
      <c r="BI9" s="22">
        <f t="shared" si="25"/>
        <v>55</v>
      </c>
      <c r="BJ9" s="22">
        <f t="shared" si="25"/>
        <v>55</v>
      </c>
      <c r="BK9" s="22">
        <f t="shared" si="25"/>
        <v>55</v>
      </c>
      <c r="BL9" s="22">
        <f t="shared" si="25"/>
        <v>55</v>
      </c>
      <c r="BM9" s="22">
        <f t="shared" si="25"/>
        <v>55</v>
      </c>
      <c r="BN9" s="22">
        <f t="shared" si="25"/>
        <v>55</v>
      </c>
      <c r="BO9" s="22">
        <f t="shared" si="25"/>
        <v>55</v>
      </c>
      <c r="BP9" s="22">
        <f t="shared" si="25"/>
        <v>55</v>
      </c>
      <c r="BQ9" s="22">
        <f t="shared" si="25"/>
        <v>55</v>
      </c>
      <c r="BR9" s="22">
        <f t="shared" si="25"/>
        <v>55</v>
      </c>
    </row>
    <row r="10" spans="1:70" ht="17" customHeight="1" x14ac:dyDescent="0.5">
      <c r="A10" s="74" t="s">
        <v>828</v>
      </c>
      <c r="B10" s="74" t="s">
        <v>829</v>
      </c>
      <c r="C10" s="74" t="s">
        <v>830</v>
      </c>
      <c r="D10" s="74" t="s">
        <v>131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>
        <v>7</v>
      </c>
      <c r="H10" s="62">
        <v>14</v>
      </c>
      <c r="I10" s="36">
        <v>4</v>
      </c>
      <c r="J10" s="62">
        <v>25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2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39</v>
      </c>
      <c r="AJ10" s="3">
        <f t="shared" si="1"/>
        <v>6</v>
      </c>
      <c r="AK10" s="5">
        <f t="shared" si="2"/>
        <v>2</v>
      </c>
      <c r="AL10" s="41">
        <f t="shared" si="3"/>
        <v>39</v>
      </c>
      <c r="AM10" s="33">
        <f t="shared" si="4"/>
        <v>6</v>
      </c>
      <c r="AO10" s="22">
        <f t="shared" si="5"/>
        <v>0</v>
      </c>
      <c r="AP10">
        <f t="shared" si="6"/>
        <v>14</v>
      </c>
      <c r="AQ10">
        <f t="shared" si="7"/>
        <v>25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25</v>
      </c>
      <c r="BE10" s="22">
        <f t="shared" ref="BE10:BR10" si="26">BD10+LARGE($AO10:$BC10,BE$4)</f>
        <v>39</v>
      </c>
      <c r="BF10" s="22">
        <f t="shared" si="26"/>
        <v>39</v>
      </c>
      <c r="BG10" s="22">
        <f t="shared" si="26"/>
        <v>39</v>
      </c>
      <c r="BH10" s="22">
        <f t="shared" si="26"/>
        <v>39</v>
      </c>
      <c r="BI10" s="22">
        <f t="shared" si="26"/>
        <v>39</v>
      </c>
      <c r="BJ10" s="22">
        <f t="shared" si="26"/>
        <v>39</v>
      </c>
      <c r="BK10" s="22">
        <f t="shared" si="26"/>
        <v>39</v>
      </c>
      <c r="BL10" s="22">
        <f t="shared" si="26"/>
        <v>39</v>
      </c>
      <c r="BM10" s="22">
        <f t="shared" si="26"/>
        <v>39</v>
      </c>
      <c r="BN10" s="22">
        <f t="shared" si="26"/>
        <v>39</v>
      </c>
      <c r="BO10" s="22">
        <f t="shared" si="26"/>
        <v>39</v>
      </c>
      <c r="BP10" s="22">
        <f t="shared" si="26"/>
        <v>39</v>
      </c>
      <c r="BQ10" s="22">
        <f t="shared" si="26"/>
        <v>39</v>
      </c>
      <c r="BR10" s="22">
        <f t="shared" si="26"/>
        <v>39</v>
      </c>
    </row>
    <row r="11" spans="1:70" ht="17" customHeight="1" x14ac:dyDescent="0.5">
      <c r="A11" s="74" t="s">
        <v>885</v>
      </c>
      <c r="B11" s="74" t="s">
        <v>886</v>
      </c>
      <c r="C11" s="74" t="s">
        <v>816</v>
      </c>
      <c r="D11" s="74" t="s">
        <v>43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>
        <v>6</v>
      </c>
      <c r="H11" s="62">
        <v>16</v>
      </c>
      <c r="I11" s="36">
        <v>5</v>
      </c>
      <c r="J11" s="62">
        <v>20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2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36</v>
      </c>
      <c r="AJ11" s="3">
        <f t="shared" si="1"/>
        <v>7</v>
      </c>
      <c r="AK11" s="5">
        <f t="shared" si="2"/>
        <v>2</v>
      </c>
      <c r="AL11" s="41">
        <f t="shared" si="3"/>
        <v>36</v>
      </c>
      <c r="AM11" s="33">
        <f t="shared" si="4"/>
        <v>7</v>
      </c>
      <c r="AO11" s="22">
        <f t="shared" si="5"/>
        <v>0</v>
      </c>
      <c r="AP11">
        <f t="shared" si="6"/>
        <v>16</v>
      </c>
      <c r="AQ11">
        <f t="shared" si="7"/>
        <v>20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20</v>
      </c>
      <c r="BE11" s="22">
        <f t="shared" ref="BE11:BR11" si="27">BD11+LARGE($AO11:$BC11,BE$4)</f>
        <v>36</v>
      </c>
      <c r="BF11" s="22">
        <f t="shared" si="27"/>
        <v>36</v>
      </c>
      <c r="BG11" s="22">
        <f t="shared" si="27"/>
        <v>36</v>
      </c>
      <c r="BH11" s="22">
        <f t="shared" si="27"/>
        <v>36</v>
      </c>
      <c r="BI11" s="22">
        <f t="shared" si="27"/>
        <v>36</v>
      </c>
      <c r="BJ11" s="22">
        <f t="shared" si="27"/>
        <v>36</v>
      </c>
      <c r="BK11" s="22">
        <f t="shared" si="27"/>
        <v>36</v>
      </c>
      <c r="BL11" s="22">
        <f t="shared" si="27"/>
        <v>36</v>
      </c>
      <c r="BM11" s="22">
        <f t="shared" si="27"/>
        <v>36</v>
      </c>
      <c r="BN11" s="22">
        <f t="shared" si="27"/>
        <v>36</v>
      </c>
      <c r="BO11" s="22">
        <f t="shared" si="27"/>
        <v>36</v>
      </c>
      <c r="BP11" s="22">
        <f t="shared" si="27"/>
        <v>36</v>
      </c>
      <c r="BQ11" s="22">
        <f t="shared" si="27"/>
        <v>36</v>
      </c>
      <c r="BR11" s="22">
        <f t="shared" si="27"/>
        <v>36</v>
      </c>
    </row>
    <row r="12" spans="1:70" ht="17" customHeight="1" x14ac:dyDescent="0.5">
      <c r="A12" s="74" t="s">
        <v>900</v>
      </c>
      <c r="B12" s="74" t="s">
        <v>901</v>
      </c>
      <c r="C12" s="74" t="s">
        <v>902</v>
      </c>
      <c r="D12" s="74" t="s">
        <v>42</v>
      </c>
      <c r="E12" s="75">
        <v>2</v>
      </c>
      <c r="F12" s="86">
        <v>35</v>
      </c>
      <c r="G12" s="4"/>
      <c r="H12" s="66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66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35</v>
      </c>
      <c r="AJ12" s="3">
        <f t="shared" si="1"/>
        <v>8</v>
      </c>
      <c r="AK12" s="5">
        <f t="shared" si="2"/>
        <v>1</v>
      </c>
      <c r="AL12" s="41">
        <f t="shared" si="3"/>
        <v>35</v>
      </c>
      <c r="AM12" s="33">
        <f t="shared" si="4"/>
        <v>8</v>
      </c>
      <c r="AO12" s="22">
        <f t="shared" si="5"/>
        <v>35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35</v>
      </c>
      <c r="BE12" s="22">
        <f t="shared" ref="BE12:BR12" si="28">BD12+LARGE($AO12:$BC12,BE$4)</f>
        <v>35</v>
      </c>
      <c r="BF12" s="22">
        <f t="shared" si="28"/>
        <v>35</v>
      </c>
      <c r="BG12" s="22">
        <f t="shared" si="28"/>
        <v>35</v>
      </c>
      <c r="BH12" s="22">
        <f t="shared" si="28"/>
        <v>35</v>
      </c>
      <c r="BI12" s="22">
        <f t="shared" si="28"/>
        <v>35</v>
      </c>
      <c r="BJ12" s="22">
        <f t="shared" si="28"/>
        <v>35</v>
      </c>
      <c r="BK12" s="22">
        <f t="shared" si="28"/>
        <v>35</v>
      </c>
      <c r="BL12" s="22">
        <f t="shared" si="28"/>
        <v>35</v>
      </c>
      <c r="BM12" s="22">
        <f t="shared" si="28"/>
        <v>35</v>
      </c>
      <c r="BN12" s="22">
        <f t="shared" si="28"/>
        <v>35</v>
      </c>
      <c r="BO12" s="22">
        <f t="shared" si="28"/>
        <v>35</v>
      </c>
      <c r="BP12" s="22">
        <f t="shared" si="28"/>
        <v>35</v>
      </c>
      <c r="BQ12" s="22">
        <f t="shared" si="28"/>
        <v>35</v>
      </c>
      <c r="BR12" s="22">
        <f t="shared" si="28"/>
        <v>35</v>
      </c>
    </row>
    <row r="13" spans="1:70" ht="17" customHeight="1" x14ac:dyDescent="0.5">
      <c r="A13" s="74" t="s">
        <v>883</v>
      </c>
      <c r="B13" s="74" t="s">
        <v>612</v>
      </c>
      <c r="C13" s="74" t="s">
        <v>884</v>
      </c>
      <c r="D13" s="74" t="s">
        <v>40</v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>
        <v>4</v>
      </c>
      <c r="H13" s="62">
        <v>25</v>
      </c>
      <c r="I13" s="36"/>
      <c r="J13" s="66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25</v>
      </c>
      <c r="AJ13" s="3">
        <f t="shared" si="1"/>
        <v>9</v>
      </c>
      <c r="AK13" s="5">
        <f t="shared" si="2"/>
        <v>1</v>
      </c>
      <c r="AL13" s="41">
        <f t="shared" si="3"/>
        <v>25</v>
      </c>
      <c r="AM13" s="33">
        <f t="shared" si="4"/>
        <v>9</v>
      </c>
      <c r="AO13" s="22">
        <f t="shared" si="5"/>
        <v>0</v>
      </c>
      <c r="AP13">
        <f t="shared" si="6"/>
        <v>25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25</v>
      </c>
      <c r="BE13" s="22">
        <f t="shared" ref="BE13:BR13" si="29">BD13+LARGE($AO13:$BC13,BE$4)</f>
        <v>25</v>
      </c>
      <c r="BF13" s="22">
        <f t="shared" si="29"/>
        <v>25</v>
      </c>
      <c r="BG13" s="22">
        <f t="shared" si="29"/>
        <v>25</v>
      </c>
      <c r="BH13" s="22">
        <f t="shared" si="29"/>
        <v>25</v>
      </c>
      <c r="BI13" s="22">
        <f t="shared" si="29"/>
        <v>25</v>
      </c>
      <c r="BJ13" s="22">
        <f t="shared" si="29"/>
        <v>25</v>
      </c>
      <c r="BK13" s="22">
        <f t="shared" si="29"/>
        <v>25</v>
      </c>
      <c r="BL13" s="22">
        <f t="shared" si="29"/>
        <v>25</v>
      </c>
      <c r="BM13" s="22">
        <f t="shared" si="29"/>
        <v>25</v>
      </c>
      <c r="BN13" s="22">
        <f t="shared" si="29"/>
        <v>25</v>
      </c>
      <c r="BO13" s="22">
        <f t="shared" si="29"/>
        <v>25</v>
      </c>
      <c r="BP13" s="22">
        <f t="shared" si="29"/>
        <v>25</v>
      </c>
      <c r="BQ13" s="22">
        <f t="shared" si="29"/>
        <v>25</v>
      </c>
      <c r="BR13" s="22">
        <f t="shared" si="29"/>
        <v>25</v>
      </c>
    </row>
    <row r="14" spans="1:70" ht="17" customHeight="1" x14ac:dyDescent="0.5">
      <c r="A14" s="74" t="s">
        <v>834</v>
      </c>
      <c r="B14" s="74" t="s">
        <v>835</v>
      </c>
      <c r="C14" s="74" t="s">
        <v>836</v>
      </c>
      <c r="D14" s="74" t="s">
        <v>19</v>
      </c>
      <c r="E14" s="75">
        <v>3</v>
      </c>
      <c r="F14" s="77">
        <v>20</v>
      </c>
      <c r="G14" s="4"/>
      <c r="H14" s="66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66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2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20</v>
      </c>
      <c r="AJ14" s="3">
        <f t="shared" si="1"/>
        <v>10</v>
      </c>
      <c r="AK14" s="5">
        <f t="shared" si="2"/>
        <v>1</v>
      </c>
      <c r="AL14" s="41">
        <f t="shared" si="3"/>
        <v>20</v>
      </c>
      <c r="AM14" s="33">
        <f t="shared" si="4"/>
        <v>10</v>
      </c>
      <c r="AO14" s="22">
        <f t="shared" si="5"/>
        <v>20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20</v>
      </c>
      <c r="BE14" s="22">
        <f t="shared" ref="BE14:BR14" si="30">BD14+LARGE($AO14:$BC14,BE$4)</f>
        <v>20</v>
      </c>
      <c r="BF14" s="22">
        <f t="shared" si="30"/>
        <v>20</v>
      </c>
      <c r="BG14" s="22">
        <f t="shared" si="30"/>
        <v>20</v>
      </c>
      <c r="BH14" s="22">
        <f t="shared" si="30"/>
        <v>20</v>
      </c>
      <c r="BI14" s="22">
        <f t="shared" si="30"/>
        <v>20</v>
      </c>
      <c r="BJ14" s="22">
        <f t="shared" si="30"/>
        <v>20</v>
      </c>
      <c r="BK14" s="22">
        <f t="shared" si="30"/>
        <v>20</v>
      </c>
      <c r="BL14" s="22">
        <f t="shared" si="30"/>
        <v>20</v>
      </c>
      <c r="BM14" s="22">
        <f t="shared" si="30"/>
        <v>20</v>
      </c>
      <c r="BN14" s="22">
        <f t="shared" si="30"/>
        <v>20</v>
      </c>
      <c r="BO14" s="22">
        <f t="shared" si="30"/>
        <v>20</v>
      </c>
      <c r="BP14" s="22">
        <f t="shared" si="30"/>
        <v>20</v>
      </c>
      <c r="BQ14" s="22">
        <f t="shared" si="30"/>
        <v>20</v>
      </c>
      <c r="BR14" s="22">
        <f t="shared" si="30"/>
        <v>20</v>
      </c>
    </row>
    <row r="15" spans="1:70" ht="17" customHeight="1" x14ac:dyDescent="0.5">
      <c r="A15" s="14" t="s">
        <v>1634</v>
      </c>
      <c r="B15" s="32" t="s">
        <v>1633</v>
      </c>
      <c r="C15" s="32" t="s">
        <v>1595</v>
      </c>
      <c r="D15" s="32" t="s">
        <v>20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66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6</v>
      </c>
      <c r="J15" s="62">
        <v>16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2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16</v>
      </c>
      <c r="AJ15" s="3">
        <f t="shared" si="1"/>
        <v>11</v>
      </c>
      <c r="AK15" s="5">
        <f t="shared" si="2"/>
        <v>1</v>
      </c>
      <c r="AL15" s="41">
        <f t="shared" si="3"/>
        <v>16</v>
      </c>
      <c r="AM15" s="33">
        <f t="shared" si="4"/>
        <v>11</v>
      </c>
      <c r="AO15" s="22">
        <f t="shared" si="5"/>
        <v>0</v>
      </c>
      <c r="AP15">
        <f t="shared" si="6"/>
        <v>0</v>
      </c>
      <c r="AQ15">
        <f t="shared" si="7"/>
        <v>16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16</v>
      </c>
      <c r="BE15" s="22">
        <f t="shared" ref="BE15:BR15" si="31">BD15+LARGE($AO15:$BC15,BE$4)</f>
        <v>16</v>
      </c>
      <c r="BF15" s="22">
        <f t="shared" si="31"/>
        <v>16</v>
      </c>
      <c r="BG15" s="22">
        <f t="shared" si="31"/>
        <v>16</v>
      </c>
      <c r="BH15" s="22">
        <f t="shared" si="31"/>
        <v>16</v>
      </c>
      <c r="BI15" s="22">
        <f t="shared" si="31"/>
        <v>16</v>
      </c>
      <c r="BJ15" s="22">
        <f t="shared" si="31"/>
        <v>16</v>
      </c>
      <c r="BK15" s="22">
        <f t="shared" si="31"/>
        <v>16</v>
      </c>
      <c r="BL15" s="22">
        <f t="shared" si="31"/>
        <v>16</v>
      </c>
      <c r="BM15" s="22">
        <f t="shared" si="31"/>
        <v>16</v>
      </c>
      <c r="BN15" s="22">
        <f t="shared" si="31"/>
        <v>16</v>
      </c>
      <c r="BO15" s="22">
        <f t="shared" si="31"/>
        <v>16</v>
      </c>
      <c r="BP15" s="22">
        <f t="shared" si="31"/>
        <v>16</v>
      </c>
      <c r="BQ15" s="22">
        <f t="shared" si="31"/>
        <v>16</v>
      </c>
      <c r="BR15" s="22">
        <f t="shared" si="31"/>
        <v>16</v>
      </c>
    </row>
    <row r="16" spans="1:70" ht="17" customHeight="1" x14ac:dyDescent="0.5">
      <c r="A16" s="74" t="s">
        <v>845</v>
      </c>
      <c r="B16" s="74" t="s">
        <v>846</v>
      </c>
      <c r="C16" s="74" t="s">
        <v>847</v>
      </c>
      <c r="D16" s="74" t="s">
        <v>20</v>
      </c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7</v>
      </c>
      <c r="J16" s="77">
        <v>14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14</v>
      </c>
      <c r="AJ16" s="3">
        <f t="shared" si="1"/>
        <v>12</v>
      </c>
      <c r="AK16" s="5">
        <f t="shared" si="2"/>
        <v>1</v>
      </c>
      <c r="AL16" s="41">
        <f t="shared" si="3"/>
        <v>14</v>
      </c>
      <c r="AM16" s="33">
        <f t="shared" si="4"/>
        <v>12</v>
      </c>
      <c r="AO16" s="22">
        <f t="shared" si="5"/>
        <v>0</v>
      </c>
      <c r="AP16">
        <f t="shared" si="6"/>
        <v>0</v>
      </c>
      <c r="AQ16">
        <f t="shared" si="7"/>
        <v>14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14</v>
      </c>
      <c r="BE16" s="22">
        <f t="shared" ref="BE16:BR16" si="32">BD16+LARGE($AO16:$BC16,BE$4)</f>
        <v>14</v>
      </c>
      <c r="BF16" s="22">
        <f t="shared" si="32"/>
        <v>14</v>
      </c>
      <c r="BG16" s="22">
        <f t="shared" si="32"/>
        <v>14</v>
      </c>
      <c r="BH16" s="22">
        <f t="shared" si="32"/>
        <v>14</v>
      </c>
      <c r="BI16" s="22">
        <f t="shared" si="32"/>
        <v>14</v>
      </c>
      <c r="BJ16" s="22">
        <f t="shared" si="32"/>
        <v>14</v>
      </c>
      <c r="BK16" s="22">
        <f t="shared" si="32"/>
        <v>14</v>
      </c>
      <c r="BL16" s="22">
        <f t="shared" si="32"/>
        <v>14</v>
      </c>
      <c r="BM16" s="22">
        <f t="shared" si="32"/>
        <v>14</v>
      </c>
      <c r="BN16" s="22">
        <f t="shared" si="32"/>
        <v>14</v>
      </c>
      <c r="BO16" s="22">
        <f t="shared" si="32"/>
        <v>14</v>
      </c>
      <c r="BP16" s="22">
        <f t="shared" si="32"/>
        <v>14</v>
      </c>
      <c r="BQ16" s="22">
        <f t="shared" si="32"/>
        <v>14</v>
      </c>
      <c r="BR16" s="22">
        <f t="shared" si="32"/>
        <v>14</v>
      </c>
    </row>
    <row r="17" spans="1:70" ht="17" customHeight="1" x14ac:dyDescent="0.5">
      <c r="A17" s="74" t="s">
        <v>865</v>
      </c>
      <c r="B17" s="74" t="s">
        <v>866</v>
      </c>
      <c r="C17" s="74" t="s">
        <v>867</v>
      </c>
      <c r="D17" s="74" t="s">
        <v>17</v>
      </c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>
        <v>8</v>
      </c>
      <c r="J17" s="77">
        <v>12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12</v>
      </c>
      <c r="AJ17" s="3">
        <f t="shared" si="1"/>
        <v>13</v>
      </c>
      <c r="AK17" s="5">
        <f t="shared" si="2"/>
        <v>1</v>
      </c>
      <c r="AL17" s="41">
        <f t="shared" si="3"/>
        <v>12</v>
      </c>
      <c r="AM17" s="33">
        <f t="shared" si="4"/>
        <v>13</v>
      </c>
      <c r="AO17" s="22">
        <f t="shared" si="5"/>
        <v>0</v>
      </c>
      <c r="AP17">
        <f t="shared" si="6"/>
        <v>0</v>
      </c>
      <c r="AQ17">
        <f t="shared" si="7"/>
        <v>12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12</v>
      </c>
      <c r="BE17" s="22">
        <f t="shared" ref="BE17:BR17" si="33">BD17+LARGE($AO17:$BC17,BE$4)</f>
        <v>12</v>
      </c>
      <c r="BF17" s="22">
        <f t="shared" si="33"/>
        <v>12</v>
      </c>
      <c r="BG17" s="22">
        <f t="shared" si="33"/>
        <v>12</v>
      </c>
      <c r="BH17" s="22">
        <f t="shared" si="33"/>
        <v>12</v>
      </c>
      <c r="BI17" s="22">
        <f t="shared" si="33"/>
        <v>12</v>
      </c>
      <c r="BJ17" s="22">
        <f t="shared" si="33"/>
        <v>12</v>
      </c>
      <c r="BK17" s="22">
        <f t="shared" si="33"/>
        <v>12</v>
      </c>
      <c r="BL17" s="22">
        <f t="shared" si="33"/>
        <v>12</v>
      </c>
      <c r="BM17" s="22">
        <f t="shared" si="33"/>
        <v>12</v>
      </c>
      <c r="BN17" s="22">
        <f t="shared" si="33"/>
        <v>12</v>
      </c>
      <c r="BO17" s="22">
        <f t="shared" si="33"/>
        <v>12</v>
      </c>
      <c r="BP17" s="22">
        <f t="shared" si="33"/>
        <v>12</v>
      </c>
      <c r="BQ17" s="22">
        <f t="shared" si="33"/>
        <v>12</v>
      </c>
      <c r="BR17" s="22">
        <f t="shared" si="33"/>
        <v>12</v>
      </c>
    </row>
    <row r="18" spans="1:70" ht="17" customHeight="1" x14ac:dyDescent="0.5">
      <c r="A18" s="74" t="s">
        <v>840</v>
      </c>
      <c r="B18" s="74" t="s">
        <v>446</v>
      </c>
      <c r="C18" s="74" t="s">
        <v>841</v>
      </c>
      <c r="D18" s="74" t="s">
        <v>21</v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>
        <v>8</v>
      </c>
      <c r="H18" s="77">
        <v>12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12</v>
      </c>
      <c r="AJ18" s="3">
        <f t="shared" si="1"/>
        <v>13</v>
      </c>
      <c r="AK18" s="5">
        <f t="shared" si="2"/>
        <v>1</v>
      </c>
      <c r="AL18" s="41">
        <f t="shared" si="3"/>
        <v>12</v>
      </c>
      <c r="AM18" s="33">
        <f t="shared" si="4"/>
        <v>13</v>
      </c>
      <c r="AO18" s="22">
        <f t="shared" si="5"/>
        <v>0</v>
      </c>
      <c r="AP18">
        <f t="shared" si="6"/>
        <v>12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12</v>
      </c>
      <c r="BE18" s="22">
        <f t="shared" ref="BE18:BR18" si="34">BD18+LARGE($AO18:$BC18,BE$4)</f>
        <v>12</v>
      </c>
      <c r="BF18" s="22">
        <f t="shared" si="34"/>
        <v>12</v>
      </c>
      <c r="BG18" s="22">
        <f t="shared" si="34"/>
        <v>12</v>
      </c>
      <c r="BH18" s="22">
        <f t="shared" si="34"/>
        <v>12</v>
      </c>
      <c r="BI18" s="22">
        <f t="shared" si="34"/>
        <v>12</v>
      </c>
      <c r="BJ18" s="22">
        <f t="shared" si="34"/>
        <v>12</v>
      </c>
      <c r="BK18" s="22">
        <f t="shared" si="34"/>
        <v>12</v>
      </c>
      <c r="BL18" s="22">
        <f t="shared" si="34"/>
        <v>12</v>
      </c>
      <c r="BM18" s="22">
        <f t="shared" si="34"/>
        <v>12</v>
      </c>
      <c r="BN18" s="22">
        <f t="shared" si="34"/>
        <v>12</v>
      </c>
      <c r="BO18" s="22">
        <f t="shared" si="34"/>
        <v>12</v>
      </c>
      <c r="BP18" s="22">
        <f t="shared" si="34"/>
        <v>12</v>
      </c>
      <c r="BQ18" s="22">
        <f t="shared" si="34"/>
        <v>12</v>
      </c>
      <c r="BR18" s="22">
        <f t="shared" si="34"/>
        <v>12</v>
      </c>
    </row>
    <row r="19" spans="1:70" ht="17" customHeight="1" x14ac:dyDescent="0.5">
      <c r="A19" s="74" t="s">
        <v>908</v>
      </c>
      <c r="B19" s="74" t="s">
        <v>909</v>
      </c>
      <c r="C19" s="74" t="s">
        <v>910</v>
      </c>
      <c r="D19" s="74" t="s">
        <v>44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>
        <v>9</v>
      </c>
      <c r="J19" s="77">
        <v>10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10</v>
      </c>
      <c r="AJ19" s="3">
        <f t="shared" si="1"/>
        <v>15</v>
      </c>
      <c r="AK19" s="5">
        <f t="shared" si="2"/>
        <v>1</v>
      </c>
      <c r="AL19" s="41">
        <f t="shared" si="3"/>
        <v>10</v>
      </c>
      <c r="AM19" s="33">
        <f t="shared" si="4"/>
        <v>15</v>
      </c>
      <c r="AO19" s="22">
        <f t="shared" si="5"/>
        <v>0</v>
      </c>
      <c r="AP19">
        <f t="shared" si="6"/>
        <v>0</v>
      </c>
      <c r="AQ19">
        <f t="shared" si="7"/>
        <v>10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10</v>
      </c>
      <c r="BE19" s="22">
        <f t="shared" ref="BE19:BR19" si="35">BD19+LARGE($AO19:$BC19,BE$4)</f>
        <v>10</v>
      </c>
      <c r="BF19" s="22">
        <f t="shared" si="35"/>
        <v>10</v>
      </c>
      <c r="BG19" s="22">
        <f t="shared" si="35"/>
        <v>10</v>
      </c>
      <c r="BH19" s="22">
        <f t="shared" si="35"/>
        <v>10</v>
      </c>
      <c r="BI19" s="22">
        <f t="shared" si="35"/>
        <v>10</v>
      </c>
      <c r="BJ19" s="22">
        <f t="shared" si="35"/>
        <v>10</v>
      </c>
      <c r="BK19" s="22">
        <f t="shared" si="35"/>
        <v>10</v>
      </c>
      <c r="BL19" s="22">
        <f t="shared" si="35"/>
        <v>10</v>
      </c>
      <c r="BM19" s="22">
        <f t="shared" si="35"/>
        <v>10</v>
      </c>
      <c r="BN19" s="22">
        <f t="shared" si="35"/>
        <v>10</v>
      </c>
      <c r="BO19" s="22">
        <f t="shared" si="35"/>
        <v>10</v>
      </c>
      <c r="BP19" s="22">
        <f t="shared" si="35"/>
        <v>10</v>
      </c>
      <c r="BQ19" s="22">
        <f t="shared" si="35"/>
        <v>10</v>
      </c>
      <c r="BR19" s="22">
        <f t="shared" si="35"/>
        <v>10</v>
      </c>
    </row>
    <row r="20" spans="1:70" ht="17" customHeight="1" x14ac:dyDescent="0.5">
      <c r="A20" s="74" t="s">
        <v>831</v>
      </c>
      <c r="B20" s="74" t="s">
        <v>832</v>
      </c>
      <c r="C20" s="74" t="s">
        <v>833</v>
      </c>
      <c r="D20" s="74" t="s">
        <v>123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>
        <v>10</v>
      </c>
      <c r="J20" s="77">
        <v>10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10</v>
      </c>
      <c r="AJ20" s="3">
        <f t="shared" si="1"/>
        <v>15</v>
      </c>
      <c r="AK20" s="5">
        <f t="shared" si="2"/>
        <v>1</v>
      </c>
      <c r="AL20" s="41">
        <f t="shared" si="3"/>
        <v>10</v>
      </c>
      <c r="AM20" s="33">
        <f t="shared" si="4"/>
        <v>15</v>
      </c>
      <c r="AO20" s="22">
        <f t="shared" si="5"/>
        <v>0</v>
      </c>
      <c r="AP20">
        <f t="shared" si="6"/>
        <v>0</v>
      </c>
      <c r="AQ20">
        <f t="shared" si="7"/>
        <v>10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10</v>
      </c>
      <c r="BE20" s="22">
        <f t="shared" ref="BE20:BR20" si="36">BD20+LARGE($AO20:$BC20,BE$4)</f>
        <v>10</v>
      </c>
      <c r="BF20" s="22">
        <f t="shared" si="36"/>
        <v>10</v>
      </c>
      <c r="BG20" s="22">
        <f t="shared" si="36"/>
        <v>10</v>
      </c>
      <c r="BH20" s="22">
        <f t="shared" si="36"/>
        <v>10</v>
      </c>
      <c r="BI20" s="22">
        <f t="shared" si="36"/>
        <v>10</v>
      </c>
      <c r="BJ20" s="22">
        <f t="shared" si="36"/>
        <v>10</v>
      </c>
      <c r="BK20" s="22">
        <f t="shared" si="36"/>
        <v>10</v>
      </c>
      <c r="BL20" s="22">
        <f t="shared" si="36"/>
        <v>10</v>
      </c>
      <c r="BM20" s="22">
        <f t="shared" si="36"/>
        <v>10</v>
      </c>
      <c r="BN20" s="22">
        <f t="shared" si="36"/>
        <v>10</v>
      </c>
      <c r="BO20" s="22">
        <f t="shared" si="36"/>
        <v>10</v>
      </c>
      <c r="BP20" s="22">
        <f t="shared" si="36"/>
        <v>10</v>
      </c>
      <c r="BQ20" s="22">
        <f t="shared" si="36"/>
        <v>10</v>
      </c>
      <c r="BR20" s="22">
        <f t="shared" si="36"/>
        <v>10</v>
      </c>
    </row>
    <row r="21" spans="1:70" ht="17" customHeight="1" x14ac:dyDescent="0.5">
      <c r="A21" s="74" t="s">
        <v>887</v>
      </c>
      <c r="B21" s="74" t="s">
        <v>888</v>
      </c>
      <c r="C21" s="74" t="s">
        <v>889</v>
      </c>
      <c r="D21" s="74" t="s">
        <v>43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>
        <v>9</v>
      </c>
      <c r="H21" s="77">
        <v>10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10</v>
      </c>
      <c r="AJ21" s="3">
        <f t="shared" si="1"/>
        <v>15</v>
      </c>
      <c r="AK21" s="5">
        <f t="shared" si="2"/>
        <v>1</v>
      </c>
      <c r="AL21" s="41">
        <f t="shared" si="3"/>
        <v>10</v>
      </c>
      <c r="AM21" s="33">
        <f t="shared" si="4"/>
        <v>15</v>
      </c>
      <c r="AO21" s="22">
        <f t="shared" si="5"/>
        <v>0</v>
      </c>
      <c r="AP21">
        <f t="shared" si="6"/>
        <v>10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10</v>
      </c>
      <c r="BE21" s="22">
        <f t="shared" ref="BE21:BR21" si="37">BD21+LARGE($AO21:$BC21,BE$4)</f>
        <v>10</v>
      </c>
      <c r="BF21" s="22">
        <f t="shared" si="37"/>
        <v>10</v>
      </c>
      <c r="BG21" s="22">
        <f t="shared" si="37"/>
        <v>10</v>
      </c>
      <c r="BH21" s="22">
        <f t="shared" si="37"/>
        <v>10</v>
      </c>
      <c r="BI21" s="22">
        <f t="shared" si="37"/>
        <v>10</v>
      </c>
      <c r="BJ21" s="22">
        <f t="shared" si="37"/>
        <v>10</v>
      </c>
      <c r="BK21" s="22">
        <f t="shared" si="37"/>
        <v>10</v>
      </c>
      <c r="BL21" s="22">
        <f t="shared" si="37"/>
        <v>10</v>
      </c>
      <c r="BM21" s="22">
        <f t="shared" si="37"/>
        <v>10</v>
      </c>
      <c r="BN21" s="22">
        <f t="shared" si="37"/>
        <v>10</v>
      </c>
      <c r="BO21" s="22">
        <f t="shared" si="37"/>
        <v>10</v>
      </c>
      <c r="BP21" s="22">
        <f t="shared" si="37"/>
        <v>10</v>
      </c>
      <c r="BQ21" s="22">
        <f t="shared" si="37"/>
        <v>10</v>
      </c>
      <c r="BR21" s="22">
        <f t="shared" si="37"/>
        <v>10</v>
      </c>
    </row>
    <row r="22" spans="1:70" ht="17" customHeight="1" x14ac:dyDescent="0.5">
      <c r="A22" s="74" t="s">
        <v>853</v>
      </c>
      <c r="B22" s="74" t="s">
        <v>854</v>
      </c>
      <c r="C22" s="74" t="s">
        <v>855</v>
      </c>
      <c r="D22" s="74" t="s">
        <v>43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>
        <v>10</v>
      </c>
      <c r="H22" s="77">
        <v>10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10</v>
      </c>
      <c r="AJ22" s="3">
        <f t="shared" si="1"/>
        <v>15</v>
      </c>
      <c r="AK22" s="5">
        <f t="shared" si="2"/>
        <v>1</v>
      </c>
      <c r="AL22" s="41">
        <f t="shared" si="3"/>
        <v>10</v>
      </c>
      <c r="AM22" s="33">
        <f t="shared" si="4"/>
        <v>15</v>
      </c>
      <c r="AO22" s="22">
        <f t="shared" si="5"/>
        <v>0</v>
      </c>
      <c r="AP22">
        <f t="shared" si="6"/>
        <v>10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10</v>
      </c>
      <c r="BE22" s="22">
        <f t="shared" ref="BE22:BR22" si="38">BD22+LARGE($AO22:$BC22,BE$4)</f>
        <v>10</v>
      </c>
      <c r="BF22" s="22">
        <f t="shared" si="38"/>
        <v>10</v>
      </c>
      <c r="BG22" s="22">
        <f t="shared" si="38"/>
        <v>10</v>
      </c>
      <c r="BH22" s="22">
        <f t="shared" si="38"/>
        <v>10</v>
      </c>
      <c r="BI22" s="22">
        <f t="shared" si="38"/>
        <v>10</v>
      </c>
      <c r="BJ22" s="22">
        <f t="shared" si="38"/>
        <v>10</v>
      </c>
      <c r="BK22" s="22">
        <f t="shared" si="38"/>
        <v>10</v>
      </c>
      <c r="BL22" s="22">
        <f t="shared" si="38"/>
        <v>10</v>
      </c>
      <c r="BM22" s="22">
        <f t="shared" si="38"/>
        <v>10</v>
      </c>
      <c r="BN22" s="22">
        <f t="shared" si="38"/>
        <v>10</v>
      </c>
      <c r="BO22" s="22">
        <f t="shared" si="38"/>
        <v>10</v>
      </c>
      <c r="BP22" s="22">
        <f t="shared" si="38"/>
        <v>10</v>
      </c>
      <c r="BQ22" s="22">
        <f t="shared" si="38"/>
        <v>10</v>
      </c>
      <c r="BR22" s="22">
        <f t="shared" si="38"/>
        <v>10</v>
      </c>
    </row>
    <row r="23" spans="1:70" ht="17" customHeight="1" x14ac:dyDescent="0.5">
      <c r="A23" s="14" t="s">
        <v>1615</v>
      </c>
      <c r="B23" s="32" t="s">
        <v>1614</v>
      </c>
      <c r="C23" s="32" t="s">
        <v>1282</v>
      </c>
      <c r="D23" s="32" t="s">
        <v>133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>
        <v>11</v>
      </c>
      <c r="H23" s="77">
        <v>10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10</v>
      </c>
      <c r="AJ23" s="3">
        <f t="shared" si="1"/>
        <v>15</v>
      </c>
      <c r="AK23" s="5">
        <f t="shared" si="2"/>
        <v>1</v>
      </c>
      <c r="AL23" s="41">
        <f t="shared" si="3"/>
        <v>10</v>
      </c>
      <c r="AM23" s="33">
        <f t="shared" si="4"/>
        <v>15</v>
      </c>
      <c r="AO23" s="22">
        <f t="shared" si="5"/>
        <v>0</v>
      </c>
      <c r="AP23">
        <f t="shared" si="6"/>
        <v>10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10</v>
      </c>
      <c r="BE23" s="22">
        <f t="shared" ref="BE23:BR23" si="39">BD23+LARGE($AO23:$BC23,BE$4)</f>
        <v>10</v>
      </c>
      <c r="BF23" s="22">
        <f t="shared" si="39"/>
        <v>10</v>
      </c>
      <c r="BG23" s="22">
        <f t="shared" si="39"/>
        <v>10</v>
      </c>
      <c r="BH23" s="22">
        <f t="shared" si="39"/>
        <v>10</v>
      </c>
      <c r="BI23" s="22">
        <f t="shared" si="39"/>
        <v>10</v>
      </c>
      <c r="BJ23" s="22">
        <f t="shared" si="39"/>
        <v>10</v>
      </c>
      <c r="BK23" s="22">
        <f t="shared" si="39"/>
        <v>10</v>
      </c>
      <c r="BL23" s="22">
        <f t="shared" si="39"/>
        <v>10</v>
      </c>
      <c r="BM23" s="22">
        <f t="shared" si="39"/>
        <v>10</v>
      </c>
      <c r="BN23" s="22">
        <f t="shared" si="39"/>
        <v>10</v>
      </c>
      <c r="BO23" s="22">
        <f t="shared" si="39"/>
        <v>10</v>
      </c>
      <c r="BP23" s="22">
        <f t="shared" si="39"/>
        <v>10</v>
      </c>
      <c r="BQ23" s="22">
        <f t="shared" si="39"/>
        <v>10</v>
      </c>
      <c r="BR23" s="22">
        <f t="shared" si="39"/>
        <v>10</v>
      </c>
    </row>
    <row r="24" spans="1:70" ht="17" customHeight="1" x14ac:dyDescent="0.35">
      <c r="A24" s="74" t="s">
        <v>814</v>
      </c>
      <c r="B24" s="74" t="s">
        <v>815</v>
      </c>
      <c r="C24" s="74" t="s">
        <v>816</v>
      </c>
      <c r="D24" s="74" t="s">
        <v>17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7" customHeight="1" x14ac:dyDescent="0.35">
      <c r="A25" s="74" t="s">
        <v>820</v>
      </c>
      <c r="B25" s="74" t="s">
        <v>821</v>
      </c>
      <c r="C25" s="74" t="s">
        <v>822</v>
      </c>
      <c r="D25" s="74" t="s">
        <v>40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7" customHeight="1" x14ac:dyDescent="0.35">
      <c r="A26" s="74" t="s">
        <v>823</v>
      </c>
      <c r="B26" s="74" t="s">
        <v>824</v>
      </c>
      <c r="C26" s="74" t="s">
        <v>825</v>
      </c>
      <c r="D26" s="74" t="s">
        <v>131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7" customHeight="1" x14ac:dyDescent="0.35">
      <c r="A27" s="74" t="s">
        <v>826</v>
      </c>
      <c r="B27" s="74" t="s">
        <v>429</v>
      </c>
      <c r="C27" s="74" t="s">
        <v>827</v>
      </c>
      <c r="D27" s="74" t="s">
        <v>18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7" customHeight="1" x14ac:dyDescent="0.35">
      <c r="A28" s="74" t="s">
        <v>837</v>
      </c>
      <c r="B28" s="74" t="s">
        <v>838</v>
      </c>
      <c r="C28" s="74" t="s">
        <v>839</v>
      </c>
      <c r="D28" s="74" t="s">
        <v>17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7" customHeight="1" x14ac:dyDescent="0.35">
      <c r="A29" s="74" t="s">
        <v>842</v>
      </c>
      <c r="B29" s="74" t="s">
        <v>843</v>
      </c>
      <c r="C29" s="74" t="s">
        <v>844</v>
      </c>
      <c r="D29" s="74" t="s">
        <v>17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7" customHeight="1" x14ac:dyDescent="0.35">
      <c r="A30" s="74" t="s">
        <v>850</v>
      </c>
      <c r="B30" s="74" t="s">
        <v>851</v>
      </c>
      <c r="C30" s="74" t="s">
        <v>852</v>
      </c>
      <c r="D30" s="74" t="s">
        <v>130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7" customHeight="1" x14ac:dyDescent="0.35">
      <c r="A31" s="74" t="s">
        <v>856</v>
      </c>
      <c r="B31" s="74" t="s">
        <v>857</v>
      </c>
      <c r="C31" s="74" t="s">
        <v>858</v>
      </c>
      <c r="D31" s="74" t="s">
        <v>105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7" customHeight="1" x14ac:dyDescent="0.35">
      <c r="A32" s="74" t="s">
        <v>859</v>
      </c>
      <c r="B32" s="74" t="s">
        <v>860</v>
      </c>
      <c r="C32" s="74" t="s">
        <v>861</v>
      </c>
      <c r="D32" s="74" t="s">
        <v>130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7" customHeight="1" x14ac:dyDescent="0.35">
      <c r="A33" s="74" t="s">
        <v>862</v>
      </c>
      <c r="B33" s="74" t="s">
        <v>863</v>
      </c>
      <c r="C33" s="74" t="s">
        <v>864</v>
      </c>
      <c r="D33" s="74" t="s">
        <v>43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7" customHeight="1" x14ac:dyDescent="0.35">
      <c r="A34" s="74" t="s">
        <v>868</v>
      </c>
      <c r="B34" s="74" t="s">
        <v>869</v>
      </c>
      <c r="C34" s="74" t="s">
        <v>870</v>
      </c>
      <c r="D34" s="74" t="s">
        <v>36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7" customHeight="1" x14ac:dyDescent="0.35">
      <c r="A35" s="74" t="s">
        <v>871</v>
      </c>
      <c r="B35" s="74" t="s">
        <v>872</v>
      </c>
      <c r="C35" s="74" t="s">
        <v>873</v>
      </c>
      <c r="D35" s="74" t="s">
        <v>36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7" customHeight="1" x14ac:dyDescent="0.35">
      <c r="A36" s="74" t="s">
        <v>880</v>
      </c>
      <c r="B36" s="74" t="s">
        <v>881</v>
      </c>
      <c r="C36" s="74" t="s">
        <v>882</v>
      </c>
      <c r="D36" s="74" t="s">
        <v>55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7" customHeight="1" x14ac:dyDescent="0.35">
      <c r="A37" s="74" t="s">
        <v>890</v>
      </c>
      <c r="B37" s="74" t="s">
        <v>891</v>
      </c>
      <c r="C37" s="74" t="s">
        <v>892</v>
      </c>
      <c r="D37" s="74" t="s">
        <v>130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7" customHeight="1" x14ac:dyDescent="0.35">
      <c r="A38" s="74" t="s">
        <v>893</v>
      </c>
      <c r="B38" s="74" t="s">
        <v>894</v>
      </c>
      <c r="C38" s="74" t="s">
        <v>895</v>
      </c>
      <c r="D38" s="74" t="s">
        <v>55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7" customHeight="1" x14ac:dyDescent="0.35">
      <c r="A39" s="74" t="s">
        <v>896</v>
      </c>
      <c r="B39" s="74" t="s">
        <v>188</v>
      </c>
      <c r="C39" s="74" t="s">
        <v>897</v>
      </c>
      <c r="D39" s="74" t="s">
        <v>21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7" customHeight="1" x14ac:dyDescent="0.35">
      <c r="A40" s="74" t="s">
        <v>903</v>
      </c>
      <c r="B40" s="74" t="s">
        <v>904</v>
      </c>
      <c r="C40" s="74" t="s">
        <v>827</v>
      </c>
      <c r="D40" s="74" t="s">
        <v>42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 x14ac:dyDescent="0.35">
      <c r="A41" s="74" t="s">
        <v>905</v>
      </c>
      <c r="B41" s="74" t="s">
        <v>906</v>
      </c>
      <c r="C41" s="74" t="s">
        <v>907</v>
      </c>
      <c r="D41" s="74" t="s">
        <v>35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 x14ac:dyDescent="0.35">
      <c r="A42" s="74" t="s">
        <v>911</v>
      </c>
      <c r="B42" s="74" t="s">
        <v>912</v>
      </c>
      <c r="C42" s="74" t="s">
        <v>839</v>
      </c>
      <c r="D42" s="74" t="s">
        <v>105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 x14ac:dyDescent="0.3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 x14ac:dyDescent="0.3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 x14ac:dyDescent="0.3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 x14ac:dyDescent="0.3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 x14ac:dyDescent="0.3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 x14ac:dyDescent="0.3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 x14ac:dyDescent="0.3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 x14ac:dyDescent="0.3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 x14ac:dyDescent="0.3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 x14ac:dyDescent="0.3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 x14ac:dyDescent="0.3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 x14ac:dyDescent="0.3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 x14ac:dyDescent="0.3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 x14ac:dyDescent="0.3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 x14ac:dyDescent="0.3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 x14ac:dyDescent="0.3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 x14ac:dyDescent="0.3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 x14ac:dyDescent="0.3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 x14ac:dyDescent="0.3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 x14ac:dyDescent="0.3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 x14ac:dyDescent="0.3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 x14ac:dyDescent="0.3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 x14ac:dyDescent="0.3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 x14ac:dyDescent="0.3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 x14ac:dyDescent="0.3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 x14ac:dyDescent="0.3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 x14ac:dyDescent="0.3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 x14ac:dyDescent="0.3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 x14ac:dyDescent="0.3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 x14ac:dyDescent="0.3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5">
    <sortCondition descending="1" ref="AI4:AI75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howErrorMessage="1" sqref="D41:D72" xr:uid="{00000000-0002-0000-0D00-000000000000}">
      <formula1>liste_clubs</formula1>
    </dataValidation>
    <dataValidation type="list" allowBlank="1" showInputMessage="1" sqref="A41:A72" xr:uid="{00000000-0002-0000-0D00-000001000000}">
      <formula1>IF(A41&lt;&gt;"",OFFSET(F_licences,MATCH(A41&amp;"*",F_licences,0)-1,,COUNTIF(F_licences,A41&amp;"*"),1),F_licences)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Feuil18"/>
  <dimension ref="A1"/>
  <sheetViews>
    <sheetView workbookViewId="0">
      <selection activeCell="D32" sqref="D32"/>
    </sheetView>
  </sheetViews>
  <sheetFormatPr baseColWidth="10" defaultRowHeight="12.5" x14ac:dyDescent="0.25"/>
  <cols>
    <col min="1" max="1" width="24" bestFit="1" customWidth="1"/>
    <col min="2" max="2" width="12.36328125" bestFit="1" customWidth="1"/>
    <col min="3" max="3" width="23.453125" bestFit="1" customWidth="1"/>
    <col min="4" max="4" width="16.453125" bestFit="1" customWidth="1"/>
    <col min="5" max="5" width="5.36328125" bestFit="1" customWidth="1"/>
    <col min="6" max="6" width="42" bestFit="1" customWidth="1"/>
    <col min="7" max="7" width="29.453125" bestFit="1" customWidth="1"/>
    <col min="9" max="9" width="11.453125" bestFit="1" customWidth="1"/>
    <col min="10" max="10" width="18.36328125" bestFit="1" customWidth="1"/>
  </cols>
  <sheetData/>
  <autoFilter ref="A1:J1943" xr:uid="{00000000-0009-0000-0000-000010000000}"/>
  <pageMargins left="0.7" right="0.7" top="0.75" bottom="0.75" header="0.3" footer="0.3"/>
  <pageSetup paperSize="9" orientation="portrait" r:id="rId1"/>
  <headerFooter>
    <oddFooter>&amp;C&amp;1#&amp;"Calibri"&amp;10&amp;K0078D7C1 - Interne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Feuil16"/>
  <dimension ref="A1:BA45"/>
  <sheetViews>
    <sheetView tabSelected="1" zoomScaleNormal="100" workbookViewId="0">
      <selection activeCell="A18" sqref="A18:XFD18"/>
    </sheetView>
  </sheetViews>
  <sheetFormatPr baseColWidth="10" defaultColWidth="11" defaultRowHeight="12.5" x14ac:dyDescent="0.25"/>
  <cols>
    <col min="1" max="1" width="7.453125" customWidth="1"/>
    <col min="2" max="2" width="46.36328125" bestFit="1" customWidth="1"/>
    <col min="3" max="4" width="4.453125" customWidth="1"/>
    <col min="5" max="5" width="6.6328125" customWidth="1"/>
    <col min="6" max="7" width="4.453125" style="71" customWidth="1"/>
    <col min="8" max="8" width="5.453125" style="71" customWidth="1"/>
    <col min="9" max="10" width="4.453125" customWidth="1"/>
    <col min="11" max="11" width="5.453125" customWidth="1"/>
    <col min="12" max="13" width="4.453125" style="71" customWidth="1"/>
    <col min="14" max="14" width="5.453125" style="71" customWidth="1"/>
    <col min="15" max="16" width="4.453125" customWidth="1"/>
    <col min="17" max="17" width="5.453125" customWidth="1"/>
    <col min="18" max="20" width="5.453125" style="71" customWidth="1"/>
    <col min="21" max="23" width="5.453125" customWidth="1"/>
    <col min="24" max="26" width="5.453125" style="71" customWidth="1"/>
    <col min="27" max="29" width="5.453125" customWidth="1"/>
    <col min="30" max="32" width="5.453125" style="71" customWidth="1"/>
    <col min="33" max="42" width="5.453125" hidden="1" customWidth="1"/>
    <col min="43" max="43" width="7.453125" customWidth="1"/>
    <col min="44" max="45" width="7.6328125" customWidth="1"/>
    <col min="46" max="47" width="6.453125" customWidth="1"/>
    <col min="48" max="48" width="7.453125" customWidth="1"/>
    <col min="53" max="53" width="31.453125" customWidth="1"/>
  </cols>
  <sheetData>
    <row r="1" spans="1:49" ht="202" x14ac:dyDescent="0.3">
      <c r="A1" s="23" t="s">
        <v>34</v>
      </c>
      <c r="B1" s="8"/>
      <c r="C1" s="9" t="str">
        <f>IF(Paramètres!K3&lt;&gt;"","Engagés "&amp;Paramètres!L3&amp;" - "&amp;Paramètres!M3,"")</f>
        <v>Engagés Bike &amp; Run - Saint Avertin</v>
      </c>
      <c r="D1" s="9"/>
      <c r="E1" s="10" t="str">
        <f>IF(Paramètres!K3&lt;&gt;"","Points Etape n°"&amp;Paramètres!J3,"")</f>
        <v>Points Etape n°1</v>
      </c>
      <c r="F1" s="67" t="str">
        <f>IF(Paramètres!K4&lt;&gt;"","Engagés "&amp;Paramètres!L4&amp;" - "&amp;Paramètres!M4,"")</f>
        <v>Engagés Class Triathlon - Châteauroux</v>
      </c>
      <c r="G1" s="67"/>
      <c r="H1" s="68" t="str">
        <f>IF(Paramètres!K4&lt;&gt;"","Points Etape n°"&amp;Paramètres!J4,"")</f>
        <v>Points Etape n°2</v>
      </c>
      <c r="I1" s="9" t="str">
        <f>IF(Paramètres!K5&lt;&gt;"","Engagés "&amp;Paramètres!L5&amp;" - "&amp;Paramètres!M5,"")</f>
        <v>Engagés Duathlon - Saint Cyr-sur-Loire</v>
      </c>
      <c r="J1" s="9"/>
      <c r="K1" s="10" t="str">
        <f>IF(Paramètres!K5&lt;&gt;"","Points Etape n°"&amp;Paramètres!J5,"")</f>
        <v>Points Etape n°3</v>
      </c>
      <c r="L1" s="67" t="str">
        <f>IF(Paramètres!K6&lt;&gt;"","Engagés "&amp;Paramètres!L6&amp;" - "&amp;Paramètres!M6,"")</f>
        <v>Engagés Cross Duathlon - Château-Renault</v>
      </c>
      <c r="M1" s="67"/>
      <c r="N1" s="68" t="str">
        <f>IF(Paramètres!K6&lt;&gt;"","Points Etape n°"&amp;Paramètres!J6,"")</f>
        <v>Points Etape n°4</v>
      </c>
      <c r="O1" s="9" t="str">
        <f>IF(Paramètres!K7&lt;&gt;"","Engagés "&amp;Paramètres!L7&amp;" - "&amp;Paramètres!M7,"")</f>
        <v>Engagés Triathlon - Suèvres</v>
      </c>
      <c r="P1" s="9"/>
      <c r="Q1" s="10" t="str">
        <f>IF(Paramètres!K7&lt;&gt;"","Points Etape n°"&amp;Paramètres!J7,"")</f>
        <v>Points Etape n°5</v>
      </c>
      <c r="R1" s="67" t="str">
        <f>IF(Paramètres!K8&lt;&gt;"","Engagés "&amp;Paramètres!L8&amp;" - "&amp;Paramètres!M8,"")</f>
        <v>Engagés Triathlon - Villiers-sur-Loir</v>
      </c>
      <c r="S1" s="67"/>
      <c r="T1" s="68" t="str">
        <f>IF(Paramètres!K8&lt;&gt;"","Points Etape n°"&amp;Paramètres!J8,"")</f>
        <v>Points Etape n°6</v>
      </c>
      <c r="U1" s="9" t="str">
        <f>IF(Paramètres!K9&lt;&gt;"","Engagés "&amp;Paramètres!L9&amp;" - "&amp;Paramètres!M9,"")</f>
        <v>Engagés Aquathlon - Saint Laurent-Nouan</v>
      </c>
      <c r="V1" s="9"/>
      <c r="W1" s="10" t="str">
        <f>IF(Paramètres!K9&lt;&gt;"","Points Etape n°"&amp;Paramètres!J9,"")</f>
        <v>Points Etape n°7</v>
      </c>
      <c r="X1" s="67" t="str">
        <f>IF(Paramètres!K10&lt;&gt;"","Engagés "&amp;Paramètres!L10&amp;" - "&amp;Paramètres!M10,"")</f>
        <v>Engagés Triathlon - Saint George-sur-Eure</v>
      </c>
      <c r="Y1" s="67"/>
      <c r="Z1" s="68" t="str">
        <f>IF(Paramètres!K10&lt;&gt;"","Points Etape n°"&amp;Paramètres!J10,"")</f>
        <v>Points Etape n°8</v>
      </c>
      <c r="AA1" s="9" t="str">
        <f>IF(Paramètres!K11&lt;&gt;"","Engagés "&amp;Paramètres!L11&amp;" - "&amp;Paramètres!M11,"")</f>
        <v>Engagés Triathlon - Joué-les-Tours</v>
      </c>
      <c r="AB1" s="9"/>
      <c r="AC1" s="10" t="str">
        <f>IF(Paramètres!K11&lt;&gt;"","Points Etape n°"&amp;Paramètres!J11,"")</f>
        <v>Points Etape n°9</v>
      </c>
      <c r="AD1" s="67" t="str">
        <f>IF(Paramètres!K12&lt;&gt;"","Engagés "&amp;Paramètres!L12&amp;" - "&amp;Paramètres!M12,"")</f>
        <v>Engagés Triathlon - La Chapelle d'Angillon</v>
      </c>
      <c r="AE1" s="67"/>
      <c r="AF1" s="68" t="str">
        <f>IF(Paramètres!K12&lt;&gt;"","Points Etape n°"&amp;Paramètres!J12,"")</f>
        <v>Points Etape n°10</v>
      </c>
      <c r="AG1" s="9" t="str">
        <f>IF(Paramètres!K13&lt;&gt;"","Engagés "&amp;Paramètres!L13&amp;" - "&amp;Paramètres!M13,"")</f>
        <v/>
      </c>
      <c r="AH1" s="10" t="str">
        <f>IF(Paramètres!K13&lt;&gt;"","Points Etape n°"&amp;Paramètres!J13,"")</f>
        <v/>
      </c>
      <c r="AI1" s="9" t="str">
        <f>IF(Paramètres!K14&lt;&gt;"","Engagés "&amp;Paramètres!L14&amp;" - "&amp;Paramètres!M14,"")</f>
        <v/>
      </c>
      <c r="AJ1" s="10" t="str">
        <f>IF(Paramètres!K14&lt;&gt;"","Points Etape n°"&amp;Paramètres!J14,"")</f>
        <v/>
      </c>
      <c r="AK1" s="9" t="str">
        <f>IF(Paramètres!K15&lt;&gt;"","Engagés "&amp;Paramètres!L15&amp;" - "&amp;Paramètres!M15,"")</f>
        <v/>
      </c>
      <c r="AL1" s="10" t="str">
        <f>IF(Paramètres!K15&lt;&gt;"","Points Etape n°"&amp;Paramètres!J15,"")</f>
        <v/>
      </c>
      <c r="AM1" s="9" t="str">
        <f>IF(Paramètres!K16&lt;&gt;"","Engagés "&amp;Paramètres!L16&amp;" - "&amp;Paramètres!M16,"")</f>
        <v/>
      </c>
      <c r="AN1" s="10" t="str">
        <f>IF(Paramètres!K16&lt;&gt;"","Points Etape n°"&amp;Paramètres!J16,"")</f>
        <v/>
      </c>
      <c r="AO1" s="9" t="str">
        <f>IF(Paramètres!K17&lt;&gt;"","Engagés "&amp;Paramètres!L17&amp;" - "&amp;Paramètres!M17,"")</f>
        <v/>
      </c>
      <c r="AP1" s="10" t="str">
        <f>IF(Paramètres!K17&lt;&gt;"","Points Etape n°"&amp;Paramètres!J17,"")</f>
        <v/>
      </c>
      <c r="AQ1" s="10" t="s">
        <v>11</v>
      </c>
      <c r="AR1" s="11" t="s">
        <v>12</v>
      </c>
      <c r="AS1" s="12" t="s">
        <v>13</v>
      </c>
      <c r="AT1" s="10" t="s">
        <v>14</v>
      </c>
      <c r="AU1" s="10" t="s">
        <v>1607</v>
      </c>
      <c r="AV1" s="10" t="s">
        <v>15</v>
      </c>
    </row>
    <row r="2" spans="1:49" ht="15" customHeight="1" x14ac:dyDescent="0.3">
      <c r="A2" s="80">
        <f t="shared" ref="A2:A36" si="0">RANK(AR2,$AR$2:$AR$36)</f>
        <v>2</v>
      </c>
      <c r="B2" s="65" t="s">
        <v>17</v>
      </c>
      <c r="C2" s="14">
        <f>COUNTIFS('MP F'!$D$5:$D$72,CLUBS!$B2,'MP F'!$E$5:$E$72,"&gt;0")+COUNTIFS('MP H'!$D$5:$D$72,CLUBS!$B2,'MP H'!$E$5:$E$72,"&gt;0")+COUNTIFS('PO F'!$D$5:$D$72,CLUBS!$B2,'PO F'!$E$5:$E$72,"&gt;0")+COUNTIFS('PO H'!$D$5:$D$72,CLUBS!$B2,'PO H'!$E$5:$E$72,"&gt;0")+COUNTIFS('PU F'!$D$5:$D$72,CLUBS!$B2,'PU F'!$E$5:$E$72,"&gt;0")+COUNTIFS('PU H'!$D$5:$D$72,CLUBS!$B2,'PU H'!$E$5:$E$72,"&gt;0")+COUNTIFS('BE F'!$D$5:$D$72,CLUBS!$B2,'BE F'!$E$5:$E$72,"&gt;0")+COUNTIFS('BE H'!$D$5:$D$72,CLUBS!$B2,'BE H'!$E$5:$E$72,"&gt;0")+COUNTIFS('MI F'!$D$5:$D$72,CLUBS!$B2,'MI F'!$E$5:$E$72,"&gt;0")+COUNTIFS('MI H'!$D$5:$D$72,CLUBS!$B2,'MI H'!$E$5:$E$72,"&gt;0")+COUNTIFS('CA F'!$D$5:$D$72,CLUBS!$B2,'CA F'!$E$5:$E$72,"&gt;0")+COUNTIFS('CA H'!$D$5:$D$72,CLUBS!$B2,'CA H'!$E$5:$E$72,"&gt;0")+COUNTIFS('JU F'!$D$5:$D$72,CLUBS!$B2,'JU F'!$E$5:$E$72,"&gt;0")+COUNTIFS('JU H'!$D$5:$D$72,CLUBS!$B2,'JU H'!$E$5:$E$72,"&gt;0")</f>
        <v>51</v>
      </c>
      <c r="D2" s="14">
        <f>C2/AT2</f>
        <v>0.57954545454545459</v>
      </c>
      <c r="E2" s="27">
        <f>(SUMIF('MP F'!$D$5:$D$72,CLUBS!$B2,'MP F'!$F$5:$F$72)+SUMIF('MP H'!$D$5:$D$72,CLUBS!$B2,'MP H'!$F$5:$F$72)+SUMIF('PO F'!$D$5:$D$72,CLUBS!$B2,'PO F'!$F$5:$F$72)+SUMIF('PO H'!$D$5:$D$72,CLUBS!$B2,'PO H'!$F$5:$F$72)+SUMIF('PU F'!$D$5:$D$72,CLUBS!$B2,'PU F'!$F$5:$F$72)+SUMIF('PU H'!$D$5:$D$72,CLUBS!$B2,'PU H'!$F$5:$F$72)+SUMIF('BE F'!$D$5:$D$72,CLUBS!$B2,'BE F'!$F$5:$F$72)+SUMIF('BE H'!$D$5:$D$72,CLUBS!$B2,'BE H'!$F$5:$F$72)+SUMIF('MI F'!$D$5:$D$72,CLUBS!$B2,'MI F'!$F$5:$F$72)+SUMIF('MI H'!$D$5:$D$72,CLUBS!$B2,'MI H'!$F$5:$F$72)+SUMIF('CA F'!$D$5:$D$72,CLUBS!$B2,'CA F'!$F$5:$F$72)+SUMIF('CA H'!$D$5:$D$72,CLUBS!$B2,'CA H'!$F$5:$F$72)+SUMIF('JU F'!$D$5:$D$72,CLUBS!$B2,'JU F'!$F$5:$F$72)+SUMIF('JU H'!$D$5:$D$72,CLUBS!$B2,'JU H'!$F$5:$F$72))*D2</f>
        <v>774.85227272727275</v>
      </c>
      <c r="F2" s="69">
        <f>COUNTIFS('MP F'!$D$5:$D$72,CLUBS!$B2,'MP F'!$G$5:$G$72,"&gt;0")+COUNTIFS('MP H'!$D$5:$D$72,CLUBS!$B2,'MP H'!$G$5:$G$72,"&gt;0")+COUNTIFS('PO F'!$D$5:$D$72,CLUBS!$B2,'PO F'!$G$5:$G$72,"&gt;0")+COUNTIFS('PO H'!$D$5:$D$72,CLUBS!$B2,'PO H'!$G$5:$G$72,"&gt;0")+COUNTIFS('PU F'!$D$5:$D$72,CLUBS!$B2,'PU F'!$G$5:$G$72,"&gt;0")+COUNTIFS('PU H'!$D$5:$D$72,CLUBS!$B2,'PU H'!$G$5:$G$72,"&gt;0")+COUNTIFS('BE F'!$D$5:$D$72,CLUBS!$B2,'BE F'!$G$5:$G$72,"&gt;0")+COUNTIFS('BE H'!$D$5:$D$72,CLUBS!$B2,'BE H'!$G$5:$G$72,"&gt;0")+COUNTIFS('MI F'!$D$5:$D$72,CLUBS!$B2,'MI F'!$G$5:$G$72,"&gt;0")+COUNTIFS('MI H'!$D$5:$D$72,CLUBS!$B2,'MI H'!$G$5:$G$72,"&gt;0")+COUNTIFS('CA F'!$D$5:$D$72,CLUBS!$B2,'CA F'!$G$5:$G$72,"&gt;0")+COUNTIFS('CA H'!$D$5:$D$72,CLUBS!$B2,'CA H'!$G$5:$G$72,"&gt;0")+COUNTIFS('JU F'!$D$5:$D$72,CLUBS!$B2,'JU F'!$G$5:$G$72,"&gt;0")+COUNTIFS('JU H'!$D$5:$D$72,CLUBS!$B2,'JU H'!$G$5:$G$72,"&gt;0")</f>
        <v>37</v>
      </c>
      <c r="G2" s="69">
        <f>F2/AU2</f>
        <v>0.6166666666666667</v>
      </c>
      <c r="H2" s="70">
        <f>(SUMIF('MP F'!$D$5:$D$72,CLUBS!$B2,'MP F'!$H$5:$H$72)+SUMIF('MP H'!$D$5:$D$72,CLUBS!$B2,'MP H'!$H$5:$H$72)+SUMIF('PO F'!$D$5:$D$72,CLUBS!$B2,'PO F'!$H$5:$H$72)+SUMIF('PO H'!$D$5:$D$72,CLUBS!$B2,'PO H'!$H$5:$H$72)+SUMIF('PU F'!$D$5:$D$72,CLUBS!$B2,'PU F'!$H$5:$H$72)+SUMIF('PU H'!$D$5:$D$72,CLUBS!$B2,'PU H'!$H$5:$H$72)+SUMIF('BE F'!$D$5:$D$72,CLUBS!$B2,'BE F'!$H$5:$H$72)+SUMIF('BE H'!$D$5:$D$72,CLUBS!$B2,'BE H'!$H$5:$H$72)+SUMIF('MI F'!$D$5:$D$72,CLUBS!$B2,'MI F'!$H$5:$H$72)+SUMIF('MI H'!$D$5:$D$72,CLUBS!$B2,'MI H'!$H$5:$H$72)+SUMIF('CA F'!$D$5:$D$72,CLUBS!$B2,'CA F'!$H$5:$H$72)+SUMIF('CA H'!$D$5:$D$72,CLUBS!$B2,'CA H'!$H$5:$H$72)+SUMIF('JU F'!$D$5:$D$72,CLUBS!$B2,'JU F'!$H$5:$H$72)+SUMIF('JU H'!$D$5:$D$72,CLUBS!$B2,'JU H'!$H$5:$H$72))*G2</f>
        <v>812.76666666666665</v>
      </c>
      <c r="I2" s="14">
        <f>COUNTIFS('MP F'!$D$5:$D$72,CLUBS!$B2,'MP F'!$I$5:$I$72,"&gt;0")+COUNTIFS('MP H'!$D$5:$D$72,CLUBS!$B2,'MP H'!$I$5:$I$72,"&gt;0")+COUNTIFS('PO F'!$D$5:$D$72,CLUBS!$B2,'PO F'!$I$5:$I$72,"&gt;0")+COUNTIFS('PO H'!$D$5:$D$72,CLUBS!$B2,'PO H'!$I$5:$I$72,"&gt;0")+COUNTIFS('PU F'!$D$5:$D$72,CLUBS!$B2,'PU F'!$I$5:$I$72,"&gt;0")+COUNTIFS('PU H'!$D$5:$D$72,CLUBS!$B2,'PU H'!$I$5:$I$72,"&gt;0")+COUNTIFS('BE F'!$D$5:$D$72,CLUBS!$B2,'BE F'!$I$5:$I$72,"&gt;0")+COUNTIFS('BE H'!$D$5:$D$72,CLUBS!$B2,'BE H'!$I$5:$I$72,"&gt;0")+COUNTIFS('MI F'!$D$5:$D$72,CLUBS!$B2,'MI F'!$I$5:$I$72,"&gt;0")+COUNTIFS('MI H'!$D$5:$D$72,CLUBS!$B2,'MI H'!$I$5:$I$72,"&gt;0")+COUNTIFS('CA F'!$D$5:$D$72,CLUBS!$B2,'CA F'!$I$5:$I$72,"&gt;0")+COUNTIFS('CA H'!$D$5:$D$72,CLUBS!$B2,'CA H'!$I$5:$I$72,"&gt;0")+COUNTIFS('JU F'!$D$5:$D$72,CLUBS!$B2,'JU F'!$I$5:$I$72,"&gt;0")+COUNTIFS('JU H'!$D$5:$D$72,CLUBS!$B2,'JU H'!$I$5:$I$72,"&gt;0")</f>
        <v>62</v>
      </c>
      <c r="J2" s="14">
        <f>I2/AT2</f>
        <v>0.70454545454545459</v>
      </c>
      <c r="K2" s="26">
        <f>(SUMIF('MP F'!$D$5:$D$72,CLUBS!$B2,'MP F'!$J$5:$J$72)+SUMIF('MP H'!$D$5:$D$72,CLUBS!$B2,'MP H'!$J$5:$J$72)+SUMIF('PO F'!$D$5:$D$72,CLUBS!$B2,'PO F'!$J$5:$J$72)+SUMIF('PO H'!$D$5:$D$72,CLUBS!$B2,'PO H'!$J$5:$J$72)+SUMIF('PU F'!$D$5:$D$72,CLUBS!$B2,'PU F'!$J$5:$J$72)+SUMIF('PU H'!$D$5:$D$72,CLUBS!$B2,'PU H'!$J$5:$J$72)+SUMIF('BE F'!$D$5:$D$72,CLUBS!$B2,'BE F'!$J$5:$J$72)+SUMIF('BE H'!$D$5:$D$72,CLUBS!$B2,'BE H'!$J$5:$J$72)+SUMIF('MI F'!$D$5:$D$72,CLUBS!$B2,'MI F'!$J$5:$J$72)+SUMIF('MI H'!$D$5:$D$72,CLUBS!$B2,'MI H'!$J$5:$J$72)+SUMIF('CA F'!$D$5:$D$72,CLUBS!$B2,'CA F'!$J$5:$J$72)+SUMIF('CA H'!$D$5:$D$72,CLUBS!$B2,'CA H'!$J$5:$J$72)+SUMIF('JU F'!$D$5:$D$72,CLUBS!$B2,'JU F'!$J$5:$J$72)+SUMIF('JU H'!$D$5:$D$72,CLUBS!$B2,'JU H'!$J$5:$J$72))*J2</f>
        <v>1266.068181818182</v>
      </c>
      <c r="L2" s="69">
        <f>COUNTIFS('MP F'!$D$5:$D$72,CLUBS!$B2,'MP F'!$K$5:$K$72,"&gt;0")+COUNTIFS('MP H'!$D$5:$D$72,CLUBS!$B2,'MP H'!$K$5:$K$72,"&gt;0")+COUNTIFS('PO F'!$D$5:$D$72,CLUBS!$B2,'PO F'!$K$5:$K$72,"&gt;0")+COUNTIFS('PO H'!$D$5:$D$72,CLUBS!$B2,'PO H'!$K$5:$K$72,"&gt;0")+COUNTIFS('PU F'!$D$5:$D$72,CLUBS!$B2,'PU F'!$K$5:$K$72,"&gt;0")+COUNTIFS('PU H'!$D$5:$D$72,CLUBS!$B2,'PU H'!$K$5:$K$72,"&gt;0")+COUNTIFS('BE F'!$D$5:$D$72,CLUBS!$B2,'BE F'!$K$5:$K$72,"&gt;0")+COUNTIFS('BE H'!$D$5:$D$72,CLUBS!$B2,'BE H'!$K$5:$K$72,"&gt;0")+COUNTIFS('MI F'!$D$5:$D$72,CLUBS!$B2,'MI F'!$K$5:$K$72,"&gt;0")+COUNTIFS('MI H'!$D$5:$D$72,CLUBS!$B2,'MI H'!$K$5:$K$72,"&gt;0")+COUNTIFS('CA F'!$D$5:$D$72,CLUBS!$B2,'CA F'!$K$5:$K$72,"&gt;0")+COUNTIFS('CA H'!$D$5:$D$72,CLUBS!$B2,'CA H'!$K$5:$K$72,"&gt;0")+COUNTIFS('JU F'!$D$5:$D$72,CLUBS!$B2,'JU F'!$K$5:$K$72,"&gt;0")+COUNTIFS('JU H'!$D$5:$D$72,CLUBS!$B2,'JU H'!$K$5:$K$72,"&gt;0")</f>
        <v>0</v>
      </c>
      <c r="M2" s="69">
        <f>L2/AT2</f>
        <v>0</v>
      </c>
      <c r="N2" s="69">
        <f>(SUMIF('MP F'!$D$5:$D$72,CLUBS!$B2,'MP F'!$L$5:$L$72)+SUMIF('MP H'!$D$5:$D$72,CLUBS!$B2,'MP H'!$L$5:$L$72)+SUMIF('PO F'!$D$5:$D$72,CLUBS!$B2,'PO F'!$L$5:$L$72)+SUMIF('PO H'!$D$5:$D$72,CLUBS!$B2,'PO H'!$L$5:$L$72)+SUMIF('PU F'!$D$5:$D$72,CLUBS!$B2,'PU F'!$L$5:$L$72)+SUMIF('PU H'!$D$5:$D$72,CLUBS!$B2,'PU H'!$L$5:$L$72)+SUMIF('BE F'!$D$5:$D$72,CLUBS!$B2,'BE F'!$L$5:$L$72)+SUMIF('BE H'!$D$5:$D$72,CLUBS!$B2,'BE H'!$L$5:$L$72)+SUMIF('MI F'!$D$5:$D$72,CLUBS!$B2,'MI F'!$L$5:$L$72)+SUMIF('MI H'!$D$5:$D$72,CLUBS!$B2,'MI H'!$L$5:$L$72)+SUMIF('CA F'!$D$5:$D$72,CLUBS!$B2,'CA F'!$L$5:$L$72)+SUMIF('CA H'!$D$5:$D$72,CLUBS!$B2,'CA H'!$L$5:$L$72)+SUMIF('JU F'!$D$5:$D$72,CLUBS!$B2,'JU F'!$L$5:$L$72)+SUMIF('JU H'!$D$5:$D$72,CLUBS!$B2,'JU H'!$L$5:$L$72))*M2</f>
        <v>0</v>
      </c>
      <c r="O2" s="26">
        <f>COUNTIFS('MP F'!$D$5:$D$72,CLUBS!$B2,'MP F'!$M$5:$M$72,"&gt;0")+COUNTIFS('MP H'!$D$5:$D$72,CLUBS!$B2,'MP H'!$M$5:$M$72,"&gt;0")+COUNTIFS('PO F'!$D$5:$D$72,CLUBS!$B2,'PO F'!$M$5:$M$72,"&gt;0")+COUNTIFS('PO H'!$D$5:$D$72,CLUBS!$B2,'PO H'!$M$5:$M$72,"&gt;0")+COUNTIFS('PU F'!$D$5:$D$72,CLUBS!$B2,'PU F'!$M$5:$M$72,"&gt;0")+COUNTIFS('PU H'!$D$5:$D$72,CLUBS!$B2,'PU H'!$M$5:$M$72,"&gt;0")+COUNTIFS('BE F'!$D$5:$D$72,CLUBS!$B2,'BE F'!$M$5:$M$72,"&gt;0")+COUNTIFS('BE H'!$D$5:$D$72,CLUBS!$B2,'BE H'!$M$5:$M$72,"&gt;0")+COUNTIFS('MI F'!$D$5:$D$72,CLUBS!$B2,'MI F'!$M$5:$M$72,"&gt;0")+COUNTIFS('MI H'!$D$5:$D$72,CLUBS!$B2,'MI H'!$M$5:$M$72,"&gt;0")+COUNTIFS('CA F'!$D$5:$D$72,CLUBS!$B2,'CA F'!$M$5:$M$72,"&gt;0")+COUNTIFS('CA H'!$D$5:$D$72,CLUBS!$B2,'CA H'!$M$5:$M$72,"&gt;0")+COUNTIFS('JU F'!$D$5:$D$72,CLUBS!$B2,'JU F'!$M$5:$M$72,"&gt;0")+COUNTIFS('JU H'!$D$5:$D$72,CLUBS!$B2,'JU H'!$M$5:$M$72,"&gt;0")</f>
        <v>0</v>
      </c>
      <c r="P2" s="26">
        <f>O2/AT2</f>
        <v>0</v>
      </c>
      <c r="Q2" s="26">
        <f>(SUMIF('MP F'!$D$5:$D$72,CLUBS!$B2,'MP F'!$N$5:$N$72)+SUMIF('MP H'!$D$5:$D$72,CLUBS!$B2,'MP H'!$N$5:$N$72)+SUMIF('PO F'!$D$5:$D$72,CLUBS!$B2,'PO F'!$N$5:$N$72)+SUMIF('PO H'!$D$5:$D$72,CLUBS!$B2,'PO H'!$N$5:$N$72)+SUMIF('PU F'!$D$5:$D$72,CLUBS!$B2,'PU F'!$N$5:$N$72)+SUMIF('PU H'!$D$5:$D$72,CLUBS!$B2,'PU H'!$N$5:$N$72)+SUMIF('BE F'!$D$5:$D$72,CLUBS!$B2,'BE F'!$N$5:$N$72)+SUMIF('BE H'!$D$5:$D$72,CLUBS!$B2,'BE H'!$N$5:$N$72)+SUMIF('MI F'!$D$5:$D$72,CLUBS!$B2,'MI F'!$N$5:$N$72)+SUMIF('MI H'!$D$5:$D$72,CLUBS!$B2,'MI H'!$N$5:$N$72)+SUMIF('CA F'!$D$5:$D$72,CLUBS!$B2,'CA F'!$N$5:$N$72)+SUMIF('CA H'!$D$5:$D$72,CLUBS!$B2,'CA H'!$N$5:$N$72)+SUMIF('JU F'!$D$5:$D$72,CLUBS!$B2,'JU F'!$N$5:$N$72)+SUMIF('JU H'!$D$5:$D$72,CLUBS!$B2,'JU H'!$N$5:$N$72))*P2</f>
        <v>0</v>
      </c>
      <c r="R2" s="69">
        <f>COUNTIFS('MP F'!$D$5:$D$72,CLUBS!$B2,'MP F'!$O$5:$O$72,"&gt;0")+COUNTIFS('MP H'!$D$5:$D$72,CLUBS!$B2,'MP H'!$O$5:$O$72,"&gt;0")+COUNTIFS('PO F'!$D$5:$D$72,CLUBS!$B2,'PO F'!$O$5:$O$72,"&gt;0")+COUNTIFS('PO H'!$D$5:$D$72,CLUBS!$B2,'PO H'!$O$5:$O$72,"&gt;0")+COUNTIFS('PU F'!$D$5:$D$72,CLUBS!$B2,'PU F'!$O$5:$O$72,"&gt;0")+COUNTIFS('PU H'!$D$5:$D$72,CLUBS!$B2,'PU H'!$O$5:$O$72,"&gt;0")+COUNTIFS('BE F'!$D$5:$D$72,CLUBS!$B2,'BE F'!$O$5:$O$72,"&gt;0")+COUNTIFS('BE H'!$D$5:$D$72,CLUBS!$B2,'BE H'!$O$5:$O$72,"&gt;0")+COUNTIFS('MI F'!$D$5:$D$72,CLUBS!$B2,'MI F'!$O$5:$O$72,"&gt;0")+COUNTIFS('MI H'!$D$5:$D$72,CLUBS!$B2,'MI H'!$O$5:$O$72,"&gt;0")+COUNTIFS('CA F'!$D$5:$D$72,CLUBS!$B2,'CA F'!$O$5:$O$72,"&gt;0")+COUNTIFS('CA H'!$D$5:$D$72,CLUBS!$B2,'CA H'!$O$5:$O$72,"&gt;0")+COUNTIFS('JU F'!$D$5:$D$72,CLUBS!$B2,'JU F'!$O$5:$O$72,"&gt;0")+COUNTIFS('JU H'!$D$5:$D$72,CLUBS!$B2,'JU H'!$O$5:$O$72,"&gt;0")</f>
        <v>0</v>
      </c>
      <c r="S2" s="69">
        <f>R2/AT2</f>
        <v>0</v>
      </c>
      <c r="T2" s="69">
        <f>(SUMIF('MP F'!$D$5:$D$72,CLUBS!$B2,'MP F'!$P$5:$P$72)+SUMIF('MP H'!$D$5:$D$72,CLUBS!$B2,'MP H'!$P$5:$P$72)+SUMIF('PO F'!$D$5:$D$72,CLUBS!$B2,'PO F'!$P$5:$P$72)+SUMIF('PO H'!$D$5:$D$72,CLUBS!$B2,'PO H'!$P$5:$P$72)+SUMIF('PU F'!$D$5:$D$72,CLUBS!$B2,'PU F'!$P$5:$P$72)+SUMIF('PU H'!$D$5:$D$72,CLUBS!$B2,'PU H'!$P$5:$P$72)+SUMIF('BE F'!$D$5:$D$72,CLUBS!$B2,'BE F'!$P$5:$P$72)+SUMIF('BE H'!$D$5:$D$72,CLUBS!$B2,'BE H'!$P$5:$P$72)+SUMIF('MI F'!$D$5:$D$72,CLUBS!$B2,'MI F'!$P$5:$P$72)+SUMIF('MI H'!$D$5:$D$72,CLUBS!$B2,'MI H'!$P$5:$P$72)+SUMIF('CA F'!$D$5:$D$72,CLUBS!$B2,'CA F'!$P$5:$P$72)+SUMIF('CA H'!$D$5:$D$72,CLUBS!$B2,'CA H'!$P$5:$P$72)+SUMIF('JU F'!$D$5:$D$72,CLUBS!$B2,'JU F'!$P$5:$P$72)+SUMIF('JU H'!$D$5:$D$72,CLUBS!$B2,'JU H'!$P$5:$P$72))*S2</f>
        <v>0</v>
      </c>
      <c r="U2" s="26">
        <f>COUNTIFS('MP F'!$D$5:$D$72,CLUBS!$B2,'MP F'!$Q$5:$Q$72,"&gt;0")+COUNTIFS('MP H'!$D$5:$D$72,CLUBS!$B2,'MP H'!$Q$5:$Q$72,"&gt;0")+COUNTIFS('PO F'!$D$5:$D$72,CLUBS!$B2,'PO F'!$Q$5:$Q$72,"&gt;0")+COUNTIFS('PO H'!$D$5:$D$72,CLUBS!$B2,'PO H'!$Q$5:$Q$72,"&gt;0")+COUNTIFS('PU F'!$D$5:$D$72,CLUBS!$B2,'PU F'!$Q$5:$Q$72,"&gt;0")+COUNTIFS('PU H'!$D$5:$D$72,CLUBS!$B2,'PU H'!$Q$5:$Q$72,"&gt;0")+COUNTIFS('BE F'!$D$5:$D$72,CLUBS!$B2,'BE F'!$Q$5:$Q$72,"&gt;0")+COUNTIFS('BE H'!$D$5:$D$72,CLUBS!$B2,'BE H'!$Q$5:$Q$72,"&gt;0")+COUNTIFS('MI F'!$D$5:$D$72,CLUBS!$B2,'MI F'!$Q$5:$Q$72,"&gt;0")+COUNTIFS('MI H'!$D$5:$D$72,CLUBS!$B2,'MI H'!$Q$5:$Q$72,"&gt;0")+COUNTIFS('CA F'!$D$5:$D$72,CLUBS!$B2,'CA F'!$Q$5:$Q$72,"&gt;0")+COUNTIFS('CA H'!$D$5:$D$72,CLUBS!$B2,'CA H'!$Q$5:$Q$72,"&gt;0")+COUNTIFS('JU F'!$D$5:$D$72,CLUBS!$B2,'JU F'!$Q$5:$Q$72,"&gt;0")+COUNTIFS('JU H'!$D$5:$D$72,CLUBS!$B2,'JU H'!$Q$5:$Q$72,"&gt;0")</f>
        <v>0</v>
      </c>
      <c r="V2" s="26">
        <f>U2/AT2</f>
        <v>0</v>
      </c>
      <c r="W2" s="26">
        <f>(SUMIF('MP F'!$D$5:$D$72,CLUBS!$B2,'MP F'!$R$5:$R$72)+SUMIF('MP H'!$D$5:$D$72,CLUBS!$B2,'MP H'!$R$5:$R$72)+SUMIF('PO F'!$D$5:$D$72,CLUBS!$B2,'PO F'!$R$5:$R$72)+SUMIF('PO H'!$D$5:$D$72,CLUBS!$B2,'PO H'!$R$5:$R$72)+SUMIF('PU F'!$D$5:$D$72,CLUBS!$B2,'PU F'!$R$5:$R$72)+SUMIF('PU H'!$D$5:$D$72,CLUBS!$B2,'PU H'!$R$5:$R$72)+SUMIF('BE F'!$D$5:$D$72,CLUBS!$B2,'BE F'!$R$5:$R$72)+SUMIF('BE H'!$D$5:$D$72,CLUBS!$B2,'BE H'!$R$5:$R$72)+SUMIF('MI F'!$D$5:$D$72,CLUBS!$B2,'MI F'!$R$5:$R$72)+SUMIF('MI H'!$D$5:$D$72,CLUBS!$B2,'MI H'!$R$5:$R$72)+SUMIF('CA F'!$D$5:$D$72,CLUBS!$B2,'CA F'!$R$5:$R$72)+SUMIF('CA H'!$D$5:$D$72,CLUBS!$B2,'CA H'!$R$5:$R$72)+SUMIF('JU F'!$D$5:$D$72,CLUBS!$B2,'JU F'!$R$5:$R$72)+SUMIF('JU H'!$D$5:$D$72,CLUBS!$B2,'JU H'!$R$5:$R$72))*V2</f>
        <v>0</v>
      </c>
      <c r="X2" s="69">
        <f>COUNTIFS('MP F'!$D$5:$D$72,CLUBS!$B2,'MP F'!$S$5:$S$72,"&gt;0")+COUNTIFS('MP H'!$D$5:$D$72,CLUBS!$B2,'MP H'!$S$5:$S$72,"&gt;0")+COUNTIFS('PO F'!$D$5:$D$72,CLUBS!$B2,'PO F'!$S$5:$S$72,"&gt;0")+COUNTIFS('PO H'!$D$5:$D$72,CLUBS!$B2,'PO H'!$S$5:$S$72,"&gt;0")+COUNTIFS('PU F'!$D$5:$D$72,CLUBS!$B2,'PU F'!$S$5:$S$72,"&gt;0")+COUNTIFS('PU H'!$D$5:$D$72,CLUBS!$B2,'PU H'!$S$5:$S$72,"&gt;0")+COUNTIFS('BE F'!$D$5:$D$72,CLUBS!$B2,'BE F'!$S$5:$S$72,"&gt;0")+COUNTIFS('BE H'!$D$5:$D$72,CLUBS!$B2,'BE H'!$S$5:$S$72,"&gt;0")+COUNTIFS('MI F'!$D$5:$D$72,CLUBS!$B2,'MI F'!$S$5:$S$72,"&gt;0")+COUNTIFS('MI H'!$D$5:$D$72,CLUBS!$B2,'MI H'!$S$5:$S$72,"&gt;0")+COUNTIFS('CA F'!$D$5:$D$72,CLUBS!$B2,'CA F'!$S$5:$S$72,"&gt;0")+COUNTIFS('CA H'!$D$5:$D$72,CLUBS!$B2,'CA H'!$S$5:$S$72,"&gt;0")+COUNTIFS('JU F'!$D$5:$D$72,CLUBS!$B2,'JU F'!$S$5:$S$72,"&gt;0")+COUNTIFS('JU H'!$D$5:$D$72,CLUBS!$B2,'JU H'!$S$5:$S$72,"&gt;0")</f>
        <v>0</v>
      </c>
      <c r="Y2" s="69">
        <f>X2/AT2</f>
        <v>0</v>
      </c>
      <c r="Z2" s="69">
        <f>(SUMIF('MP F'!$D$5:$D$72,CLUBS!$B2,'MP F'!$T$5:$T$72)+SUMIF('MP H'!$D$5:$D$72,CLUBS!$B2,'MP H'!$T$5:$T$72)+SUMIF('PO F'!$D$5:$D$72,CLUBS!$B2,'PO F'!$T$5:$T$72)+SUMIF('PO H'!$D$5:$D$72,CLUBS!$B2,'PO H'!$T$5:$T$72)+SUMIF('PU F'!$D$5:$D$72,CLUBS!$B2,'PU F'!$T$5:$T$72)+SUMIF('PU H'!$D$5:$D$72,CLUBS!$B2,'PU H'!$T$5:$T$72)+SUMIF('BE F'!$D$5:$D$72,CLUBS!$B2,'BE F'!$T$5:$T$72)+SUMIF('BE H'!$D$5:$D$72,CLUBS!$B2,'BE H'!$T$5:$T$72)+SUMIF('MI F'!$D$5:$D$72,CLUBS!$B2,'MI F'!$T$5:$T$72)+SUMIF('MI H'!$D$5:$D$72,CLUBS!$B2,'MI H'!$T$5:$T$72)+SUMIF('CA F'!$D$5:$D$72,CLUBS!$B2,'CA F'!$T$5:$T$72)+SUMIF('CA H'!$D$5:$D$72,CLUBS!$B2,'CA H'!$T$5:$T$72)+SUMIF('JU F'!$D$5:$D$72,CLUBS!$B2,'JU F'!$T$5:$T$72)+SUMIF('JU H'!$D$5:$D$72,CLUBS!$B2,'JU H'!$T$5:$T$72))*Y2</f>
        <v>0</v>
      </c>
      <c r="AA2" s="26">
        <f>COUNTIFS('MP F'!$D$5:$D$72,CLUBS!$B2,'MP F'!$U$5:$U$72,"&gt;0")+COUNTIFS('MP H'!$D$5:$D$72,CLUBS!$B2,'MP H'!$U$5:$U$72,"&gt;0")+COUNTIFS('PO F'!$D$5:$D$72,CLUBS!$B2,'PO F'!$U$5:$U$72,"&gt;0")+COUNTIFS('PO H'!$D$5:$D$72,CLUBS!$B2,'PO H'!$U$5:$U$72,"&gt;0")+COUNTIFS('PU F'!$D$5:$D$72,CLUBS!$B2,'PU F'!$U$5:$U$72,"&gt;0")+COUNTIFS('PU H'!$D$5:$D$72,CLUBS!$B2,'PU H'!$U$5:$U$72,"&gt;0")+COUNTIFS('BE F'!$D$5:$D$72,CLUBS!$B2,'BE F'!$U$5:$U$72,"&gt;0")+COUNTIFS('BE H'!$D$5:$D$72,CLUBS!$B2,'BE H'!$U$5:$U$72,"&gt;0")+COUNTIFS('MI F'!$D$5:$D$72,CLUBS!$B2,'MI F'!$U$5:$U$72,"&gt;0")+COUNTIFS('MI H'!$D$5:$D$72,CLUBS!$B2,'MI H'!$U$5:$U$72,"&gt;0")+COUNTIFS('CA F'!$D$5:$D$72,CLUBS!$B2,'CA F'!$U$5:$U$72,"&gt;0")+COUNTIFS('CA H'!$D$5:$D$72,CLUBS!$B2,'CA H'!$U$5:$U$72,"&gt;0")+COUNTIFS('JU F'!$D$5:$D$72,CLUBS!$B2,'JU F'!$U$5:$U$72,"&gt;0")+COUNTIFS('JU H'!$D$5:$D$72,CLUBS!$B2,'JU H'!$U$5:$U$72,"&gt;0")</f>
        <v>0</v>
      </c>
      <c r="AB2" s="26">
        <f>AA2/AT2</f>
        <v>0</v>
      </c>
      <c r="AC2" s="26">
        <f>(SUMIF('MP F'!$D$5:$D$72,CLUBS!$B2,'MP F'!$V$5:$V$72)+SUMIF('MP H'!$D$5:$D$72,CLUBS!$B2,'MP H'!$V$5:$V$72)+SUMIF('PO F'!$D$5:$D$72,CLUBS!$B2,'PO F'!$V$5:$V$72)+SUMIF('PO H'!$D$5:$D$72,CLUBS!$B2,'PO H'!$V$5:$V$72)+SUMIF('PU F'!$D$5:$D$72,CLUBS!$B2,'PU F'!$V$5:$V$72)+SUMIF('PU H'!$D$5:$D$72,CLUBS!$B2,'PU H'!$V$5:$V$72)+SUMIF('BE F'!$D$5:$D$72,CLUBS!$B2,'BE F'!$V$5:$V$72)+SUMIF('BE H'!$D$5:$D$72,CLUBS!$B2,'BE H'!$V$5:$V$72)+SUMIF('MI F'!$D$5:$D$72,CLUBS!$B2,'MI F'!$V$5:$V$72)+SUMIF('MI H'!$D$5:$D$72,CLUBS!$B2,'MI H'!$V$5:$V$72)+SUMIF('CA F'!$D$5:$D$72,CLUBS!$B2,'CA F'!$V$5:$V$72)+SUMIF('CA H'!$D$5:$D$72,CLUBS!$B2,'CA H'!$V$5:$V$72)+SUMIF('JU F'!$D$5:$D$72,CLUBS!$B2,'JU F'!$V$5:$V$72)+SUMIF('JU H'!$D$5:$D$72,CLUBS!$B2,'JU H'!$V$5:$V$72))*AB2</f>
        <v>0</v>
      </c>
      <c r="AD2" s="69">
        <f>COUNTIFS('MP F'!$D$5:$D$72,CLUBS!$B2,'MP F'!$W$5:$W$72,"&gt;0")+COUNTIFS('MP H'!$D$5:$D$72,CLUBS!$B2,'MP H'!$W$5:$W$72,"&gt;0")+COUNTIFS('PO F'!$D$5:$D$72,CLUBS!$B2,'PO F'!$W$5:$W$72,"&gt;0")+COUNTIFS('PO H'!$D$5:$D$72,CLUBS!$B2,'PO H'!$W$5:$W$72,"&gt;0")+COUNTIFS('PU F'!$D$5:$D$72,CLUBS!$B2,'PU F'!$W$5:$W$72,"&gt;0")+COUNTIFS('PU H'!$D$5:$D$72,CLUBS!$B2,'PU H'!$W$5:$W$72,"&gt;0")+COUNTIFS('BE F'!$D$5:$D$72,CLUBS!$B2,'BE F'!$W$5:$W$72,"&gt;0")+COUNTIFS('BE H'!$D$5:$D$72,CLUBS!$B2,'BE H'!$W$5:$W$72,"&gt;0")+COUNTIFS('MI F'!$D$5:$D$72,CLUBS!$B2,'MI F'!$W$5:$W$72,"&gt;0")+COUNTIFS('MI H'!$D$5:$D$72,CLUBS!$B2,'MI H'!$W$5:$W$72,"&gt;0")+COUNTIFS('CA F'!$D$5:$D$72,CLUBS!$B2,'CA F'!$W$5:$W$72,"&gt;0")+COUNTIFS('CA H'!$D$5:$D$72,CLUBS!$B2,'CA H'!$W$5:$W$72,"&gt;0")+COUNTIFS('JU F'!$D$5:$D$72,CLUBS!$B2,'JU F'!$W$5:$W$72,"&gt;0")+COUNTIFS('JU H'!$D$5:$D$72,CLUBS!$B2,'JU H'!$W$5:$W$72,"&gt;0")</f>
        <v>0</v>
      </c>
      <c r="AE2" s="69">
        <f>AD2/AT2</f>
        <v>0</v>
      </c>
      <c r="AF2" s="69">
        <f>(SUMIF('MP F'!$D$5:$D$72,CLUBS!$B2,'MP F'!$X$5:$X$72)+SUMIF('MP H'!$D$5:$D$72,CLUBS!$B2,'MP H'!$X$5:$X$72)+SUMIF('PO F'!$D$5:$D$72,CLUBS!$B2,'PO F'!$X$5:$X$72)+SUMIF('PO H'!$D$5:$D$72,CLUBS!$B2,'PO H'!$X$5:$X$72)+SUMIF('PU F'!$D$5:$D$72,CLUBS!$B2,'PU F'!$X$5:$X$72)+SUMIF('PU H'!$D$5:$D$72,CLUBS!$B2,'PU H'!$X$5:$X$72)+SUMIF('BE F'!$D$5:$D$72,CLUBS!$B2,'BE F'!$X$5:$X$72)+SUMIF('BE H'!$D$5:$D$72,CLUBS!$B2,'BE H'!$X$5:$X$72)+SUMIF('MI F'!$D$5:$D$72,CLUBS!$B2,'MI F'!$X$5:$X$72)+SUMIF('MI H'!$D$5:$D$72,CLUBS!$B2,'MI H'!$X$5:$X$72)+SUMIF('CA F'!$D$5:$D$72,CLUBS!$B2,'CA F'!$X$5:$X$72)+SUMIF('CA H'!$D$5:$D$72,CLUBS!$B2,'CA H'!$X$5:$X$72)+SUMIF('JU F'!$D$5:$D$72,CLUBS!$B2,'JU F'!$X$5:$X$72)+SUMIF('JU H'!$D$5:$D$72,CLUBS!$B2,'JU H'!$X$5:$X$72))*AE2</f>
        <v>0</v>
      </c>
      <c r="AG2" s="26">
        <f>COUNTIFS('MP F'!$D$5:$D$72,CLUBS!$B2,'MP F'!$Y$5:$Y$72,"&gt;0")+COUNTIFS('MP H'!$D$5:$D$72,CLUBS!$B2,'MP H'!$Y$5:$Y$72,"&gt;0")+COUNTIFS('PO F'!$D$5:$D$72,CLUBS!$B2,'PO F'!$Y$5:$Y$72,"&gt;0")+COUNTIFS('PO H'!$D$5:$D$72,CLUBS!$B2,'PO H'!$Y$5:$Y$72,"&gt;0")+COUNTIFS('PU F'!$D$5:$D$72,CLUBS!$B2,'PU F'!$Y$5:$Y$72,"&gt;0")+COUNTIFS('PU H'!$D$5:$D$72,CLUBS!$B2,'PU H'!$Y$5:$Y$72,"&gt;0")+COUNTIFS('BE F'!$D$5:$D$72,CLUBS!$B2,'BE F'!$Y$5:$Y$72,"&gt;0")+COUNTIFS('BE H'!$D$5:$D$72,CLUBS!$B2,'BE H'!$Y$5:$Y$72,"&gt;0")+COUNTIFS('MI F'!$D$5:$D$72,CLUBS!$B2,'MI F'!$Y$5:$Y$72,"&gt;0")+COUNTIFS('MI H'!$D$5:$D$72,CLUBS!$B2,'MI H'!$Y$5:$Y$72,"&gt;0")+COUNTIFS('CA F'!$D$5:$D$72,CLUBS!$B2,'CA F'!$Y$5:$Y$72,"&gt;0")+COUNTIFS('CA H'!$D$5:$D$72,CLUBS!$B2,'CA H'!$Y$5:$Y$72,"&gt;0")+COUNTIFS('JU F'!$D$5:$D$72,CLUBS!$B2,'JU F'!$Y$5:$Y$72,"&gt;0")+COUNTIFS('JU H'!$D$5:$D$72,CLUBS!$B2,'JU H'!$Y$5:$Y$72,"&gt;0")</f>
        <v>0</v>
      </c>
      <c r="AH2" s="26">
        <f>SUMIF('MP F'!$D$5:$D$72,CLUBS!$B2,'MP F'!$Z$5:$Z$72)+SUMIF('MP H'!$D$5:$D$72,CLUBS!$B2,'MP H'!$Z$5:$Z$72)+SUMIF('PO F'!$D$5:$D$72,CLUBS!$B2,'PO F'!$Z$5:$Z$72)+SUMIF('PO H'!$D$5:$D$72,CLUBS!$B2,'PO H'!$Z$5:$Z$72)+SUMIF('PU F'!$D$5:$D$72,CLUBS!$B2,'PU F'!$Z$5:$Z$72)+SUMIF('PU H'!$D$5:$D$72,CLUBS!$B2,'PU H'!$Z$5:$Z$72)+SUMIF('BE F'!$D$5:$D$72,CLUBS!$B2,'BE F'!$Z$5:$Z$72)+SUMIF('BE H'!$D$5:$D$72,CLUBS!$B2,'BE H'!$Z$5:$Z$72)+SUMIF('MI F'!$D$5:$D$72,CLUBS!$B2,'MI F'!$Z$5:$Z$72)+SUMIF('MI H'!$D$5:$D$72,CLUBS!$B2,'MI H'!$Z$5:$Z$72)+SUMIF('CA F'!$D$5:$D$72,CLUBS!$B2,'CA F'!$Z$5:$Z$72)+SUMIF('CA H'!$D$5:$D$72,CLUBS!$B2,'CA H'!$Z$5:$Z$72)+SUMIF('JU F'!$D$5:$D$72,CLUBS!$B2,'JU F'!$Z$5:$Z$72)+SUMIF('JU H'!$D$5:$D$72,CLUBS!$B2,'JU H'!$Z$5:$Z$72)</f>
        <v>0</v>
      </c>
      <c r="AI2" s="26">
        <f>COUNTIFS('MP F'!$D$5:$D$72,CLUBS!$B2,'MP F'!$AA$5:$AA$72,"&gt;0")+COUNTIFS('MP H'!$D$5:$D$72,CLUBS!$B2,'MP H'!$AA$5:$AA$72,"&gt;0")+COUNTIFS('PO F'!$D$5:$D$72,CLUBS!$B2,'PO F'!$AA$5:$AA$72,"&gt;0")+COUNTIFS('PO H'!$D$5:$D$72,CLUBS!$B2,'PO H'!$AA$5:$AA$72,"&gt;0")+COUNTIFS('PU F'!$D$5:$D$72,CLUBS!$B2,'PU F'!$AA$5:$AA$72,"&gt;0")+COUNTIFS('PU H'!$D$5:$D$72,CLUBS!$B2,'PU H'!$AA$5:$AA$72,"&gt;0")+COUNTIFS('BE F'!$D$5:$D$72,CLUBS!$B2,'BE F'!$AA$5:$AA$72,"&gt;0")+COUNTIFS('BE H'!$D$5:$D$72,CLUBS!$B2,'BE H'!$AA$5:$AA$72,"&gt;0")+COUNTIFS('MI F'!$D$5:$D$72,CLUBS!$B2,'MI F'!$AA$5:$AA$72,"&gt;0")+COUNTIFS('MI H'!$D$5:$D$72,CLUBS!$B2,'MI H'!$AA$5:$AA$72,"&gt;0")+COUNTIFS('CA F'!$D$5:$D$72,CLUBS!$B2,'CA F'!$AA$5:$AA$72,"&gt;0")+COUNTIFS('CA H'!$D$5:$D$72,CLUBS!$B2,'CA H'!$AA$5:$AA$72,"&gt;0")+COUNTIFS('JU F'!$D$5:$D$72,CLUBS!$B2,'JU F'!$AA$5:$AA$72,"&gt;0")+COUNTIFS('JU H'!$D$5:$D$72,CLUBS!$B2,'JU H'!$AA$5:$AA$72,"&gt;0")</f>
        <v>0</v>
      </c>
      <c r="AJ2" s="26">
        <f>SUMIF('MP F'!$D$5:$D$72,CLUBS!$B2,'MP F'!$AB$5:$AB$72)+SUMIF('MP H'!$D$5:$D$72,CLUBS!$B2,'MP H'!$AB$5:$AB$72)+SUMIF('PO F'!$D$5:$D$72,CLUBS!$B2,'PO F'!$AB$5:$AB$72)+SUMIF('PO H'!$D$5:$D$72,CLUBS!$B2,'PO H'!$AB$5:$AB$72)+SUMIF('PU F'!$D$5:$D$72,CLUBS!$B2,'PU F'!$AB$5:$AB$72)+SUMIF('PU H'!$D$5:$D$72,CLUBS!$B2,'PU H'!$AB$5:$AB$72)+SUMIF('BE F'!$D$5:$D$72,CLUBS!$B2,'BE F'!$AB$5:$AB$72)+SUMIF('BE H'!$D$5:$D$72,CLUBS!$B2,'BE H'!$AB$5:$AB$72)+SUMIF('MI F'!$D$5:$D$72,CLUBS!$B2,'MI F'!$AB$5:$AB$72)+SUMIF('MI H'!$D$5:$D$72,CLUBS!$B2,'MI H'!$AB$5:$AB$72)+SUMIF('CA F'!$D$5:$D$72,CLUBS!$B2,'CA F'!$AB$5:$AB$72)+SUMIF('CA H'!$D$5:$D$72,CLUBS!$B2,'CA H'!$AB$5:$AB$72)+SUMIF('JU F'!$D$5:$D$72,CLUBS!$B2,'JU F'!$AB$5:$AB$72)+SUMIF('JU H'!$D$5:$D$72,CLUBS!$B2,'JU H'!$AB$5:$AB$72)</f>
        <v>0</v>
      </c>
      <c r="AK2" s="26">
        <f>COUNTIFS('MP F'!$D$5:$D$72,CLUBS!$B2,'MP F'!$AC$5:$AC$72,"&gt;0")+COUNTIFS('MP H'!$D$5:$D$72,CLUBS!$B2,'MP H'!$AC$5:$AC$72,"&gt;0")+COUNTIFS('PO F'!$D$5:$D$72,CLUBS!$B2,'PO F'!$AC$5:$AC$72,"&gt;0")+COUNTIFS('PO H'!$D$5:$D$72,CLUBS!$B2,'PO H'!$AC$5:$AC$72,"&gt;0")+COUNTIFS('PU F'!$D$5:$D$72,CLUBS!$B2,'PU F'!$AC$5:$AC$72,"&gt;0")+COUNTIFS('PU H'!$D$5:$D$72,CLUBS!$B2,'PU H'!$AC$5:$AC$72,"&gt;0")+COUNTIFS('BE F'!$D$5:$D$72,CLUBS!$B2,'BE F'!$AC$5:$AC$72,"&gt;0")+COUNTIFS('BE H'!$D$5:$D$72,CLUBS!$B2,'BE H'!$AC$5:$AC$72,"&gt;0")+COUNTIFS('MI F'!$D$5:$D$72,CLUBS!$B2,'MI F'!$AC$5:$AC$72,"&gt;0")+COUNTIFS('MI H'!$D$5:$D$72,CLUBS!$B2,'MI H'!$AC$5:$AC$72,"&gt;0")+COUNTIFS('CA F'!$D$5:$D$72,CLUBS!$B2,'CA F'!$AC$5:$AC$72,"&gt;0")+COUNTIFS('CA H'!$D$5:$D$72,CLUBS!$B2,'CA H'!$AC$5:$AC$72,"&gt;0")+COUNTIFS('JU F'!$D$5:$D$72,CLUBS!$B2,'JU F'!$AC$5:$AC$72,"&gt;0")+COUNTIFS('JU H'!$D$5:$D$72,CLUBS!$B2,'JU H'!$AC$5:$AC$72,"&gt;0")</f>
        <v>0</v>
      </c>
      <c r="AL2" s="26">
        <f>SUMIF('MP F'!$D$5:$D$72,CLUBS!$B2,'MP F'!$AD$5:$AD$72)+SUMIF('MP H'!$D$5:$D$72,CLUBS!$B2,'MP H'!$AD$5:$AD$72)+SUMIF('PO F'!$D$5:$D$72,CLUBS!$B2,'PO F'!$AD$5:$AD$72)+SUMIF('PO H'!$D$5:$D$72,CLUBS!$B2,'PO H'!$AD$5:$AD$72)+SUMIF('PU F'!$D$5:$D$72,CLUBS!$B2,'PU F'!$AD$5:$AD$72)+SUMIF('PU H'!$D$5:$D$72,CLUBS!$B2,'PU H'!$AD$5:$AD$72)+SUMIF('BE F'!$D$5:$D$72,CLUBS!$B2,'BE F'!$AD$5:$AD$72)+SUMIF('BE H'!$D$5:$D$72,CLUBS!$B2,'BE H'!$AD$5:$AD$72)+SUMIF('MI F'!$D$5:$D$72,CLUBS!$B2,'MI F'!$AD$5:$AD$72)+SUMIF('MI H'!$D$5:$D$72,CLUBS!$B2,'MI H'!$AD$5:$AD$72)+SUMIF('CA F'!$D$5:$D$72,CLUBS!$B2,'CA F'!$AD$5:$AD$72)+SUMIF('CA H'!$D$5:$D$72,CLUBS!$B2,'CA H'!$AD$5:$AD$72)+SUMIF('JU F'!$D$5:$D$72,CLUBS!$B2,'JU F'!$AD$5:$AD$72)+SUMIF('JU H'!$D$5:$D$72,CLUBS!$B2,'JU H'!$AD$5:$AD$72)</f>
        <v>0</v>
      </c>
      <c r="AM2" s="26">
        <f>COUNTIFS('MP F'!$D$5:$D$72,CLUBS!$B2,'MP F'!$AE$5:$AE$72,"&gt;0")+COUNTIFS('MP H'!$D$5:$D$72,CLUBS!$B2,'MP H'!$AE$5:$AE$72,"&gt;0")+COUNTIFS('PO F'!$D$5:$D$72,CLUBS!$B2,'PO F'!$AE$5:$AE$72,"&gt;0")+COUNTIFS('PO H'!$D$5:$D$72,CLUBS!$B2,'PO H'!$AE$5:$AE$72,"&gt;0")+COUNTIFS('PU F'!$D$5:$D$72,CLUBS!$B2,'PU F'!$AE$5:$AE$72,"&gt;0")+COUNTIFS('PU H'!$D$5:$D$72,CLUBS!$B2,'PU H'!$AE$5:$AE$72,"&gt;0")+COUNTIFS('BE F'!$D$5:$D$72,CLUBS!$B2,'BE F'!$AE$5:$AE$72,"&gt;0")+COUNTIFS('BE H'!$D$5:$D$72,CLUBS!$B2,'BE H'!$AE$5:$AE$72,"&gt;0")+COUNTIFS('MI F'!$D$5:$D$72,CLUBS!$B2,'MI F'!$AE$5:$AE$72,"&gt;0")+COUNTIFS('MI H'!$D$5:$D$72,CLUBS!$B2,'MI H'!$AE$5:$AE$72,"&gt;0")+COUNTIFS('CA F'!$D$5:$D$72,CLUBS!$B2,'CA F'!$AE$5:$AE$72,"&gt;0")+COUNTIFS('CA H'!$D$5:$D$72,CLUBS!$B2,'CA H'!$AE$5:$AE$72,"&gt;0")+COUNTIFS('JU F'!$D$5:$D$72,CLUBS!$B2,'JU F'!$AE$5:$AE$72,"&gt;0")+COUNTIFS('JU H'!$D$5:$D$72,CLUBS!$B2,'JU H'!$AE$5:$AE$72,"&gt;0")</f>
        <v>0</v>
      </c>
      <c r="AN2" s="26">
        <f>SUMIF('MP F'!$D$5:$D$72,CLUBS!$B2,'MP F'!$AF$5:$AF$72)+SUMIF('MP H'!$D$5:$D$72,CLUBS!$B2,'MP H'!$AF$5:$AF$72)+SUMIF('PO F'!$D$5:$D$72,CLUBS!$B2,'PO F'!$AF$5:$AF$72)+SUMIF('PO H'!$D$5:$D$72,CLUBS!$B2,'PO H'!$AF$5:$AF$72)+SUMIF('PU F'!$D$5:$D$72,CLUBS!$B2,'PU F'!$AF$5:$AF$72)+SUMIF('PU H'!$D$5:$D$72,CLUBS!$B2,'PU H'!$AF$5:$AF$72)+SUMIF('BE F'!$D$5:$D$72,CLUBS!$B2,'BE F'!$AF$5:$AF$72)+SUMIF('BE H'!$D$5:$D$72,CLUBS!$B2,'BE H'!$AF$5:$AF$72)+SUMIF('MI F'!$D$5:$D$72,CLUBS!$B2,'MI F'!$AF$5:$AF$72)+SUMIF('MI H'!$D$5:$D$72,CLUBS!$B2,'MI H'!$AF$5:$AF$72)+SUMIF('CA F'!$D$5:$D$72,CLUBS!$B2,'CA F'!$AF$5:$AF$72)+SUMIF('CA H'!$D$5:$D$72,CLUBS!$B2,'CA H'!$AF$5:$AF$72)+SUMIF('JU F'!$D$5:$D$72,CLUBS!$B2,'JU F'!$AF$5:$AF$72)+SUMIF('JU H'!$D$5:$D$72,CLUBS!$B2,'JU H'!$AF$5:$AF$72)</f>
        <v>0</v>
      </c>
      <c r="AO2" s="26">
        <f>COUNTIFS('MP F'!$D$5:$D$72,CLUBS!$B2,'MP F'!$AG$5:$AG$72,"&gt;0")+COUNTIFS('MP H'!$D$5:$D$72,CLUBS!$B2,'MP H'!$AG$5:$AG$72,"&gt;0")+COUNTIFS('PO F'!$D$5:$D$72,CLUBS!$B2,'PO F'!$AG$5:$AG$72,"&gt;0")+COUNTIFS('PO H'!$D$5:$D$72,CLUBS!$B2,'PO H'!$AG$5:$AG$72,"&gt;0")+COUNTIFS('PU F'!$D$5:$D$72,CLUBS!$B2,'PU F'!$AG$5:$AG$72,"&gt;0")+COUNTIFS('PU H'!$D$5:$D$72,CLUBS!$B2,'PU H'!$AG$5:$AG$72,"&gt;0")+COUNTIFS('BE F'!$D$5:$D$72,CLUBS!$B2,'BE F'!$AG$5:$AG$72,"&gt;0")+COUNTIFS('BE H'!$D$5:$D$72,CLUBS!$B2,'BE H'!$AG$5:$AG$72,"&gt;0")+COUNTIFS('MI F'!$D$5:$D$72,CLUBS!$B2,'MI F'!$AG$5:$AG$72,"&gt;0")+COUNTIFS('MI H'!$D$5:$D$72,CLUBS!$B2,'MI H'!$AG$5:$AG$72,"&gt;0")+COUNTIFS('CA F'!$D$5:$D$72,CLUBS!$B2,'CA F'!$AG$5:$AG$72,"&gt;0")+COUNTIFS('CA H'!$D$5:$D$72,CLUBS!$B2,'CA H'!$AG$5:$AG$72,"&gt;0")+COUNTIFS('JU F'!$D$5:$D$72,CLUBS!$B2,'JU F'!$AG$5:$AG$72,"&gt;0")+COUNTIFS('JU H'!$D$5:$D$72,CLUBS!$B2,'JU H'!$AG$5:$AG$72,"&gt;0")</f>
        <v>0</v>
      </c>
      <c r="AP2" s="26">
        <f>SUMIF('MP F'!$D$5:$D$72,CLUBS!$B2,'MP F'!$AH$5:$AH$72)+SUMIF('MP H'!$D$5:$D$72,CLUBS!$B2,'MP H'!$AH$5:$AH$72)+SUMIF('PO F'!$D$5:$D$72,CLUBS!$B2,'PO F'!$AH$5:$AH$72)+SUMIF('PO H'!$D$5:$D$72,CLUBS!$B2,'PO H'!$AH$5:$AH$72)+SUMIF('PU F'!$D$5:$D$72,CLUBS!$B2,'PU F'!$AH$5:$AH$72)+SUMIF('PU H'!$D$5:$D$72,CLUBS!$B2,'PU H'!$AH$5:$AH$72)+SUMIF('BE F'!$D$5:$D$72,CLUBS!$B2,'BE F'!$AH$5:$AH$72)+SUMIF('BE H'!$D$5:$D$72,CLUBS!$B2,'BE H'!$AH$5:$AH$72)+SUMIF('MI F'!$D$5:$D$72,CLUBS!$B2,'MI F'!$AH$5:$AH$72)+SUMIF('MI H'!$D$5:$D$72,CLUBS!$B2,'MI H'!$AH$5:$AH$72)+SUMIF('CA F'!$D$5:$D$72,CLUBS!$B2,'CA F'!$AH$5:$AH$72)+SUMIF('CA H'!$D$5:$D$72,CLUBS!$B2,'CA H'!$AH$5:$AH$72)+SUMIF('JU F'!$D$5:$D$72,CLUBS!$B2,'JU F'!$AH$5:$AH$72)+SUMIF('JU H'!$D$5:$D$72,CLUBS!$B2,'JU H'!$AH$5:$AH$72)</f>
        <v>0</v>
      </c>
      <c r="AQ2" s="16">
        <f>C2+F2+I2+L2+O2+R2+U2+X2+AA2+AD2+AG2+AI2+AK2+AM2+AO2</f>
        <v>150</v>
      </c>
      <c r="AR2" s="28">
        <f>SUM(Q2,N2,K2,H2,E2,T2,W2,Z2,AC2,AF2,AH2,AJ2,AL2,AN2,AP2)</f>
        <v>2853.6871212121214</v>
      </c>
      <c r="AS2" s="29">
        <f t="shared" ref="AS2" si="1">IF(AQ2=0,0,PRODUCT(AR2,1/AQ2))</f>
        <v>19.02458080808081</v>
      </c>
      <c r="AT2" s="14">
        <v>88</v>
      </c>
      <c r="AU2" s="14">
        <v>60</v>
      </c>
      <c r="AV2" s="27">
        <f>IF(AT2=0,0,AR2/AT2)</f>
        <v>32.428262741046836</v>
      </c>
      <c r="AW2" s="22"/>
    </row>
    <row r="3" spans="1:49" ht="13.5" x14ac:dyDescent="0.3">
      <c r="A3" s="79">
        <f t="shared" si="0"/>
        <v>3</v>
      </c>
      <c r="B3" s="65" t="s">
        <v>42</v>
      </c>
      <c r="C3" s="14">
        <f>COUNTIFS('MP F'!$D$5:$D$72,CLUBS!$B3,'MP F'!$E$5:$E$72,"&gt;0")+COUNTIFS('MP H'!$D$5:$D$72,CLUBS!$B3,'MP H'!$E$5:$E$72,"&gt;0")+COUNTIFS('PO F'!$D$5:$D$72,CLUBS!$B3,'PO F'!$E$5:$E$72,"&gt;0")+COUNTIFS('PO H'!$D$5:$D$72,CLUBS!$B3,'PO H'!$E$5:$E$72,"&gt;0")+COUNTIFS('PU F'!$D$5:$D$72,CLUBS!$B3,'PU F'!$E$5:$E$72,"&gt;0")+COUNTIFS('PU H'!$D$5:$D$72,CLUBS!$B3,'PU H'!$E$5:$E$72,"&gt;0")+COUNTIFS('BE F'!$D$5:$D$72,CLUBS!$B3,'BE F'!$E$5:$E$72,"&gt;0")+COUNTIFS('BE H'!$D$5:$D$72,CLUBS!$B3,'BE H'!$E$5:$E$72,"&gt;0")+COUNTIFS('MI F'!$D$5:$D$72,CLUBS!$B3,'MI F'!$E$5:$E$72,"&gt;0")+COUNTIFS('MI H'!$D$5:$D$72,CLUBS!$B3,'MI H'!$E$5:$E$72,"&gt;0")+COUNTIFS('CA F'!$D$5:$D$72,CLUBS!$B3,'CA F'!$E$5:$E$72,"&gt;0")+COUNTIFS('CA H'!$D$5:$D$72,CLUBS!$B3,'CA H'!$E$5:$E$72,"&gt;0")+COUNTIFS('JU F'!$D$5:$D$72,CLUBS!$B3,'JU F'!$E$5:$E$72,"&gt;0")+COUNTIFS('JU H'!$D$5:$D$72,CLUBS!$B3,'JU H'!$E$5:$E$72,"&gt;0")</f>
        <v>39</v>
      </c>
      <c r="D3" s="14">
        <f t="shared" ref="D3:D34" si="2">C3/AT3</f>
        <v>0.79591836734693877</v>
      </c>
      <c r="E3" s="27">
        <f>(SUMIF('MP F'!$D$5:$D$72,CLUBS!$B3,'MP F'!$F$5:$F$72)+SUMIF('MP H'!$D$5:$D$72,CLUBS!$B3,'MP H'!$F$5:$F$72)+SUMIF('PO F'!$D$5:$D$72,CLUBS!$B3,'PO F'!$F$5:$F$72)+SUMIF('PO H'!$D$5:$D$72,CLUBS!$B3,'PO H'!$F$5:$F$72)+SUMIF('PU F'!$D$5:$D$72,CLUBS!$B3,'PU F'!$F$5:$F$72)+SUMIF('PU H'!$D$5:$D$72,CLUBS!$B3,'PU H'!$F$5:$F$72)+SUMIF('BE F'!$D$5:$D$72,CLUBS!$B3,'BE F'!$F$5:$F$72)+SUMIF('BE H'!$D$5:$D$72,CLUBS!$B3,'BE H'!$F$5:$F$72)+SUMIF('MI F'!$D$5:$D$72,CLUBS!$B3,'MI F'!$F$5:$F$72)+SUMIF('MI H'!$D$5:$D$72,CLUBS!$B3,'MI H'!$F$5:$F$72)+SUMIF('CA F'!$D$5:$D$72,CLUBS!$B3,'CA F'!$F$5:$F$72)+SUMIF('CA H'!$D$5:$D$72,CLUBS!$B3,'CA H'!$F$5:$F$72)+SUMIF('JU F'!$D$5:$D$72,CLUBS!$B3,'JU F'!$F$5:$F$72)+SUMIF('JU H'!$D$5:$D$72,CLUBS!$B3,'JU H'!$F$5:$F$72))*D3</f>
        <v>838.10204081632651</v>
      </c>
      <c r="F3" s="69">
        <f>COUNTIFS('MP F'!$D$5:$D$72,CLUBS!$B3,'MP F'!$G$5:$G$72,"&gt;0")+COUNTIFS('MP H'!$D$5:$D$72,CLUBS!$B3,'MP H'!$G$5:$G$72,"&gt;0")+COUNTIFS('PO F'!$D$5:$D$72,CLUBS!$B3,'PO F'!$G$5:$G$72,"&gt;0")+COUNTIFS('PO H'!$D$5:$D$72,CLUBS!$B3,'PO H'!$G$5:$G$72,"&gt;0")+COUNTIFS('PU F'!$D$5:$D$72,CLUBS!$B3,'PU F'!$G$5:$G$72,"&gt;0")+COUNTIFS('PU H'!$D$5:$D$72,CLUBS!$B3,'PU H'!$G$5:$G$72,"&gt;0")+COUNTIFS('BE F'!$D$5:$D$72,CLUBS!$B3,'BE F'!$G$5:$G$72,"&gt;0")+COUNTIFS('BE H'!$D$5:$D$72,CLUBS!$B3,'BE H'!$G$5:$G$72,"&gt;0")+COUNTIFS('MI F'!$D$5:$D$72,CLUBS!$B3,'MI F'!$G$5:$G$72,"&gt;0")+COUNTIFS('MI H'!$D$5:$D$72,CLUBS!$B3,'MI H'!$G$5:$G$72,"&gt;0")+COUNTIFS('CA F'!$D$5:$D$72,CLUBS!$B3,'CA F'!$G$5:$G$72,"&gt;0")+COUNTIFS('CA H'!$D$5:$D$72,CLUBS!$B3,'CA H'!$G$5:$G$72,"&gt;0")+COUNTIFS('JU F'!$D$5:$D$72,CLUBS!$B3,'JU F'!$G$5:$G$72,"&gt;0")+COUNTIFS('JU H'!$D$5:$D$72,CLUBS!$B3,'JU H'!$G$5:$G$72,"&gt;0")</f>
        <v>20</v>
      </c>
      <c r="G3" s="69">
        <f t="shared" ref="G3:G34" si="3">F3/AU3</f>
        <v>0.54054054054054057</v>
      </c>
      <c r="H3" s="70">
        <f>(SUMIF('MP F'!$D$5:$D$72,CLUBS!$B3,'MP F'!$H$5:$H$72)+SUMIF('MP H'!$D$5:$D$72,CLUBS!$B3,'MP H'!$H$5:$H$72)+SUMIF('PO F'!$D$5:$D$72,CLUBS!$B3,'PO F'!$H$5:$H$72)+SUMIF('PO H'!$D$5:$D$72,CLUBS!$B3,'PO H'!$H$5:$H$72)+SUMIF('PU F'!$D$5:$D$72,CLUBS!$B3,'PU F'!$H$5:$H$72)+SUMIF('PU H'!$D$5:$D$72,CLUBS!$B3,'PU H'!$H$5:$H$72)+SUMIF('BE F'!$D$5:$D$72,CLUBS!$B3,'BE F'!$H$5:$H$72)+SUMIF('BE H'!$D$5:$D$72,CLUBS!$B3,'BE H'!$H$5:$H$72)+SUMIF('MI F'!$D$5:$D$72,CLUBS!$B3,'MI F'!$H$5:$H$72)+SUMIF('MI H'!$D$5:$D$72,CLUBS!$B3,'MI H'!$H$5:$H$72)+SUMIF('CA F'!$D$5:$D$72,CLUBS!$B3,'CA F'!$H$5:$H$72)+SUMIF('CA H'!$D$5:$D$72,CLUBS!$B3,'CA H'!$H$5:$H$72)+SUMIF('JU F'!$D$5:$D$72,CLUBS!$B3,'JU F'!$H$5:$H$72)+SUMIF('JU H'!$D$5:$D$72,CLUBS!$B3,'JU H'!$H$5:$H$72))*G3</f>
        <v>318.91891891891896</v>
      </c>
      <c r="I3" s="14">
        <f>COUNTIFS('MP F'!$D$5:$D$72,CLUBS!$B3,'MP F'!$I$5:$I$72,"&gt;0")+COUNTIFS('MP H'!$D$5:$D$72,CLUBS!$B3,'MP H'!$I$5:$I$72,"&gt;0")+COUNTIFS('PO F'!$D$5:$D$72,CLUBS!$B3,'PO F'!$I$5:$I$72,"&gt;0")+COUNTIFS('PO H'!$D$5:$D$72,CLUBS!$B3,'PO H'!$I$5:$I$72,"&gt;0")+COUNTIFS('PU F'!$D$5:$D$72,CLUBS!$B3,'PU F'!$I$5:$I$72,"&gt;0")+COUNTIFS('PU H'!$D$5:$D$72,CLUBS!$B3,'PU H'!$I$5:$I$72,"&gt;0")+COUNTIFS('BE F'!$D$5:$D$72,CLUBS!$B3,'BE F'!$I$5:$I$72,"&gt;0")+COUNTIFS('BE H'!$D$5:$D$72,CLUBS!$B3,'BE H'!$I$5:$I$72,"&gt;0")+COUNTIFS('MI F'!$D$5:$D$72,CLUBS!$B3,'MI F'!$I$5:$I$72,"&gt;0")+COUNTIFS('MI H'!$D$5:$D$72,CLUBS!$B3,'MI H'!$I$5:$I$72,"&gt;0")+COUNTIFS('CA F'!$D$5:$D$72,CLUBS!$B3,'CA F'!$I$5:$I$72,"&gt;0")+COUNTIFS('CA H'!$D$5:$D$72,CLUBS!$B3,'CA H'!$I$5:$I$72,"&gt;0")+COUNTIFS('JU F'!$D$5:$D$72,CLUBS!$B3,'JU F'!$I$5:$I$72,"&gt;0")+COUNTIFS('JU H'!$D$5:$D$72,CLUBS!$B3,'JU H'!$I$5:$I$72,"&gt;0")</f>
        <v>33</v>
      </c>
      <c r="J3" s="14">
        <f t="shared" ref="J3:J34" si="4">I3/AT3</f>
        <v>0.67346938775510201</v>
      </c>
      <c r="K3" s="26">
        <f>(SUMIF('MP F'!$D$5:$D$72,CLUBS!$B3,'MP F'!$J$5:$J$72)+SUMIF('MP H'!$D$5:$D$72,CLUBS!$B3,'MP H'!$J$5:$J$72)+SUMIF('PO F'!$D$5:$D$72,CLUBS!$B3,'PO F'!$J$5:$J$72)+SUMIF('PO H'!$D$5:$D$72,CLUBS!$B3,'PO H'!$J$5:$J$72)+SUMIF('PU F'!$D$5:$D$72,CLUBS!$B3,'PU F'!$J$5:$J$72)+SUMIF('PU H'!$D$5:$D$72,CLUBS!$B3,'PU H'!$J$5:$J$72)+SUMIF('BE F'!$D$5:$D$72,CLUBS!$B3,'BE F'!$J$5:$J$72)+SUMIF('BE H'!$D$5:$D$72,CLUBS!$B3,'BE H'!$J$5:$J$72)+SUMIF('MI F'!$D$5:$D$72,CLUBS!$B3,'MI F'!$J$5:$J$72)+SUMIF('MI H'!$D$5:$D$72,CLUBS!$B3,'MI H'!$J$5:$J$72)+SUMIF('CA F'!$D$5:$D$72,CLUBS!$B3,'CA F'!$J$5:$J$72)+SUMIF('CA H'!$D$5:$D$72,CLUBS!$B3,'CA H'!$J$5:$J$72)+SUMIF('JU F'!$D$5:$D$72,CLUBS!$B3,'JU F'!$J$5:$J$72)+SUMIF('JU H'!$D$5:$D$72,CLUBS!$B3,'JU H'!$J$5:$J$72))*J3</f>
        <v>661.34693877551013</v>
      </c>
      <c r="L3" s="69">
        <f>COUNTIFS('MP F'!$D$5:$D$72,CLUBS!$B3,'MP F'!$K$5:$K$72,"&gt;0")+COUNTIFS('MP H'!$D$5:$D$72,CLUBS!$B3,'MP H'!$K$5:$K$72,"&gt;0")+COUNTIFS('PO F'!$D$5:$D$72,CLUBS!$B3,'PO F'!$K$5:$K$72,"&gt;0")+COUNTIFS('PO H'!$D$5:$D$72,CLUBS!$B3,'PO H'!$K$5:$K$72,"&gt;0")+COUNTIFS('PU F'!$D$5:$D$72,CLUBS!$B3,'PU F'!$K$5:$K$72,"&gt;0")+COUNTIFS('PU H'!$D$5:$D$72,CLUBS!$B3,'PU H'!$K$5:$K$72,"&gt;0")+COUNTIFS('BE F'!$D$5:$D$72,CLUBS!$B3,'BE F'!$K$5:$K$72,"&gt;0")+COUNTIFS('BE H'!$D$5:$D$72,CLUBS!$B3,'BE H'!$K$5:$K$72,"&gt;0")+COUNTIFS('MI F'!$D$5:$D$72,CLUBS!$B3,'MI F'!$K$5:$K$72,"&gt;0")+COUNTIFS('MI H'!$D$5:$D$72,CLUBS!$B3,'MI H'!$K$5:$K$72,"&gt;0")+COUNTIFS('CA F'!$D$5:$D$72,CLUBS!$B3,'CA F'!$K$5:$K$72,"&gt;0")+COUNTIFS('CA H'!$D$5:$D$72,CLUBS!$B3,'CA H'!$K$5:$K$72,"&gt;0")+COUNTIFS('JU F'!$D$5:$D$72,CLUBS!$B3,'JU F'!$K$5:$K$72,"&gt;0")+COUNTIFS('JU H'!$D$5:$D$72,CLUBS!$B3,'JU H'!$K$5:$K$72,"&gt;0")</f>
        <v>0</v>
      </c>
      <c r="M3" s="69">
        <f t="shared" ref="M3:M34" si="5">L3/AT3</f>
        <v>0</v>
      </c>
      <c r="N3" s="69">
        <f>(SUMIF('MP F'!$D$5:$D$72,CLUBS!$B3,'MP F'!$L$5:$L$72)+SUMIF('MP H'!$D$5:$D$72,CLUBS!$B3,'MP H'!$L$5:$L$72)+SUMIF('PO F'!$D$5:$D$72,CLUBS!$B3,'PO F'!$L$5:$L$72)+SUMIF('PO H'!$D$5:$D$72,CLUBS!$B3,'PO H'!$L$5:$L$72)+SUMIF('PU F'!$D$5:$D$72,CLUBS!$B3,'PU F'!$L$5:$L$72)+SUMIF('PU H'!$D$5:$D$72,CLUBS!$B3,'PU H'!$L$5:$L$72)+SUMIF('BE F'!$D$5:$D$72,CLUBS!$B3,'BE F'!$L$5:$L$72)+SUMIF('BE H'!$D$5:$D$72,CLUBS!$B3,'BE H'!$L$5:$L$72)+SUMIF('MI F'!$D$5:$D$72,CLUBS!$B3,'MI F'!$L$5:$L$72)+SUMIF('MI H'!$D$5:$D$72,CLUBS!$B3,'MI H'!$L$5:$L$72)+SUMIF('CA F'!$D$5:$D$72,CLUBS!$B3,'CA F'!$L$5:$L$72)+SUMIF('CA H'!$D$5:$D$72,CLUBS!$B3,'CA H'!$L$5:$L$72)+SUMIF('JU F'!$D$5:$D$72,CLUBS!$B3,'JU F'!$L$5:$L$72)+SUMIF('JU H'!$D$5:$D$72,CLUBS!$B3,'JU H'!$L$5:$L$72))*M3</f>
        <v>0</v>
      </c>
      <c r="O3" s="26">
        <f>COUNTIFS('MP F'!$D$5:$D$72,CLUBS!$B3,'MP F'!$M$5:$M$72,"&gt;0")+COUNTIFS('MP H'!$D$5:$D$72,CLUBS!$B3,'MP H'!$M$5:$M$72,"&gt;0")+COUNTIFS('PO F'!$D$5:$D$72,CLUBS!$B3,'PO F'!$M$5:$M$72,"&gt;0")+COUNTIFS('PO H'!$D$5:$D$72,CLUBS!$B3,'PO H'!$M$5:$M$72,"&gt;0")+COUNTIFS('PU F'!$D$5:$D$72,CLUBS!$B3,'PU F'!$M$5:$M$72,"&gt;0")+COUNTIFS('PU H'!$D$5:$D$72,CLUBS!$B3,'PU H'!$M$5:$M$72,"&gt;0")+COUNTIFS('BE F'!$D$5:$D$72,CLUBS!$B3,'BE F'!$M$5:$M$72,"&gt;0")+COUNTIFS('BE H'!$D$5:$D$72,CLUBS!$B3,'BE H'!$M$5:$M$72,"&gt;0")+COUNTIFS('MI F'!$D$5:$D$72,CLUBS!$B3,'MI F'!$M$5:$M$72,"&gt;0")+COUNTIFS('MI H'!$D$5:$D$72,CLUBS!$B3,'MI H'!$M$5:$M$72,"&gt;0")+COUNTIFS('CA F'!$D$5:$D$72,CLUBS!$B3,'CA F'!$M$5:$M$72,"&gt;0")+COUNTIFS('CA H'!$D$5:$D$72,CLUBS!$B3,'CA H'!$M$5:$M$72,"&gt;0")+COUNTIFS('JU F'!$D$5:$D$72,CLUBS!$B3,'JU F'!$M$5:$M$72,"&gt;0")+COUNTIFS('JU H'!$D$5:$D$72,CLUBS!$B3,'JU H'!$M$5:$M$72,"&gt;0")</f>
        <v>0</v>
      </c>
      <c r="P3" s="26">
        <f t="shared" ref="P3:P34" si="6">O3/AT3</f>
        <v>0</v>
      </c>
      <c r="Q3" s="26">
        <f>(SUMIF('MP F'!$D$5:$D$72,CLUBS!$B3,'MP F'!$N$5:$N$72)+SUMIF('MP H'!$D$5:$D$72,CLUBS!$B3,'MP H'!$N$5:$N$72)+SUMIF('PO F'!$D$5:$D$72,CLUBS!$B3,'PO F'!$N$5:$N$72)+SUMIF('PO H'!$D$5:$D$72,CLUBS!$B3,'PO H'!$N$5:$N$72)+SUMIF('PU F'!$D$5:$D$72,CLUBS!$B3,'PU F'!$N$5:$N$72)+SUMIF('PU H'!$D$5:$D$72,CLUBS!$B3,'PU H'!$N$5:$N$72)+SUMIF('BE F'!$D$5:$D$72,CLUBS!$B3,'BE F'!$N$5:$N$72)+SUMIF('BE H'!$D$5:$D$72,CLUBS!$B3,'BE H'!$N$5:$N$72)+SUMIF('MI F'!$D$5:$D$72,CLUBS!$B3,'MI F'!$N$5:$N$72)+SUMIF('MI H'!$D$5:$D$72,CLUBS!$B3,'MI H'!$N$5:$N$72)+SUMIF('CA F'!$D$5:$D$72,CLUBS!$B3,'CA F'!$N$5:$N$72)+SUMIF('CA H'!$D$5:$D$72,CLUBS!$B3,'CA H'!$N$5:$N$72)+SUMIF('JU F'!$D$5:$D$72,CLUBS!$B3,'JU F'!$N$5:$N$72)+SUMIF('JU H'!$D$5:$D$72,CLUBS!$B3,'JU H'!$N$5:$N$72))*P3</f>
        <v>0</v>
      </c>
      <c r="R3" s="69">
        <f>COUNTIFS('MP F'!$D$5:$D$72,CLUBS!$B3,'MP F'!$O$5:$O$72,"&gt;0")+COUNTIFS('MP H'!$D$5:$D$72,CLUBS!$B3,'MP H'!$O$5:$O$72,"&gt;0")+COUNTIFS('PO F'!$D$5:$D$72,CLUBS!$B3,'PO F'!$O$5:$O$72,"&gt;0")+COUNTIFS('PO H'!$D$5:$D$72,CLUBS!$B3,'PO H'!$O$5:$O$72,"&gt;0")+COUNTIFS('PU F'!$D$5:$D$72,CLUBS!$B3,'PU F'!$O$5:$O$72,"&gt;0")+COUNTIFS('PU H'!$D$5:$D$72,CLUBS!$B3,'PU H'!$O$5:$O$72,"&gt;0")+COUNTIFS('BE F'!$D$5:$D$72,CLUBS!$B3,'BE F'!$O$5:$O$72,"&gt;0")+COUNTIFS('BE H'!$D$5:$D$72,CLUBS!$B3,'BE H'!$O$5:$O$72,"&gt;0")+COUNTIFS('MI F'!$D$5:$D$72,CLUBS!$B3,'MI F'!$O$5:$O$72,"&gt;0")+COUNTIFS('MI H'!$D$5:$D$72,CLUBS!$B3,'MI H'!$O$5:$O$72,"&gt;0")+COUNTIFS('CA F'!$D$5:$D$72,CLUBS!$B3,'CA F'!$O$5:$O$72,"&gt;0")+COUNTIFS('CA H'!$D$5:$D$72,CLUBS!$B3,'CA H'!$O$5:$O$72,"&gt;0")+COUNTIFS('JU F'!$D$5:$D$72,CLUBS!$B3,'JU F'!$O$5:$O$72,"&gt;0")+COUNTIFS('JU H'!$D$5:$D$72,CLUBS!$B3,'JU H'!$O$5:$O$72,"&gt;0")</f>
        <v>0</v>
      </c>
      <c r="S3" s="69">
        <f t="shared" ref="S3:S34" si="7">R3/AT3</f>
        <v>0</v>
      </c>
      <c r="T3" s="69">
        <f>(SUMIF('MP F'!$D$5:$D$72,CLUBS!$B3,'MP F'!$P$5:$P$72)+SUMIF('MP H'!$D$5:$D$72,CLUBS!$B3,'MP H'!$P$5:$P$72)+SUMIF('PO F'!$D$5:$D$72,CLUBS!$B3,'PO F'!$P$5:$P$72)+SUMIF('PO H'!$D$5:$D$72,CLUBS!$B3,'PO H'!$P$5:$P$72)+SUMIF('PU F'!$D$5:$D$72,CLUBS!$B3,'PU F'!$P$5:$P$72)+SUMIF('PU H'!$D$5:$D$72,CLUBS!$B3,'PU H'!$P$5:$P$72)+SUMIF('BE F'!$D$5:$D$72,CLUBS!$B3,'BE F'!$P$5:$P$72)+SUMIF('BE H'!$D$5:$D$72,CLUBS!$B3,'BE H'!$P$5:$P$72)+SUMIF('MI F'!$D$5:$D$72,CLUBS!$B3,'MI F'!$P$5:$P$72)+SUMIF('MI H'!$D$5:$D$72,CLUBS!$B3,'MI H'!$P$5:$P$72)+SUMIF('CA F'!$D$5:$D$72,CLUBS!$B3,'CA F'!$P$5:$P$72)+SUMIF('CA H'!$D$5:$D$72,CLUBS!$B3,'CA H'!$P$5:$P$72)+SUMIF('JU F'!$D$5:$D$72,CLUBS!$B3,'JU F'!$P$5:$P$72)+SUMIF('JU H'!$D$5:$D$72,CLUBS!$B3,'JU H'!$P$5:$P$72))*S3</f>
        <v>0</v>
      </c>
      <c r="U3" s="26">
        <f>COUNTIFS('MP F'!$D$5:$D$72,CLUBS!$B3,'MP F'!$Q$5:$Q$72,"&gt;0")+COUNTIFS('MP H'!$D$5:$D$72,CLUBS!$B3,'MP H'!$Q$5:$Q$72,"&gt;0")+COUNTIFS('PO F'!$D$5:$D$72,CLUBS!$B3,'PO F'!$Q$5:$Q$72,"&gt;0")+COUNTIFS('PO H'!$D$5:$D$72,CLUBS!$B3,'PO H'!$Q$5:$Q$72,"&gt;0")+COUNTIFS('PU F'!$D$5:$D$72,CLUBS!$B3,'PU F'!$Q$5:$Q$72,"&gt;0")+COUNTIFS('PU H'!$D$5:$D$72,CLUBS!$B3,'PU H'!$Q$5:$Q$72,"&gt;0")+COUNTIFS('BE F'!$D$5:$D$72,CLUBS!$B3,'BE F'!$Q$5:$Q$72,"&gt;0")+COUNTIFS('BE H'!$D$5:$D$72,CLUBS!$B3,'BE H'!$Q$5:$Q$72,"&gt;0")+COUNTIFS('MI F'!$D$5:$D$72,CLUBS!$B3,'MI F'!$Q$5:$Q$72,"&gt;0")+COUNTIFS('MI H'!$D$5:$D$72,CLUBS!$B3,'MI H'!$Q$5:$Q$72,"&gt;0")+COUNTIFS('CA F'!$D$5:$D$72,CLUBS!$B3,'CA F'!$Q$5:$Q$72,"&gt;0")+COUNTIFS('CA H'!$D$5:$D$72,CLUBS!$B3,'CA H'!$Q$5:$Q$72,"&gt;0")+COUNTIFS('JU F'!$D$5:$D$72,CLUBS!$B3,'JU F'!$Q$5:$Q$72,"&gt;0")+COUNTIFS('JU H'!$D$5:$D$72,CLUBS!$B3,'JU H'!$Q$5:$Q$72,"&gt;0")</f>
        <v>0</v>
      </c>
      <c r="V3" s="26">
        <f t="shared" ref="V3:V34" si="8">U3/AT3</f>
        <v>0</v>
      </c>
      <c r="W3" s="26">
        <f>(SUMIF('MP F'!$D$5:$D$72,CLUBS!$B3,'MP F'!$R$5:$R$72)+SUMIF('MP H'!$D$5:$D$72,CLUBS!$B3,'MP H'!$R$5:$R$72)+SUMIF('PO F'!$D$5:$D$72,CLUBS!$B3,'PO F'!$R$5:$R$72)+SUMIF('PO H'!$D$5:$D$72,CLUBS!$B3,'PO H'!$R$5:$R$72)+SUMIF('PU F'!$D$5:$D$72,CLUBS!$B3,'PU F'!$R$5:$R$72)+SUMIF('PU H'!$D$5:$D$72,CLUBS!$B3,'PU H'!$R$5:$R$72)+SUMIF('BE F'!$D$5:$D$72,CLUBS!$B3,'BE F'!$R$5:$R$72)+SUMIF('BE H'!$D$5:$D$72,CLUBS!$B3,'BE H'!$R$5:$R$72)+SUMIF('MI F'!$D$5:$D$72,CLUBS!$B3,'MI F'!$R$5:$R$72)+SUMIF('MI H'!$D$5:$D$72,CLUBS!$B3,'MI H'!$R$5:$R$72)+SUMIF('CA F'!$D$5:$D$72,CLUBS!$B3,'CA F'!$R$5:$R$72)+SUMIF('CA H'!$D$5:$D$72,CLUBS!$B3,'CA H'!$R$5:$R$72)+SUMIF('JU F'!$D$5:$D$72,CLUBS!$B3,'JU F'!$R$5:$R$72)+SUMIF('JU H'!$D$5:$D$72,CLUBS!$B3,'JU H'!$R$5:$R$72))*V3</f>
        <v>0</v>
      </c>
      <c r="X3" s="69">
        <f>COUNTIFS('MP F'!$D$5:$D$72,CLUBS!$B3,'MP F'!$S$5:$S$72,"&gt;0")+COUNTIFS('MP H'!$D$5:$D$72,CLUBS!$B3,'MP H'!$S$5:$S$72,"&gt;0")+COUNTIFS('PO F'!$D$5:$D$72,CLUBS!$B3,'PO F'!$S$5:$S$72,"&gt;0")+COUNTIFS('PO H'!$D$5:$D$72,CLUBS!$B3,'PO H'!$S$5:$S$72,"&gt;0")+COUNTIFS('PU F'!$D$5:$D$72,CLUBS!$B3,'PU F'!$S$5:$S$72,"&gt;0")+COUNTIFS('PU H'!$D$5:$D$72,CLUBS!$B3,'PU H'!$S$5:$S$72,"&gt;0")+COUNTIFS('BE F'!$D$5:$D$72,CLUBS!$B3,'BE F'!$S$5:$S$72,"&gt;0")+COUNTIFS('BE H'!$D$5:$D$72,CLUBS!$B3,'BE H'!$S$5:$S$72,"&gt;0")+COUNTIFS('MI F'!$D$5:$D$72,CLUBS!$B3,'MI F'!$S$5:$S$72,"&gt;0")+COUNTIFS('MI H'!$D$5:$D$72,CLUBS!$B3,'MI H'!$S$5:$S$72,"&gt;0")+COUNTIFS('CA F'!$D$5:$D$72,CLUBS!$B3,'CA F'!$S$5:$S$72,"&gt;0")+COUNTIFS('CA H'!$D$5:$D$72,CLUBS!$B3,'CA H'!$S$5:$S$72,"&gt;0")+COUNTIFS('JU F'!$D$5:$D$72,CLUBS!$B3,'JU F'!$S$5:$S$72,"&gt;0")+COUNTIFS('JU H'!$D$5:$D$72,CLUBS!$B3,'JU H'!$S$5:$S$72,"&gt;0")</f>
        <v>0</v>
      </c>
      <c r="Y3" s="69">
        <f t="shared" ref="Y3:Y34" si="9">X3/AT3</f>
        <v>0</v>
      </c>
      <c r="Z3" s="69">
        <f>(SUMIF('MP F'!$D$5:$D$72,CLUBS!$B3,'MP F'!$T$5:$T$72)+SUMIF('MP H'!$D$5:$D$72,CLUBS!$B3,'MP H'!$T$5:$T$72)+SUMIF('PO F'!$D$5:$D$72,CLUBS!$B3,'PO F'!$T$5:$T$72)+SUMIF('PO H'!$D$5:$D$72,CLUBS!$B3,'PO H'!$T$5:$T$72)+SUMIF('PU F'!$D$5:$D$72,CLUBS!$B3,'PU F'!$T$5:$T$72)+SUMIF('PU H'!$D$5:$D$72,CLUBS!$B3,'PU H'!$T$5:$T$72)+SUMIF('BE F'!$D$5:$D$72,CLUBS!$B3,'BE F'!$T$5:$T$72)+SUMIF('BE H'!$D$5:$D$72,CLUBS!$B3,'BE H'!$T$5:$T$72)+SUMIF('MI F'!$D$5:$D$72,CLUBS!$B3,'MI F'!$T$5:$T$72)+SUMIF('MI H'!$D$5:$D$72,CLUBS!$B3,'MI H'!$T$5:$T$72)+SUMIF('CA F'!$D$5:$D$72,CLUBS!$B3,'CA F'!$T$5:$T$72)+SUMIF('CA H'!$D$5:$D$72,CLUBS!$B3,'CA H'!$T$5:$T$72)+SUMIF('JU F'!$D$5:$D$72,CLUBS!$B3,'JU F'!$T$5:$T$72)+SUMIF('JU H'!$D$5:$D$72,CLUBS!$B3,'JU H'!$T$5:$T$72))*Y3</f>
        <v>0</v>
      </c>
      <c r="AA3" s="26">
        <f>COUNTIFS('MP F'!$D$5:$D$72,CLUBS!$B3,'MP F'!$U$5:$U$72,"&gt;0")+COUNTIFS('MP H'!$D$5:$D$72,CLUBS!$B3,'MP H'!$U$5:$U$72,"&gt;0")+COUNTIFS('PO F'!$D$5:$D$72,CLUBS!$B3,'PO F'!$U$5:$U$72,"&gt;0")+COUNTIFS('PO H'!$D$5:$D$72,CLUBS!$B3,'PO H'!$U$5:$U$72,"&gt;0")+COUNTIFS('PU F'!$D$5:$D$72,CLUBS!$B3,'PU F'!$U$5:$U$72,"&gt;0")+COUNTIFS('PU H'!$D$5:$D$72,CLUBS!$B3,'PU H'!$U$5:$U$72,"&gt;0")+COUNTIFS('BE F'!$D$5:$D$72,CLUBS!$B3,'BE F'!$U$5:$U$72,"&gt;0")+COUNTIFS('BE H'!$D$5:$D$72,CLUBS!$B3,'BE H'!$U$5:$U$72,"&gt;0")+COUNTIFS('MI F'!$D$5:$D$72,CLUBS!$B3,'MI F'!$U$5:$U$72,"&gt;0")+COUNTIFS('MI H'!$D$5:$D$72,CLUBS!$B3,'MI H'!$U$5:$U$72,"&gt;0")+COUNTIFS('CA F'!$D$5:$D$72,CLUBS!$B3,'CA F'!$U$5:$U$72,"&gt;0")+COUNTIFS('CA H'!$D$5:$D$72,CLUBS!$B3,'CA H'!$U$5:$U$72,"&gt;0")+COUNTIFS('JU F'!$D$5:$D$72,CLUBS!$B3,'JU F'!$U$5:$U$72,"&gt;0")+COUNTIFS('JU H'!$D$5:$D$72,CLUBS!$B3,'JU H'!$U$5:$U$72,"&gt;0")</f>
        <v>0</v>
      </c>
      <c r="AB3" s="26">
        <f t="shared" ref="AB3:AB34" si="10">AA3/AT3</f>
        <v>0</v>
      </c>
      <c r="AC3" s="26">
        <f>(SUMIF('MP F'!$D$5:$D$72,CLUBS!$B3,'MP F'!$V$5:$V$72)+SUMIF('MP H'!$D$5:$D$72,CLUBS!$B3,'MP H'!$V$5:$V$72)+SUMIF('PO F'!$D$5:$D$72,CLUBS!$B3,'PO F'!$V$5:$V$72)+SUMIF('PO H'!$D$5:$D$72,CLUBS!$B3,'PO H'!$V$5:$V$72)+SUMIF('PU F'!$D$5:$D$72,CLUBS!$B3,'PU F'!$V$5:$V$72)+SUMIF('PU H'!$D$5:$D$72,CLUBS!$B3,'PU H'!$V$5:$V$72)+SUMIF('BE F'!$D$5:$D$72,CLUBS!$B3,'BE F'!$V$5:$V$72)+SUMIF('BE H'!$D$5:$D$72,CLUBS!$B3,'BE H'!$V$5:$V$72)+SUMIF('MI F'!$D$5:$D$72,CLUBS!$B3,'MI F'!$V$5:$V$72)+SUMIF('MI H'!$D$5:$D$72,CLUBS!$B3,'MI H'!$V$5:$V$72)+SUMIF('CA F'!$D$5:$D$72,CLUBS!$B3,'CA F'!$V$5:$V$72)+SUMIF('CA H'!$D$5:$D$72,CLUBS!$B3,'CA H'!$V$5:$V$72)+SUMIF('JU F'!$D$5:$D$72,CLUBS!$B3,'JU F'!$V$5:$V$72)+SUMIF('JU H'!$D$5:$D$72,CLUBS!$B3,'JU H'!$V$5:$V$72))*AB3</f>
        <v>0</v>
      </c>
      <c r="AD3" s="69">
        <f>COUNTIFS('MP F'!$D$5:$D$72,CLUBS!$B3,'MP F'!$W$5:$W$72,"&gt;0")+COUNTIFS('MP H'!$D$5:$D$72,CLUBS!$B3,'MP H'!$W$5:$W$72,"&gt;0")+COUNTIFS('PO F'!$D$5:$D$72,CLUBS!$B3,'PO F'!$W$5:$W$72,"&gt;0")+COUNTIFS('PO H'!$D$5:$D$72,CLUBS!$B3,'PO H'!$W$5:$W$72,"&gt;0")+COUNTIFS('PU F'!$D$5:$D$72,CLUBS!$B3,'PU F'!$W$5:$W$72,"&gt;0")+COUNTIFS('PU H'!$D$5:$D$72,CLUBS!$B3,'PU H'!$W$5:$W$72,"&gt;0")+COUNTIFS('BE F'!$D$5:$D$72,CLUBS!$B3,'BE F'!$W$5:$W$72,"&gt;0")+COUNTIFS('BE H'!$D$5:$D$72,CLUBS!$B3,'BE H'!$W$5:$W$72,"&gt;0")+COUNTIFS('MI F'!$D$5:$D$72,CLUBS!$B3,'MI F'!$W$5:$W$72,"&gt;0")+COUNTIFS('MI H'!$D$5:$D$72,CLUBS!$B3,'MI H'!$W$5:$W$72,"&gt;0")+COUNTIFS('CA F'!$D$5:$D$72,CLUBS!$B3,'CA F'!$W$5:$W$72,"&gt;0")+COUNTIFS('CA H'!$D$5:$D$72,CLUBS!$B3,'CA H'!$W$5:$W$72,"&gt;0")+COUNTIFS('JU F'!$D$5:$D$72,CLUBS!$B3,'JU F'!$W$5:$W$72,"&gt;0")+COUNTIFS('JU H'!$D$5:$D$72,CLUBS!$B3,'JU H'!$W$5:$W$72,"&gt;0")</f>
        <v>0</v>
      </c>
      <c r="AE3" s="69">
        <f t="shared" ref="AE3:AE34" si="11">AD3/AT3</f>
        <v>0</v>
      </c>
      <c r="AF3" s="69">
        <f>(SUMIF('MP F'!$D$5:$D$72,CLUBS!$B3,'MP F'!$X$5:$X$72)+SUMIF('MP H'!$D$5:$D$72,CLUBS!$B3,'MP H'!$X$5:$X$72)+SUMIF('PO F'!$D$5:$D$72,CLUBS!$B3,'PO F'!$X$5:$X$72)+SUMIF('PO H'!$D$5:$D$72,CLUBS!$B3,'PO H'!$X$5:$X$72)+SUMIF('PU F'!$D$5:$D$72,CLUBS!$B3,'PU F'!$X$5:$X$72)+SUMIF('PU H'!$D$5:$D$72,CLUBS!$B3,'PU H'!$X$5:$X$72)+SUMIF('BE F'!$D$5:$D$72,CLUBS!$B3,'BE F'!$X$5:$X$72)+SUMIF('BE H'!$D$5:$D$72,CLUBS!$B3,'BE H'!$X$5:$X$72)+SUMIF('MI F'!$D$5:$D$72,CLUBS!$B3,'MI F'!$X$5:$X$72)+SUMIF('MI H'!$D$5:$D$72,CLUBS!$B3,'MI H'!$X$5:$X$72)+SUMIF('CA F'!$D$5:$D$72,CLUBS!$B3,'CA F'!$X$5:$X$72)+SUMIF('CA H'!$D$5:$D$72,CLUBS!$B3,'CA H'!$X$5:$X$72)+SUMIF('JU F'!$D$5:$D$72,CLUBS!$B3,'JU F'!$X$5:$X$72)+SUMIF('JU H'!$D$5:$D$72,CLUBS!$B3,'JU H'!$X$5:$X$72))*AE3</f>
        <v>0</v>
      </c>
      <c r="AG3" s="26">
        <f>COUNTIFS('MP F'!$D$5:$D$72,CLUBS!$B3,'MP F'!$Y$5:$Y$72,"&gt;0")+COUNTIFS('MP H'!$D$5:$D$72,CLUBS!$B3,'MP H'!$Y$5:$Y$72,"&gt;0")+COUNTIFS('PO F'!$D$5:$D$72,CLUBS!$B3,'PO F'!$Y$5:$Y$72,"&gt;0")+COUNTIFS('PO H'!$D$5:$D$72,CLUBS!$B3,'PO H'!$Y$5:$Y$72,"&gt;0")+COUNTIFS('PU F'!$D$5:$D$72,CLUBS!$B3,'PU F'!$Y$5:$Y$72,"&gt;0")+COUNTIFS('PU H'!$D$5:$D$72,CLUBS!$B3,'PU H'!$Y$5:$Y$72,"&gt;0")+COUNTIFS('BE F'!$D$5:$D$72,CLUBS!$B3,'BE F'!$Y$5:$Y$72,"&gt;0")+COUNTIFS('BE H'!$D$5:$D$72,CLUBS!$B3,'BE H'!$Y$5:$Y$72,"&gt;0")+COUNTIFS('MI F'!$D$5:$D$72,CLUBS!$B3,'MI F'!$Y$5:$Y$72,"&gt;0")+COUNTIFS('MI H'!$D$5:$D$72,CLUBS!$B3,'MI H'!$Y$5:$Y$72,"&gt;0")+COUNTIFS('CA F'!$D$5:$D$72,CLUBS!$B3,'CA F'!$Y$5:$Y$72,"&gt;0")+COUNTIFS('CA H'!$D$5:$D$72,CLUBS!$B3,'CA H'!$Y$5:$Y$72,"&gt;0")+COUNTIFS('JU F'!$D$5:$D$72,CLUBS!$B3,'JU F'!$Y$5:$Y$72,"&gt;0")+COUNTIFS('JU H'!$D$5:$D$72,CLUBS!$B3,'JU H'!$Y$5:$Y$72,"&gt;0")</f>
        <v>0</v>
      </c>
      <c r="AH3" s="26">
        <f>SUMIF('MP F'!$D$5:$D$72,CLUBS!$B3,'MP F'!$Z$5:$Z$72)+SUMIF('MP H'!$D$5:$D$72,CLUBS!$B3,'MP H'!$Z$5:$Z$72)+SUMIF('PO F'!$D$5:$D$72,CLUBS!$B3,'PO F'!$Z$5:$Z$72)+SUMIF('PO H'!$D$5:$D$72,CLUBS!$B3,'PO H'!$Z$5:$Z$72)+SUMIF('PU F'!$D$5:$D$72,CLUBS!$B3,'PU F'!$Z$5:$Z$72)+SUMIF('PU H'!$D$5:$D$72,CLUBS!$B3,'PU H'!$Z$5:$Z$72)+SUMIF('BE F'!$D$5:$D$72,CLUBS!$B3,'BE F'!$Z$5:$Z$72)+SUMIF('BE H'!$D$5:$D$72,CLUBS!$B3,'BE H'!$Z$5:$Z$72)+SUMIF('MI F'!$D$5:$D$72,CLUBS!$B3,'MI F'!$Z$5:$Z$72)+SUMIF('MI H'!$D$5:$D$72,CLUBS!$B3,'MI H'!$Z$5:$Z$72)+SUMIF('CA F'!$D$5:$D$72,CLUBS!$B3,'CA F'!$Z$5:$Z$72)+SUMIF('CA H'!$D$5:$D$72,CLUBS!$B3,'CA H'!$Z$5:$Z$72)+SUMIF('JU F'!$D$5:$D$72,CLUBS!$B3,'JU F'!$Z$5:$Z$72)+SUMIF('JU H'!$D$5:$D$72,CLUBS!$B3,'JU H'!$Z$5:$Z$72)</f>
        <v>0</v>
      </c>
      <c r="AI3" s="26">
        <f>COUNTIFS('MP F'!$D$5:$D$72,CLUBS!$B3,'MP F'!$AA$5:$AA$72,"&gt;0")+COUNTIFS('MP H'!$D$5:$D$72,CLUBS!$B3,'MP H'!$AA$5:$AA$72,"&gt;0")+COUNTIFS('PO F'!$D$5:$D$72,CLUBS!$B3,'PO F'!$AA$5:$AA$72,"&gt;0")+COUNTIFS('PO H'!$D$5:$D$72,CLUBS!$B3,'PO H'!$AA$5:$AA$72,"&gt;0")+COUNTIFS('PU F'!$D$5:$D$72,CLUBS!$B3,'PU F'!$AA$5:$AA$72,"&gt;0")+COUNTIFS('PU H'!$D$5:$D$72,CLUBS!$B3,'PU H'!$AA$5:$AA$72,"&gt;0")+COUNTIFS('BE F'!$D$5:$D$72,CLUBS!$B3,'BE F'!$AA$5:$AA$72,"&gt;0")+COUNTIFS('BE H'!$D$5:$D$72,CLUBS!$B3,'BE H'!$AA$5:$AA$72,"&gt;0")+COUNTIFS('MI F'!$D$5:$D$72,CLUBS!$B3,'MI F'!$AA$5:$AA$72,"&gt;0")+COUNTIFS('MI H'!$D$5:$D$72,CLUBS!$B3,'MI H'!$AA$5:$AA$72,"&gt;0")+COUNTIFS('CA F'!$D$5:$D$72,CLUBS!$B3,'CA F'!$AA$5:$AA$72,"&gt;0")+COUNTIFS('CA H'!$D$5:$D$72,CLUBS!$B3,'CA H'!$AA$5:$AA$72,"&gt;0")+COUNTIFS('JU F'!$D$5:$D$72,CLUBS!$B3,'JU F'!$AA$5:$AA$72,"&gt;0")+COUNTIFS('JU H'!$D$5:$D$72,CLUBS!$B3,'JU H'!$AA$5:$AA$72,"&gt;0")</f>
        <v>0</v>
      </c>
      <c r="AJ3" s="26">
        <f>SUMIF('MP F'!$D$5:$D$72,CLUBS!$B3,'MP F'!$AB$5:$AB$72)+SUMIF('MP H'!$D$5:$D$72,CLUBS!$B3,'MP H'!$AB$5:$AB$72)+SUMIF('PO F'!$D$5:$D$72,CLUBS!$B3,'PO F'!$AB$5:$AB$72)+SUMIF('PO H'!$D$5:$D$72,CLUBS!$B3,'PO H'!$AB$5:$AB$72)+SUMIF('PU F'!$D$5:$D$72,CLUBS!$B3,'PU F'!$AB$5:$AB$72)+SUMIF('PU H'!$D$5:$D$72,CLUBS!$B3,'PU H'!$AB$5:$AB$72)+SUMIF('BE F'!$D$5:$D$72,CLUBS!$B3,'BE F'!$AB$5:$AB$72)+SUMIF('BE H'!$D$5:$D$72,CLUBS!$B3,'BE H'!$AB$5:$AB$72)+SUMIF('MI F'!$D$5:$D$72,CLUBS!$B3,'MI F'!$AB$5:$AB$72)+SUMIF('MI H'!$D$5:$D$72,CLUBS!$B3,'MI H'!$AB$5:$AB$72)+SUMIF('CA F'!$D$5:$D$72,CLUBS!$B3,'CA F'!$AB$5:$AB$72)+SUMIF('CA H'!$D$5:$D$72,CLUBS!$B3,'CA H'!$AB$5:$AB$72)+SUMIF('JU F'!$D$5:$D$72,CLUBS!$B3,'JU F'!$AB$5:$AB$72)+SUMIF('JU H'!$D$5:$D$72,CLUBS!$B3,'JU H'!$AB$5:$AB$72)</f>
        <v>0</v>
      </c>
      <c r="AK3" s="26">
        <f>COUNTIFS('MP F'!$D$5:$D$72,CLUBS!$B3,'MP F'!$AC$5:$AC$72,"&gt;0")+COUNTIFS('MP H'!$D$5:$D$72,CLUBS!$B3,'MP H'!$AC$5:$AC$72,"&gt;0")+COUNTIFS('PO F'!$D$5:$D$72,CLUBS!$B3,'PO F'!$AC$5:$AC$72,"&gt;0")+COUNTIFS('PO H'!$D$5:$D$72,CLUBS!$B3,'PO H'!$AC$5:$AC$72,"&gt;0")+COUNTIFS('PU F'!$D$5:$D$72,CLUBS!$B3,'PU F'!$AC$5:$AC$72,"&gt;0")+COUNTIFS('PU H'!$D$5:$D$72,CLUBS!$B3,'PU H'!$AC$5:$AC$72,"&gt;0")+COUNTIFS('BE F'!$D$5:$D$72,CLUBS!$B3,'BE F'!$AC$5:$AC$72,"&gt;0")+COUNTIFS('BE H'!$D$5:$D$72,CLUBS!$B3,'BE H'!$AC$5:$AC$72,"&gt;0")+COUNTIFS('MI F'!$D$5:$D$72,CLUBS!$B3,'MI F'!$AC$5:$AC$72,"&gt;0")+COUNTIFS('MI H'!$D$5:$D$72,CLUBS!$B3,'MI H'!$AC$5:$AC$72,"&gt;0")+COUNTIFS('CA F'!$D$5:$D$72,CLUBS!$B3,'CA F'!$AC$5:$AC$72,"&gt;0")+COUNTIFS('CA H'!$D$5:$D$72,CLUBS!$B3,'CA H'!$AC$5:$AC$72,"&gt;0")+COUNTIFS('JU F'!$D$5:$D$72,CLUBS!$B3,'JU F'!$AC$5:$AC$72,"&gt;0")+COUNTIFS('JU H'!$D$5:$D$72,CLUBS!$B3,'JU H'!$AC$5:$AC$72,"&gt;0")</f>
        <v>0</v>
      </c>
      <c r="AL3" s="26">
        <f>SUMIF('MP F'!$D$5:$D$72,CLUBS!$B3,'MP F'!$AD$5:$AD$72)+SUMIF('MP H'!$D$5:$D$72,CLUBS!$B3,'MP H'!$AD$5:$AD$72)+SUMIF('PO F'!$D$5:$D$72,CLUBS!$B3,'PO F'!$AD$5:$AD$72)+SUMIF('PO H'!$D$5:$D$72,CLUBS!$B3,'PO H'!$AD$5:$AD$72)+SUMIF('PU F'!$D$5:$D$72,CLUBS!$B3,'PU F'!$AD$5:$AD$72)+SUMIF('PU H'!$D$5:$D$72,CLUBS!$B3,'PU H'!$AD$5:$AD$72)+SUMIF('BE F'!$D$5:$D$72,CLUBS!$B3,'BE F'!$AD$5:$AD$72)+SUMIF('BE H'!$D$5:$D$72,CLUBS!$B3,'BE H'!$AD$5:$AD$72)+SUMIF('MI F'!$D$5:$D$72,CLUBS!$B3,'MI F'!$AD$5:$AD$72)+SUMIF('MI H'!$D$5:$D$72,CLUBS!$B3,'MI H'!$AD$5:$AD$72)+SUMIF('CA F'!$D$5:$D$72,CLUBS!$B3,'CA F'!$AD$5:$AD$72)+SUMIF('CA H'!$D$5:$D$72,CLUBS!$B3,'CA H'!$AD$5:$AD$72)+SUMIF('JU F'!$D$5:$D$72,CLUBS!$B3,'JU F'!$AD$5:$AD$72)+SUMIF('JU H'!$D$5:$D$72,CLUBS!$B3,'JU H'!$AD$5:$AD$72)</f>
        <v>0</v>
      </c>
      <c r="AM3" s="26">
        <f>COUNTIFS('MP F'!$D$5:$D$72,CLUBS!$B3,'MP F'!$AE$5:$AE$72,"&gt;0")+COUNTIFS('MP H'!$D$5:$D$72,CLUBS!$B3,'MP H'!$AE$5:$AE$72,"&gt;0")+COUNTIFS('PO F'!$D$5:$D$72,CLUBS!$B3,'PO F'!$AE$5:$AE$72,"&gt;0")+COUNTIFS('PO H'!$D$5:$D$72,CLUBS!$B3,'PO H'!$AE$5:$AE$72,"&gt;0")+COUNTIFS('PU F'!$D$5:$D$72,CLUBS!$B3,'PU F'!$AE$5:$AE$72,"&gt;0")+COUNTIFS('PU H'!$D$5:$D$72,CLUBS!$B3,'PU H'!$AE$5:$AE$72,"&gt;0")+COUNTIFS('BE F'!$D$5:$D$72,CLUBS!$B3,'BE F'!$AE$5:$AE$72,"&gt;0")+COUNTIFS('BE H'!$D$5:$D$72,CLUBS!$B3,'BE H'!$AE$5:$AE$72,"&gt;0")+COUNTIFS('MI F'!$D$5:$D$72,CLUBS!$B3,'MI F'!$AE$5:$AE$72,"&gt;0")+COUNTIFS('MI H'!$D$5:$D$72,CLUBS!$B3,'MI H'!$AE$5:$AE$72,"&gt;0")+COUNTIFS('CA F'!$D$5:$D$72,CLUBS!$B3,'CA F'!$AE$5:$AE$72,"&gt;0")+COUNTIFS('CA H'!$D$5:$D$72,CLUBS!$B3,'CA H'!$AE$5:$AE$72,"&gt;0")+COUNTIFS('JU F'!$D$5:$D$72,CLUBS!$B3,'JU F'!$AE$5:$AE$72,"&gt;0")+COUNTIFS('JU H'!$D$5:$D$72,CLUBS!$B3,'JU H'!$AE$5:$AE$72,"&gt;0")</f>
        <v>0</v>
      </c>
      <c r="AN3" s="26">
        <f>SUMIF('MP F'!$D$5:$D$72,CLUBS!$B3,'MP F'!$AF$5:$AF$72)+SUMIF('MP H'!$D$5:$D$72,CLUBS!$B3,'MP H'!$AF$5:$AF$72)+SUMIF('PO F'!$D$5:$D$72,CLUBS!$B3,'PO F'!$AF$5:$AF$72)+SUMIF('PO H'!$D$5:$D$72,CLUBS!$B3,'PO H'!$AF$5:$AF$72)+SUMIF('PU F'!$D$5:$D$72,CLUBS!$B3,'PU F'!$AF$5:$AF$72)+SUMIF('PU H'!$D$5:$D$72,CLUBS!$B3,'PU H'!$AF$5:$AF$72)+SUMIF('BE F'!$D$5:$D$72,CLUBS!$B3,'BE F'!$AF$5:$AF$72)+SUMIF('BE H'!$D$5:$D$72,CLUBS!$B3,'BE H'!$AF$5:$AF$72)+SUMIF('MI F'!$D$5:$D$72,CLUBS!$B3,'MI F'!$AF$5:$AF$72)+SUMIF('MI H'!$D$5:$D$72,CLUBS!$B3,'MI H'!$AF$5:$AF$72)+SUMIF('CA F'!$D$5:$D$72,CLUBS!$B3,'CA F'!$AF$5:$AF$72)+SUMIF('CA H'!$D$5:$D$72,CLUBS!$B3,'CA H'!$AF$5:$AF$72)+SUMIF('JU F'!$D$5:$D$72,CLUBS!$B3,'JU F'!$AF$5:$AF$72)+SUMIF('JU H'!$D$5:$D$72,CLUBS!$B3,'JU H'!$AF$5:$AF$72)</f>
        <v>0</v>
      </c>
      <c r="AO3" s="26">
        <f>COUNTIFS('MP F'!$D$5:$D$72,CLUBS!$B3,'MP F'!$AG$5:$AG$72,"&gt;0")+COUNTIFS('MP H'!$D$5:$D$72,CLUBS!$B3,'MP H'!$AG$5:$AG$72,"&gt;0")+COUNTIFS('PO F'!$D$5:$D$72,CLUBS!$B3,'PO F'!$AG$5:$AG$72,"&gt;0")+COUNTIFS('PO H'!$D$5:$D$72,CLUBS!$B3,'PO H'!$AG$5:$AG$72,"&gt;0")+COUNTIFS('PU F'!$D$5:$D$72,CLUBS!$B3,'PU F'!$AG$5:$AG$72,"&gt;0")+COUNTIFS('PU H'!$D$5:$D$72,CLUBS!$B3,'PU H'!$AG$5:$AG$72,"&gt;0")+COUNTIFS('BE F'!$D$5:$D$72,CLUBS!$B3,'BE F'!$AG$5:$AG$72,"&gt;0")+COUNTIFS('BE H'!$D$5:$D$72,CLUBS!$B3,'BE H'!$AG$5:$AG$72,"&gt;0")+COUNTIFS('MI F'!$D$5:$D$72,CLUBS!$B3,'MI F'!$AG$5:$AG$72,"&gt;0")+COUNTIFS('MI H'!$D$5:$D$72,CLUBS!$B3,'MI H'!$AG$5:$AG$72,"&gt;0")+COUNTIFS('CA F'!$D$5:$D$72,CLUBS!$B3,'CA F'!$AG$5:$AG$72,"&gt;0")+COUNTIFS('CA H'!$D$5:$D$72,CLUBS!$B3,'CA H'!$AG$5:$AG$72,"&gt;0")+COUNTIFS('JU F'!$D$5:$D$72,CLUBS!$B3,'JU F'!$AG$5:$AG$72,"&gt;0")+COUNTIFS('JU H'!$D$5:$D$72,CLUBS!$B3,'JU H'!$AG$5:$AG$72,"&gt;0")</f>
        <v>0</v>
      </c>
      <c r="AP3" s="26">
        <f>SUMIF('MP F'!$D$5:$D$72,CLUBS!$B3,'MP F'!$AH$5:$AH$72)+SUMIF('MP H'!$D$5:$D$72,CLUBS!$B3,'MP H'!$AH$5:$AH$72)+SUMIF('PO F'!$D$5:$D$72,CLUBS!$B3,'PO F'!$AH$5:$AH$72)+SUMIF('PO H'!$D$5:$D$72,CLUBS!$B3,'PO H'!$AH$5:$AH$72)+SUMIF('PU F'!$D$5:$D$72,CLUBS!$B3,'PU F'!$AH$5:$AH$72)+SUMIF('PU H'!$D$5:$D$72,CLUBS!$B3,'PU H'!$AH$5:$AH$72)+SUMIF('BE F'!$D$5:$D$72,CLUBS!$B3,'BE F'!$AH$5:$AH$72)+SUMIF('BE H'!$D$5:$D$72,CLUBS!$B3,'BE H'!$AH$5:$AH$72)+SUMIF('MI F'!$D$5:$D$72,CLUBS!$B3,'MI F'!$AH$5:$AH$72)+SUMIF('MI H'!$D$5:$D$72,CLUBS!$B3,'MI H'!$AH$5:$AH$72)+SUMIF('CA F'!$D$5:$D$72,CLUBS!$B3,'CA F'!$AH$5:$AH$72)+SUMIF('CA H'!$D$5:$D$72,CLUBS!$B3,'CA H'!$AH$5:$AH$72)+SUMIF('JU F'!$D$5:$D$72,CLUBS!$B3,'JU F'!$AH$5:$AH$72)+SUMIF('JU H'!$D$5:$D$72,CLUBS!$B3,'JU H'!$AH$5:$AH$72)</f>
        <v>0</v>
      </c>
      <c r="AQ3" s="16">
        <f t="shared" ref="AQ3:AQ38" si="12">C3+F3+I3+L3+O3+R3+U3+X3+AA3+AD3+AG3+AI3+AK3+AM3+AO3</f>
        <v>92</v>
      </c>
      <c r="AR3" s="28">
        <f t="shared" ref="AR3:AR38" si="13">SUM(Q3,N3,K3,H3,E3,T3,W3,Z3,AC3,AF3,AH3,AJ3,AL3,AN3,AP3)</f>
        <v>1818.3678985107556</v>
      </c>
      <c r="AS3" s="29">
        <f t="shared" ref="AS3:AS38" si="14">IF(AQ3=0,0,PRODUCT(AR3,1/AQ3))</f>
        <v>19.76486846207343</v>
      </c>
      <c r="AT3" s="14">
        <v>49</v>
      </c>
      <c r="AU3" s="14">
        <v>37</v>
      </c>
      <c r="AV3" s="27">
        <f t="shared" ref="AV3:AV38" si="15">IF(AT3=0,0,AR3/AT3)</f>
        <v>37.109548949199095</v>
      </c>
      <c r="AW3" s="22"/>
    </row>
    <row r="4" spans="1:49" ht="13.5" x14ac:dyDescent="0.3">
      <c r="A4" s="34">
        <f t="shared" si="0"/>
        <v>20</v>
      </c>
      <c r="B4" s="65" t="s">
        <v>122</v>
      </c>
      <c r="C4" s="14">
        <f>COUNTIFS('MP F'!$D$5:$D$72,CLUBS!$B4,'MP F'!$E$5:$E$72,"&gt;0")+COUNTIFS('MP H'!$D$5:$D$72,CLUBS!$B4,'MP H'!$E$5:$E$72,"&gt;0")+COUNTIFS('PO F'!$D$5:$D$72,CLUBS!$B4,'PO F'!$E$5:$E$72,"&gt;0")+COUNTIFS('PO H'!$D$5:$D$72,CLUBS!$B4,'PO H'!$E$5:$E$72,"&gt;0")+COUNTIFS('PU F'!$D$5:$D$72,CLUBS!$B4,'PU F'!$E$5:$E$72,"&gt;0")+COUNTIFS('PU H'!$D$5:$D$72,CLUBS!$B4,'PU H'!$E$5:$E$72,"&gt;0")+COUNTIFS('BE F'!$D$5:$D$72,CLUBS!$B4,'BE F'!$E$5:$E$72,"&gt;0")+COUNTIFS('BE H'!$D$5:$D$72,CLUBS!$B4,'BE H'!$E$5:$E$72,"&gt;0")+COUNTIFS('MI F'!$D$5:$D$72,CLUBS!$B4,'MI F'!$E$5:$E$72,"&gt;0")+COUNTIFS('MI H'!$D$5:$D$72,CLUBS!$B4,'MI H'!$E$5:$E$72,"&gt;0")+COUNTIFS('CA F'!$D$5:$D$72,CLUBS!$B4,'CA F'!$E$5:$E$72,"&gt;0")+COUNTIFS('CA H'!$D$5:$D$72,CLUBS!$B4,'CA H'!$E$5:$E$72,"&gt;0")+COUNTIFS('JU F'!$D$5:$D$72,CLUBS!$B4,'JU F'!$E$5:$E$72,"&gt;0")+COUNTIFS('JU H'!$D$5:$D$72,CLUBS!$B4,'JU H'!$E$5:$E$72,"&gt;0")</f>
        <v>0</v>
      </c>
      <c r="D4" s="14">
        <f t="shared" si="2"/>
        <v>0</v>
      </c>
      <c r="E4" s="27">
        <f>(SUMIF('MP F'!$D$5:$D$72,CLUBS!$B4,'MP F'!$F$5:$F$72)+SUMIF('MP H'!$D$5:$D$72,CLUBS!$B4,'MP H'!$F$5:$F$72)+SUMIF('PO F'!$D$5:$D$72,CLUBS!$B4,'PO F'!$F$5:$F$72)+SUMIF('PO H'!$D$5:$D$72,CLUBS!$B4,'PO H'!$F$5:$F$72)+SUMIF('PU F'!$D$5:$D$72,CLUBS!$B4,'PU F'!$F$5:$F$72)+SUMIF('PU H'!$D$5:$D$72,CLUBS!$B4,'PU H'!$F$5:$F$72)+SUMIF('BE F'!$D$5:$D$72,CLUBS!$B4,'BE F'!$F$5:$F$72)+SUMIF('BE H'!$D$5:$D$72,CLUBS!$B4,'BE H'!$F$5:$F$72)+SUMIF('MI F'!$D$5:$D$72,CLUBS!$B4,'MI F'!$F$5:$F$72)+SUMIF('MI H'!$D$5:$D$72,CLUBS!$B4,'MI H'!$F$5:$F$72)+SUMIF('CA F'!$D$5:$D$72,CLUBS!$B4,'CA F'!$F$5:$F$72)+SUMIF('CA H'!$D$5:$D$72,CLUBS!$B4,'CA H'!$F$5:$F$72)+SUMIF('JU F'!$D$5:$D$72,CLUBS!$B4,'JU F'!$F$5:$F$72)+SUMIF('JU H'!$D$5:$D$72,CLUBS!$B4,'JU H'!$F$5:$F$72))*D4</f>
        <v>0</v>
      </c>
      <c r="F4" s="69">
        <f>COUNTIFS('MP F'!$D$5:$D$72,CLUBS!$B4,'MP F'!$G$5:$G$72,"&gt;0")+COUNTIFS('MP H'!$D$5:$D$72,CLUBS!$B4,'MP H'!$G$5:$G$72,"&gt;0")+COUNTIFS('PO F'!$D$5:$D$72,CLUBS!$B4,'PO F'!$G$5:$G$72,"&gt;0")+COUNTIFS('PO H'!$D$5:$D$72,CLUBS!$B4,'PO H'!$G$5:$G$72,"&gt;0")+COUNTIFS('PU F'!$D$5:$D$72,CLUBS!$B4,'PU F'!$G$5:$G$72,"&gt;0")+COUNTIFS('PU H'!$D$5:$D$72,CLUBS!$B4,'PU H'!$G$5:$G$72,"&gt;0")+COUNTIFS('BE F'!$D$5:$D$72,CLUBS!$B4,'BE F'!$G$5:$G$72,"&gt;0")+COUNTIFS('BE H'!$D$5:$D$72,CLUBS!$B4,'BE H'!$G$5:$G$72,"&gt;0")+COUNTIFS('MI F'!$D$5:$D$72,CLUBS!$B4,'MI F'!$G$5:$G$72,"&gt;0")+COUNTIFS('MI H'!$D$5:$D$72,CLUBS!$B4,'MI H'!$G$5:$G$72,"&gt;0")+COUNTIFS('CA F'!$D$5:$D$72,CLUBS!$B4,'CA F'!$G$5:$G$72,"&gt;0")+COUNTIFS('CA H'!$D$5:$D$72,CLUBS!$B4,'CA H'!$G$5:$G$72,"&gt;0")+COUNTIFS('JU F'!$D$5:$D$72,CLUBS!$B4,'JU F'!$G$5:$G$72,"&gt;0")+COUNTIFS('JU H'!$D$5:$D$72,CLUBS!$B4,'JU H'!$G$5:$G$72,"&gt;0")</f>
        <v>0</v>
      </c>
      <c r="G4" s="69">
        <f t="shared" si="3"/>
        <v>0</v>
      </c>
      <c r="H4" s="70">
        <f>(SUMIF('MP F'!$D$5:$D$72,CLUBS!$B4,'MP F'!$H$5:$H$72)+SUMIF('MP H'!$D$5:$D$72,CLUBS!$B4,'MP H'!$H$5:$H$72)+SUMIF('PO F'!$D$5:$D$72,CLUBS!$B4,'PO F'!$H$5:$H$72)+SUMIF('PO H'!$D$5:$D$72,CLUBS!$B4,'PO H'!$H$5:$H$72)+SUMIF('PU F'!$D$5:$D$72,CLUBS!$B4,'PU F'!$H$5:$H$72)+SUMIF('PU H'!$D$5:$D$72,CLUBS!$B4,'PU H'!$H$5:$H$72)+SUMIF('BE F'!$D$5:$D$72,CLUBS!$B4,'BE F'!$H$5:$H$72)+SUMIF('BE H'!$D$5:$D$72,CLUBS!$B4,'BE H'!$H$5:$H$72)+SUMIF('MI F'!$D$5:$D$72,CLUBS!$B4,'MI F'!$H$5:$H$72)+SUMIF('MI H'!$D$5:$D$72,CLUBS!$B4,'MI H'!$H$5:$H$72)+SUMIF('CA F'!$D$5:$D$72,CLUBS!$B4,'CA F'!$H$5:$H$72)+SUMIF('CA H'!$D$5:$D$72,CLUBS!$B4,'CA H'!$H$5:$H$72)+SUMIF('JU F'!$D$5:$D$72,CLUBS!$B4,'JU F'!$H$5:$H$72)+SUMIF('JU H'!$D$5:$D$72,CLUBS!$B4,'JU H'!$H$5:$H$72))*G4</f>
        <v>0</v>
      </c>
      <c r="I4" s="14">
        <f>COUNTIFS('MP F'!$D$5:$D$72,CLUBS!$B4,'MP F'!$I$5:$I$72,"&gt;0")+COUNTIFS('MP H'!$D$5:$D$72,CLUBS!$B4,'MP H'!$I$5:$I$72,"&gt;0")+COUNTIFS('PO F'!$D$5:$D$72,CLUBS!$B4,'PO F'!$I$5:$I$72,"&gt;0")+COUNTIFS('PO H'!$D$5:$D$72,CLUBS!$B4,'PO H'!$I$5:$I$72,"&gt;0")+COUNTIFS('PU F'!$D$5:$D$72,CLUBS!$B4,'PU F'!$I$5:$I$72,"&gt;0")+COUNTIFS('PU H'!$D$5:$D$72,CLUBS!$B4,'PU H'!$I$5:$I$72,"&gt;0")+COUNTIFS('BE F'!$D$5:$D$72,CLUBS!$B4,'BE F'!$I$5:$I$72,"&gt;0")+COUNTIFS('BE H'!$D$5:$D$72,CLUBS!$B4,'BE H'!$I$5:$I$72,"&gt;0")+COUNTIFS('MI F'!$D$5:$D$72,CLUBS!$B4,'MI F'!$I$5:$I$72,"&gt;0")+COUNTIFS('MI H'!$D$5:$D$72,CLUBS!$B4,'MI H'!$I$5:$I$72,"&gt;0")+COUNTIFS('CA F'!$D$5:$D$72,CLUBS!$B4,'CA F'!$I$5:$I$72,"&gt;0")+COUNTIFS('CA H'!$D$5:$D$72,CLUBS!$B4,'CA H'!$I$5:$I$72,"&gt;0")+COUNTIFS('JU F'!$D$5:$D$72,CLUBS!$B4,'JU F'!$I$5:$I$72,"&gt;0")+COUNTIFS('JU H'!$D$5:$D$72,CLUBS!$B4,'JU H'!$I$5:$I$72,"&gt;0")</f>
        <v>0</v>
      </c>
      <c r="J4" s="14">
        <f t="shared" si="4"/>
        <v>0</v>
      </c>
      <c r="K4" s="26">
        <f>(SUMIF('MP F'!$D$5:$D$72,CLUBS!$B4,'MP F'!$J$5:$J$72)+SUMIF('MP H'!$D$5:$D$72,CLUBS!$B4,'MP H'!$J$5:$J$72)+SUMIF('PO F'!$D$5:$D$72,CLUBS!$B4,'PO F'!$J$5:$J$72)+SUMIF('PO H'!$D$5:$D$72,CLUBS!$B4,'PO H'!$J$5:$J$72)+SUMIF('PU F'!$D$5:$D$72,CLUBS!$B4,'PU F'!$J$5:$J$72)+SUMIF('PU H'!$D$5:$D$72,CLUBS!$B4,'PU H'!$J$5:$J$72)+SUMIF('BE F'!$D$5:$D$72,CLUBS!$B4,'BE F'!$J$5:$J$72)+SUMIF('BE H'!$D$5:$D$72,CLUBS!$B4,'BE H'!$J$5:$J$72)+SUMIF('MI F'!$D$5:$D$72,CLUBS!$B4,'MI F'!$J$5:$J$72)+SUMIF('MI H'!$D$5:$D$72,CLUBS!$B4,'MI H'!$J$5:$J$72)+SUMIF('CA F'!$D$5:$D$72,CLUBS!$B4,'CA F'!$J$5:$J$72)+SUMIF('CA H'!$D$5:$D$72,CLUBS!$B4,'CA H'!$J$5:$J$72)+SUMIF('JU F'!$D$5:$D$72,CLUBS!$B4,'JU F'!$J$5:$J$72)+SUMIF('JU H'!$D$5:$D$72,CLUBS!$B4,'JU H'!$J$5:$J$72))*J4</f>
        <v>0</v>
      </c>
      <c r="L4" s="69">
        <f>COUNTIFS('MP F'!$D$5:$D$72,CLUBS!$B4,'MP F'!$K$5:$K$72,"&gt;0")+COUNTIFS('MP H'!$D$5:$D$72,CLUBS!$B4,'MP H'!$K$5:$K$72,"&gt;0")+COUNTIFS('PO F'!$D$5:$D$72,CLUBS!$B4,'PO F'!$K$5:$K$72,"&gt;0")+COUNTIFS('PO H'!$D$5:$D$72,CLUBS!$B4,'PO H'!$K$5:$K$72,"&gt;0")+COUNTIFS('PU F'!$D$5:$D$72,CLUBS!$B4,'PU F'!$K$5:$K$72,"&gt;0")+COUNTIFS('PU H'!$D$5:$D$72,CLUBS!$B4,'PU H'!$K$5:$K$72,"&gt;0")+COUNTIFS('BE F'!$D$5:$D$72,CLUBS!$B4,'BE F'!$K$5:$K$72,"&gt;0")+COUNTIFS('BE H'!$D$5:$D$72,CLUBS!$B4,'BE H'!$K$5:$K$72,"&gt;0")+COUNTIFS('MI F'!$D$5:$D$72,CLUBS!$B4,'MI F'!$K$5:$K$72,"&gt;0")+COUNTIFS('MI H'!$D$5:$D$72,CLUBS!$B4,'MI H'!$K$5:$K$72,"&gt;0")+COUNTIFS('CA F'!$D$5:$D$72,CLUBS!$B4,'CA F'!$K$5:$K$72,"&gt;0")+COUNTIFS('CA H'!$D$5:$D$72,CLUBS!$B4,'CA H'!$K$5:$K$72,"&gt;0")+COUNTIFS('JU F'!$D$5:$D$72,CLUBS!$B4,'JU F'!$K$5:$K$72,"&gt;0")+COUNTIFS('JU H'!$D$5:$D$72,CLUBS!$B4,'JU H'!$K$5:$K$72,"&gt;0")</f>
        <v>0</v>
      </c>
      <c r="M4" s="69">
        <f t="shared" si="5"/>
        <v>0</v>
      </c>
      <c r="N4" s="69">
        <f>(SUMIF('MP F'!$D$5:$D$72,CLUBS!$B4,'MP F'!$L$5:$L$72)+SUMIF('MP H'!$D$5:$D$72,CLUBS!$B4,'MP H'!$L$5:$L$72)+SUMIF('PO F'!$D$5:$D$72,CLUBS!$B4,'PO F'!$L$5:$L$72)+SUMIF('PO H'!$D$5:$D$72,CLUBS!$B4,'PO H'!$L$5:$L$72)+SUMIF('PU F'!$D$5:$D$72,CLUBS!$B4,'PU F'!$L$5:$L$72)+SUMIF('PU H'!$D$5:$D$72,CLUBS!$B4,'PU H'!$L$5:$L$72)+SUMIF('BE F'!$D$5:$D$72,CLUBS!$B4,'BE F'!$L$5:$L$72)+SUMIF('BE H'!$D$5:$D$72,CLUBS!$B4,'BE H'!$L$5:$L$72)+SUMIF('MI F'!$D$5:$D$72,CLUBS!$B4,'MI F'!$L$5:$L$72)+SUMIF('MI H'!$D$5:$D$72,CLUBS!$B4,'MI H'!$L$5:$L$72)+SUMIF('CA F'!$D$5:$D$72,CLUBS!$B4,'CA F'!$L$5:$L$72)+SUMIF('CA H'!$D$5:$D$72,CLUBS!$B4,'CA H'!$L$5:$L$72)+SUMIF('JU F'!$D$5:$D$72,CLUBS!$B4,'JU F'!$L$5:$L$72)+SUMIF('JU H'!$D$5:$D$72,CLUBS!$B4,'JU H'!$L$5:$L$72))*M4</f>
        <v>0</v>
      </c>
      <c r="O4" s="26">
        <f>COUNTIFS('MP F'!$D$5:$D$72,CLUBS!$B4,'MP F'!$M$5:$M$72,"&gt;0")+COUNTIFS('MP H'!$D$5:$D$72,CLUBS!$B4,'MP H'!$M$5:$M$72,"&gt;0")+COUNTIFS('PO F'!$D$5:$D$72,CLUBS!$B4,'PO F'!$M$5:$M$72,"&gt;0")+COUNTIFS('PO H'!$D$5:$D$72,CLUBS!$B4,'PO H'!$M$5:$M$72,"&gt;0")+COUNTIFS('PU F'!$D$5:$D$72,CLUBS!$B4,'PU F'!$M$5:$M$72,"&gt;0")+COUNTIFS('PU H'!$D$5:$D$72,CLUBS!$B4,'PU H'!$M$5:$M$72,"&gt;0")+COUNTIFS('BE F'!$D$5:$D$72,CLUBS!$B4,'BE F'!$M$5:$M$72,"&gt;0")+COUNTIFS('BE H'!$D$5:$D$72,CLUBS!$B4,'BE H'!$M$5:$M$72,"&gt;0")+COUNTIFS('MI F'!$D$5:$D$72,CLUBS!$B4,'MI F'!$M$5:$M$72,"&gt;0")+COUNTIFS('MI H'!$D$5:$D$72,CLUBS!$B4,'MI H'!$M$5:$M$72,"&gt;0")+COUNTIFS('CA F'!$D$5:$D$72,CLUBS!$B4,'CA F'!$M$5:$M$72,"&gt;0")+COUNTIFS('CA H'!$D$5:$D$72,CLUBS!$B4,'CA H'!$M$5:$M$72,"&gt;0")+COUNTIFS('JU F'!$D$5:$D$72,CLUBS!$B4,'JU F'!$M$5:$M$72,"&gt;0")+COUNTIFS('JU H'!$D$5:$D$72,CLUBS!$B4,'JU H'!$M$5:$M$72,"&gt;0")</f>
        <v>0</v>
      </c>
      <c r="P4" s="26">
        <f t="shared" si="6"/>
        <v>0</v>
      </c>
      <c r="Q4" s="26">
        <f>(SUMIF('MP F'!$D$5:$D$72,CLUBS!$B4,'MP F'!$N$5:$N$72)+SUMIF('MP H'!$D$5:$D$72,CLUBS!$B4,'MP H'!$N$5:$N$72)+SUMIF('PO F'!$D$5:$D$72,CLUBS!$B4,'PO F'!$N$5:$N$72)+SUMIF('PO H'!$D$5:$D$72,CLUBS!$B4,'PO H'!$N$5:$N$72)+SUMIF('PU F'!$D$5:$D$72,CLUBS!$B4,'PU F'!$N$5:$N$72)+SUMIF('PU H'!$D$5:$D$72,CLUBS!$B4,'PU H'!$N$5:$N$72)+SUMIF('BE F'!$D$5:$D$72,CLUBS!$B4,'BE F'!$N$5:$N$72)+SUMIF('BE H'!$D$5:$D$72,CLUBS!$B4,'BE H'!$N$5:$N$72)+SUMIF('MI F'!$D$5:$D$72,CLUBS!$B4,'MI F'!$N$5:$N$72)+SUMIF('MI H'!$D$5:$D$72,CLUBS!$B4,'MI H'!$N$5:$N$72)+SUMIF('CA F'!$D$5:$D$72,CLUBS!$B4,'CA F'!$N$5:$N$72)+SUMIF('CA H'!$D$5:$D$72,CLUBS!$B4,'CA H'!$N$5:$N$72)+SUMIF('JU F'!$D$5:$D$72,CLUBS!$B4,'JU F'!$N$5:$N$72)+SUMIF('JU H'!$D$5:$D$72,CLUBS!$B4,'JU H'!$N$5:$N$72))*P4</f>
        <v>0</v>
      </c>
      <c r="R4" s="69">
        <f>COUNTIFS('MP F'!$D$5:$D$72,CLUBS!$B4,'MP F'!$O$5:$O$72,"&gt;0")+COUNTIFS('MP H'!$D$5:$D$72,CLUBS!$B4,'MP H'!$O$5:$O$72,"&gt;0")+COUNTIFS('PO F'!$D$5:$D$72,CLUBS!$B4,'PO F'!$O$5:$O$72,"&gt;0")+COUNTIFS('PO H'!$D$5:$D$72,CLUBS!$B4,'PO H'!$O$5:$O$72,"&gt;0")+COUNTIFS('PU F'!$D$5:$D$72,CLUBS!$B4,'PU F'!$O$5:$O$72,"&gt;0")+COUNTIFS('PU H'!$D$5:$D$72,CLUBS!$B4,'PU H'!$O$5:$O$72,"&gt;0")+COUNTIFS('BE F'!$D$5:$D$72,CLUBS!$B4,'BE F'!$O$5:$O$72,"&gt;0")+COUNTIFS('BE H'!$D$5:$D$72,CLUBS!$B4,'BE H'!$O$5:$O$72,"&gt;0")+COUNTIFS('MI F'!$D$5:$D$72,CLUBS!$B4,'MI F'!$O$5:$O$72,"&gt;0")+COUNTIFS('MI H'!$D$5:$D$72,CLUBS!$B4,'MI H'!$O$5:$O$72,"&gt;0")+COUNTIFS('CA F'!$D$5:$D$72,CLUBS!$B4,'CA F'!$O$5:$O$72,"&gt;0")+COUNTIFS('CA H'!$D$5:$D$72,CLUBS!$B4,'CA H'!$O$5:$O$72,"&gt;0")+COUNTIFS('JU F'!$D$5:$D$72,CLUBS!$B4,'JU F'!$O$5:$O$72,"&gt;0")+COUNTIFS('JU H'!$D$5:$D$72,CLUBS!$B4,'JU H'!$O$5:$O$72,"&gt;0")</f>
        <v>0</v>
      </c>
      <c r="S4" s="69">
        <f t="shared" si="7"/>
        <v>0</v>
      </c>
      <c r="T4" s="69">
        <f>(SUMIF('MP F'!$D$5:$D$72,CLUBS!$B4,'MP F'!$P$5:$P$72)+SUMIF('MP H'!$D$5:$D$72,CLUBS!$B4,'MP H'!$P$5:$P$72)+SUMIF('PO F'!$D$5:$D$72,CLUBS!$B4,'PO F'!$P$5:$P$72)+SUMIF('PO H'!$D$5:$D$72,CLUBS!$B4,'PO H'!$P$5:$P$72)+SUMIF('PU F'!$D$5:$D$72,CLUBS!$B4,'PU F'!$P$5:$P$72)+SUMIF('PU H'!$D$5:$D$72,CLUBS!$B4,'PU H'!$P$5:$P$72)+SUMIF('BE F'!$D$5:$D$72,CLUBS!$B4,'BE F'!$P$5:$P$72)+SUMIF('BE H'!$D$5:$D$72,CLUBS!$B4,'BE H'!$P$5:$P$72)+SUMIF('MI F'!$D$5:$D$72,CLUBS!$B4,'MI F'!$P$5:$P$72)+SUMIF('MI H'!$D$5:$D$72,CLUBS!$B4,'MI H'!$P$5:$P$72)+SUMIF('CA F'!$D$5:$D$72,CLUBS!$B4,'CA F'!$P$5:$P$72)+SUMIF('CA H'!$D$5:$D$72,CLUBS!$B4,'CA H'!$P$5:$P$72)+SUMIF('JU F'!$D$5:$D$72,CLUBS!$B4,'JU F'!$P$5:$P$72)+SUMIF('JU H'!$D$5:$D$72,CLUBS!$B4,'JU H'!$P$5:$P$72))*S4</f>
        <v>0</v>
      </c>
      <c r="U4" s="26">
        <f>COUNTIFS('MP F'!$D$5:$D$72,CLUBS!$B4,'MP F'!$Q$5:$Q$72,"&gt;0")+COUNTIFS('MP H'!$D$5:$D$72,CLUBS!$B4,'MP H'!$Q$5:$Q$72,"&gt;0")+COUNTIFS('PO F'!$D$5:$D$72,CLUBS!$B4,'PO F'!$Q$5:$Q$72,"&gt;0")+COUNTIFS('PO H'!$D$5:$D$72,CLUBS!$B4,'PO H'!$Q$5:$Q$72,"&gt;0")+COUNTIFS('PU F'!$D$5:$D$72,CLUBS!$B4,'PU F'!$Q$5:$Q$72,"&gt;0")+COUNTIFS('PU H'!$D$5:$D$72,CLUBS!$B4,'PU H'!$Q$5:$Q$72,"&gt;0")+COUNTIFS('BE F'!$D$5:$D$72,CLUBS!$B4,'BE F'!$Q$5:$Q$72,"&gt;0")+COUNTIFS('BE H'!$D$5:$D$72,CLUBS!$B4,'BE H'!$Q$5:$Q$72,"&gt;0")+COUNTIFS('MI F'!$D$5:$D$72,CLUBS!$B4,'MI F'!$Q$5:$Q$72,"&gt;0")+COUNTIFS('MI H'!$D$5:$D$72,CLUBS!$B4,'MI H'!$Q$5:$Q$72,"&gt;0")+COUNTIFS('CA F'!$D$5:$D$72,CLUBS!$B4,'CA F'!$Q$5:$Q$72,"&gt;0")+COUNTIFS('CA H'!$D$5:$D$72,CLUBS!$B4,'CA H'!$Q$5:$Q$72,"&gt;0")+COUNTIFS('JU F'!$D$5:$D$72,CLUBS!$B4,'JU F'!$Q$5:$Q$72,"&gt;0")+COUNTIFS('JU H'!$D$5:$D$72,CLUBS!$B4,'JU H'!$Q$5:$Q$72,"&gt;0")</f>
        <v>0</v>
      </c>
      <c r="V4" s="26">
        <f t="shared" si="8"/>
        <v>0</v>
      </c>
      <c r="W4" s="26">
        <f>(SUMIF('MP F'!$D$5:$D$72,CLUBS!$B4,'MP F'!$R$5:$R$72)+SUMIF('MP H'!$D$5:$D$72,CLUBS!$B4,'MP H'!$R$5:$R$72)+SUMIF('PO F'!$D$5:$D$72,CLUBS!$B4,'PO F'!$R$5:$R$72)+SUMIF('PO H'!$D$5:$D$72,CLUBS!$B4,'PO H'!$R$5:$R$72)+SUMIF('PU F'!$D$5:$D$72,CLUBS!$B4,'PU F'!$R$5:$R$72)+SUMIF('PU H'!$D$5:$D$72,CLUBS!$B4,'PU H'!$R$5:$R$72)+SUMIF('BE F'!$D$5:$D$72,CLUBS!$B4,'BE F'!$R$5:$R$72)+SUMIF('BE H'!$D$5:$D$72,CLUBS!$B4,'BE H'!$R$5:$R$72)+SUMIF('MI F'!$D$5:$D$72,CLUBS!$B4,'MI F'!$R$5:$R$72)+SUMIF('MI H'!$D$5:$D$72,CLUBS!$B4,'MI H'!$R$5:$R$72)+SUMIF('CA F'!$D$5:$D$72,CLUBS!$B4,'CA F'!$R$5:$R$72)+SUMIF('CA H'!$D$5:$D$72,CLUBS!$B4,'CA H'!$R$5:$R$72)+SUMIF('JU F'!$D$5:$D$72,CLUBS!$B4,'JU F'!$R$5:$R$72)+SUMIF('JU H'!$D$5:$D$72,CLUBS!$B4,'JU H'!$R$5:$R$72))*V4</f>
        <v>0</v>
      </c>
      <c r="X4" s="69">
        <f>COUNTIFS('MP F'!$D$5:$D$72,CLUBS!$B4,'MP F'!$S$5:$S$72,"&gt;0")+COUNTIFS('MP H'!$D$5:$D$72,CLUBS!$B4,'MP H'!$S$5:$S$72,"&gt;0")+COUNTIFS('PO F'!$D$5:$D$72,CLUBS!$B4,'PO F'!$S$5:$S$72,"&gt;0")+COUNTIFS('PO H'!$D$5:$D$72,CLUBS!$B4,'PO H'!$S$5:$S$72,"&gt;0")+COUNTIFS('PU F'!$D$5:$D$72,CLUBS!$B4,'PU F'!$S$5:$S$72,"&gt;0")+COUNTIFS('PU H'!$D$5:$D$72,CLUBS!$B4,'PU H'!$S$5:$S$72,"&gt;0")+COUNTIFS('BE F'!$D$5:$D$72,CLUBS!$B4,'BE F'!$S$5:$S$72,"&gt;0")+COUNTIFS('BE H'!$D$5:$D$72,CLUBS!$B4,'BE H'!$S$5:$S$72,"&gt;0")+COUNTIFS('MI F'!$D$5:$D$72,CLUBS!$B4,'MI F'!$S$5:$S$72,"&gt;0")+COUNTIFS('MI H'!$D$5:$D$72,CLUBS!$B4,'MI H'!$S$5:$S$72,"&gt;0")+COUNTIFS('CA F'!$D$5:$D$72,CLUBS!$B4,'CA F'!$S$5:$S$72,"&gt;0")+COUNTIFS('CA H'!$D$5:$D$72,CLUBS!$B4,'CA H'!$S$5:$S$72,"&gt;0")+COUNTIFS('JU F'!$D$5:$D$72,CLUBS!$B4,'JU F'!$S$5:$S$72,"&gt;0")+COUNTIFS('JU H'!$D$5:$D$72,CLUBS!$B4,'JU H'!$S$5:$S$72,"&gt;0")</f>
        <v>0</v>
      </c>
      <c r="Y4" s="69">
        <f t="shared" si="9"/>
        <v>0</v>
      </c>
      <c r="Z4" s="69">
        <f>(SUMIF('MP F'!$D$5:$D$72,CLUBS!$B4,'MP F'!$T$5:$T$72)+SUMIF('MP H'!$D$5:$D$72,CLUBS!$B4,'MP H'!$T$5:$T$72)+SUMIF('PO F'!$D$5:$D$72,CLUBS!$B4,'PO F'!$T$5:$T$72)+SUMIF('PO H'!$D$5:$D$72,CLUBS!$B4,'PO H'!$T$5:$T$72)+SUMIF('PU F'!$D$5:$D$72,CLUBS!$B4,'PU F'!$T$5:$T$72)+SUMIF('PU H'!$D$5:$D$72,CLUBS!$B4,'PU H'!$T$5:$T$72)+SUMIF('BE F'!$D$5:$D$72,CLUBS!$B4,'BE F'!$T$5:$T$72)+SUMIF('BE H'!$D$5:$D$72,CLUBS!$B4,'BE H'!$T$5:$T$72)+SUMIF('MI F'!$D$5:$D$72,CLUBS!$B4,'MI F'!$T$5:$T$72)+SUMIF('MI H'!$D$5:$D$72,CLUBS!$B4,'MI H'!$T$5:$T$72)+SUMIF('CA F'!$D$5:$D$72,CLUBS!$B4,'CA F'!$T$5:$T$72)+SUMIF('CA H'!$D$5:$D$72,CLUBS!$B4,'CA H'!$T$5:$T$72)+SUMIF('JU F'!$D$5:$D$72,CLUBS!$B4,'JU F'!$T$5:$T$72)+SUMIF('JU H'!$D$5:$D$72,CLUBS!$B4,'JU H'!$T$5:$T$72))*Y4</f>
        <v>0</v>
      </c>
      <c r="AA4" s="26">
        <f>COUNTIFS('MP F'!$D$5:$D$72,CLUBS!$B4,'MP F'!$U$5:$U$72,"&gt;0")+COUNTIFS('MP H'!$D$5:$D$72,CLUBS!$B4,'MP H'!$U$5:$U$72,"&gt;0")+COUNTIFS('PO F'!$D$5:$D$72,CLUBS!$B4,'PO F'!$U$5:$U$72,"&gt;0")+COUNTIFS('PO H'!$D$5:$D$72,CLUBS!$B4,'PO H'!$U$5:$U$72,"&gt;0")+COUNTIFS('PU F'!$D$5:$D$72,CLUBS!$B4,'PU F'!$U$5:$U$72,"&gt;0")+COUNTIFS('PU H'!$D$5:$D$72,CLUBS!$B4,'PU H'!$U$5:$U$72,"&gt;0")+COUNTIFS('BE F'!$D$5:$D$72,CLUBS!$B4,'BE F'!$U$5:$U$72,"&gt;0")+COUNTIFS('BE H'!$D$5:$D$72,CLUBS!$B4,'BE H'!$U$5:$U$72,"&gt;0")+COUNTIFS('MI F'!$D$5:$D$72,CLUBS!$B4,'MI F'!$U$5:$U$72,"&gt;0")+COUNTIFS('MI H'!$D$5:$D$72,CLUBS!$B4,'MI H'!$U$5:$U$72,"&gt;0")+COUNTIFS('CA F'!$D$5:$D$72,CLUBS!$B4,'CA F'!$U$5:$U$72,"&gt;0")+COUNTIFS('CA H'!$D$5:$D$72,CLUBS!$B4,'CA H'!$U$5:$U$72,"&gt;0")+COUNTIFS('JU F'!$D$5:$D$72,CLUBS!$B4,'JU F'!$U$5:$U$72,"&gt;0")+COUNTIFS('JU H'!$D$5:$D$72,CLUBS!$B4,'JU H'!$U$5:$U$72,"&gt;0")</f>
        <v>0</v>
      </c>
      <c r="AB4" s="26">
        <f t="shared" si="10"/>
        <v>0</v>
      </c>
      <c r="AC4" s="26">
        <f>(SUMIF('MP F'!$D$5:$D$72,CLUBS!$B4,'MP F'!$V$5:$V$72)+SUMIF('MP H'!$D$5:$D$72,CLUBS!$B4,'MP H'!$V$5:$V$72)+SUMIF('PO F'!$D$5:$D$72,CLUBS!$B4,'PO F'!$V$5:$V$72)+SUMIF('PO H'!$D$5:$D$72,CLUBS!$B4,'PO H'!$V$5:$V$72)+SUMIF('PU F'!$D$5:$D$72,CLUBS!$B4,'PU F'!$V$5:$V$72)+SUMIF('PU H'!$D$5:$D$72,CLUBS!$B4,'PU H'!$V$5:$V$72)+SUMIF('BE F'!$D$5:$D$72,CLUBS!$B4,'BE F'!$V$5:$V$72)+SUMIF('BE H'!$D$5:$D$72,CLUBS!$B4,'BE H'!$V$5:$V$72)+SUMIF('MI F'!$D$5:$D$72,CLUBS!$B4,'MI F'!$V$5:$V$72)+SUMIF('MI H'!$D$5:$D$72,CLUBS!$B4,'MI H'!$V$5:$V$72)+SUMIF('CA F'!$D$5:$D$72,CLUBS!$B4,'CA F'!$V$5:$V$72)+SUMIF('CA H'!$D$5:$D$72,CLUBS!$B4,'CA H'!$V$5:$V$72)+SUMIF('JU F'!$D$5:$D$72,CLUBS!$B4,'JU F'!$V$5:$V$72)+SUMIF('JU H'!$D$5:$D$72,CLUBS!$B4,'JU H'!$V$5:$V$72))*AB4</f>
        <v>0</v>
      </c>
      <c r="AD4" s="69">
        <f>COUNTIFS('MP F'!$D$5:$D$72,CLUBS!$B4,'MP F'!$W$5:$W$72,"&gt;0")+COUNTIFS('MP H'!$D$5:$D$72,CLUBS!$B4,'MP H'!$W$5:$W$72,"&gt;0")+COUNTIFS('PO F'!$D$5:$D$72,CLUBS!$B4,'PO F'!$W$5:$W$72,"&gt;0")+COUNTIFS('PO H'!$D$5:$D$72,CLUBS!$B4,'PO H'!$W$5:$W$72,"&gt;0")+COUNTIFS('PU F'!$D$5:$D$72,CLUBS!$B4,'PU F'!$W$5:$W$72,"&gt;0")+COUNTIFS('PU H'!$D$5:$D$72,CLUBS!$B4,'PU H'!$W$5:$W$72,"&gt;0")+COUNTIFS('BE F'!$D$5:$D$72,CLUBS!$B4,'BE F'!$W$5:$W$72,"&gt;0")+COUNTIFS('BE H'!$D$5:$D$72,CLUBS!$B4,'BE H'!$W$5:$W$72,"&gt;0")+COUNTIFS('MI F'!$D$5:$D$72,CLUBS!$B4,'MI F'!$W$5:$W$72,"&gt;0")+COUNTIFS('MI H'!$D$5:$D$72,CLUBS!$B4,'MI H'!$W$5:$W$72,"&gt;0")+COUNTIFS('CA F'!$D$5:$D$72,CLUBS!$B4,'CA F'!$W$5:$W$72,"&gt;0")+COUNTIFS('CA H'!$D$5:$D$72,CLUBS!$B4,'CA H'!$W$5:$W$72,"&gt;0")+COUNTIFS('JU F'!$D$5:$D$72,CLUBS!$B4,'JU F'!$W$5:$W$72,"&gt;0")+COUNTIFS('JU H'!$D$5:$D$72,CLUBS!$B4,'JU H'!$W$5:$W$72,"&gt;0")</f>
        <v>0</v>
      </c>
      <c r="AE4" s="69">
        <f t="shared" si="11"/>
        <v>0</v>
      </c>
      <c r="AF4" s="69">
        <f>(SUMIF('MP F'!$D$5:$D$72,CLUBS!$B4,'MP F'!$X$5:$X$72)+SUMIF('MP H'!$D$5:$D$72,CLUBS!$B4,'MP H'!$X$5:$X$72)+SUMIF('PO F'!$D$5:$D$72,CLUBS!$B4,'PO F'!$X$5:$X$72)+SUMIF('PO H'!$D$5:$D$72,CLUBS!$B4,'PO H'!$X$5:$X$72)+SUMIF('PU F'!$D$5:$D$72,CLUBS!$B4,'PU F'!$X$5:$X$72)+SUMIF('PU H'!$D$5:$D$72,CLUBS!$B4,'PU H'!$X$5:$X$72)+SUMIF('BE F'!$D$5:$D$72,CLUBS!$B4,'BE F'!$X$5:$X$72)+SUMIF('BE H'!$D$5:$D$72,CLUBS!$B4,'BE H'!$X$5:$X$72)+SUMIF('MI F'!$D$5:$D$72,CLUBS!$B4,'MI F'!$X$5:$X$72)+SUMIF('MI H'!$D$5:$D$72,CLUBS!$B4,'MI H'!$X$5:$X$72)+SUMIF('CA F'!$D$5:$D$72,CLUBS!$B4,'CA F'!$X$5:$X$72)+SUMIF('CA H'!$D$5:$D$72,CLUBS!$B4,'CA H'!$X$5:$X$72)+SUMIF('JU F'!$D$5:$D$72,CLUBS!$B4,'JU F'!$X$5:$X$72)+SUMIF('JU H'!$D$5:$D$72,CLUBS!$B4,'JU H'!$X$5:$X$72))*AE4</f>
        <v>0</v>
      </c>
      <c r="AG4" s="26">
        <f>COUNTIFS('MP F'!$D$5:$D$72,CLUBS!$B4,'MP F'!$Y$5:$Y$72,"&gt;0")+COUNTIFS('MP H'!$D$5:$D$72,CLUBS!$B4,'MP H'!$Y$5:$Y$72,"&gt;0")+COUNTIFS('PO F'!$D$5:$D$72,CLUBS!$B4,'PO F'!$Y$5:$Y$72,"&gt;0")+COUNTIFS('PO H'!$D$5:$D$72,CLUBS!$B4,'PO H'!$Y$5:$Y$72,"&gt;0")+COUNTIFS('PU F'!$D$5:$D$72,CLUBS!$B4,'PU F'!$Y$5:$Y$72,"&gt;0")+COUNTIFS('PU H'!$D$5:$D$72,CLUBS!$B4,'PU H'!$Y$5:$Y$72,"&gt;0")+COUNTIFS('BE F'!$D$5:$D$72,CLUBS!$B4,'BE F'!$Y$5:$Y$72,"&gt;0")+COUNTIFS('BE H'!$D$5:$D$72,CLUBS!$B4,'BE H'!$Y$5:$Y$72,"&gt;0")+COUNTIFS('MI F'!$D$5:$D$72,CLUBS!$B4,'MI F'!$Y$5:$Y$72,"&gt;0")+COUNTIFS('MI H'!$D$5:$D$72,CLUBS!$B4,'MI H'!$Y$5:$Y$72,"&gt;0")+COUNTIFS('CA F'!$D$5:$D$72,CLUBS!$B4,'CA F'!$Y$5:$Y$72,"&gt;0")+COUNTIFS('CA H'!$D$5:$D$72,CLUBS!$B4,'CA H'!$Y$5:$Y$72,"&gt;0")+COUNTIFS('JU F'!$D$5:$D$72,CLUBS!$B4,'JU F'!$Y$5:$Y$72,"&gt;0")+COUNTIFS('JU H'!$D$5:$D$72,CLUBS!$B4,'JU H'!$Y$5:$Y$72,"&gt;0")</f>
        <v>0</v>
      </c>
      <c r="AH4" s="26">
        <f>SUMIF('MP F'!$D$5:$D$72,CLUBS!$B4,'MP F'!$Z$5:$Z$72)+SUMIF('MP H'!$D$5:$D$72,CLUBS!$B4,'MP H'!$Z$5:$Z$72)+SUMIF('PO F'!$D$5:$D$72,CLUBS!$B4,'PO F'!$Z$5:$Z$72)+SUMIF('PO H'!$D$5:$D$72,CLUBS!$B4,'PO H'!$Z$5:$Z$72)+SUMIF('PU F'!$D$5:$D$72,CLUBS!$B4,'PU F'!$Z$5:$Z$72)+SUMIF('PU H'!$D$5:$D$72,CLUBS!$B4,'PU H'!$Z$5:$Z$72)+SUMIF('BE F'!$D$5:$D$72,CLUBS!$B4,'BE F'!$Z$5:$Z$72)+SUMIF('BE H'!$D$5:$D$72,CLUBS!$B4,'BE H'!$Z$5:$Z$72)+SUMIF('MI F'!$D$5:$D$72,CLUBS!$B4,'MI F'!$Z$5:$Z$72)+SUMIF('MI H'!$D$5:$D$72,CLUBS!$B4,'MI H'!$Z$5:$Z$72)+SUMIF('CA F'!$D$5:$D$72,CLUBS!$B4,'CA F'!$Z$5:$Z$72)+SUMIF('CA H'!$D$5:$D$72,CLUBS!$B4,'CA H'!$Z$5:$Z$72)+SUMIF('JU F'!$D$5:$D$72,CLUBS!$B4,'JU F'!$Z$5:$Z$72)+SUMIF('JU H'!$D$5:$D$72,CLUBS!$B4,'JU H'!$Z$5:$Z$72)</f>
        <v>0</v>
      </c>
      <c r="AI4" s="26">
        <f>COUNTIFS('MP F'!$D$5:$D$72,CLUBS!$B4,'MP F'!$AA$5:$AA$72,"&gt;0")+COUNTIFS('MP H'!$D$5:$D$72,CLUBS!$B4,'MP H'!$AA$5:$AA$72,"&gt;0")+COUNTIFS('PO F'!$D$5:$D$72,CLUBS!$B4,'PO F'!$AA$5:$AA$72,"&gt;0")+COUNTIFS('PO H'!$D$5:$D$72,CLUBS!$B4,'PO H'!$AA$5:$AA$72,"&gt;0")+COUNTIFS('PU F'!$D$5:$D$72,CLUBS!$B4,'PU F'!$AA$5:$AA$72,"&gt;0")+COUNTIFS('PU H'!$D$5:$D$72,CLUBS!$B4,'PU H'!$AA$5:$AA$72,"&gt;0")+COUNTIFS('BE F'!$D$5:$D$72,CLUBS!$B4,'BE F'!$AA$5:$AA$72,"&gt;0")+COUNTIFS('BE H'!$D$5:$D$72,CLUBS!$B4,'BE H'!$AA$5:$AA$72,"&gt;0")+COUNTIFS('MI F'!$D$5:$D$72,CLUBS!$B4,'MI F'!$AA$5:$AA$72,"&gt;0")+COUNTIFS('MI H'!$D$5:$D$72,CLUBS!$B4,'MI H'!$AA$5:$AA$72,"&gt;0")+COUNTIFS('CA F'!$D$5:$D$72,CLUBS!$B4,'CA F'!$AA$5:$AA$72,"&gt;0")+COUNTIFS('CA H'!$D$5:$D$72,CLUBS!$B4,'CA H'!$AA$5:$AA$72,"&gt;0")+COUNTIFS('JU F'!$D$5:$D$72,CLUBS!$B4,'JU F'!$AA$5:$AA$72,"&gt;0")+COUNTIFS('JU H'!$D$5:$D$72,CLUBS!$B4,'JU H'!$AA$5:$AA$72,"&gt;0")</f>
        <v>0</v>
      </c>
      <c r="AJ4" s="26">
        <f>SUMIF('MP F'!$D$5:$D$72,CLUBS!$B4,'MP F'!$AB$5:$AB$72)+SUMIF('MP H'!$D$5:$D$72,CLUBS!$B4,'MP H'!$AB$5:$AB$72)+SUMIF('PO F'!$D$5:$D$72,CLUBS!$B4,'PO F'!$AB$5:$AB$72)+SUMIF('PO H'!$D$5:$D$72,CLUBS!$B4,'PO H'!$AB$5:$AB$72)+SUMIF('PU F'!$D$5:$D$72,CLUBS!$B4,'PU F'!$AB$5:$AB$72)+SUMIF('PU H'!$D$5:$D$72,CLUBS!$B4,'PU H'!$AB$5:$AB$72)+SUMIF('BE F'!$D$5:$D$72,CLUBS!$B4,'BE F'!$AB$5:$AB$72)+SUMIF('BE H'!$D$5:$D$72,CLUBS!$B4,'BE H'!$AB$5:$AB$72)+SUMIF('MI F'!$D$5:$D$72,CLUBS!$B4,'MI F'!$AB$5:$AB$72)+SUMIF('MI H'!$D$5:$D$72,CLUBS!$B4,'MI H'!$AB$5:$AB$72)+SUMIF('CA F'!$D$5:$D$72,CLUBS!$B4,'CA F'!$AB$5:$AB$72)+SUMIF('CA H'!$D$5:$D$72,CLUBS!$B4,'CA H'!$AB$5:$AB$72)+SUMIF('JU F'!$D$5:$D$72,CLUBS!$B4,'JU F'!$AB$5:$AB$72)+SUMIF('JU H'!$D$5:$D$72,CLUBS!$B4,'JU H'!$AB$5:$AB$72)</f>
        <v>0</v>
      </c>
      <c r="AK4" s="26">
        <f>COUNTIFS('MP F'!$D$5:$D$72,CLUBS!$B4,'MP F'!$AC$5:$AC$72,"&gt;0")+COUNTIFS('MP H'!$D$5:$D$72,CLUBS!$B4,'MP H'!$AC$5:$AC$72,"&gt;0")+COUNTIFS('PO F'!$D$5:$D$72,CLUBS!$B4,'PO F'!$AC$5:$AC$72,"&gt;0")+COUNTIFS('PO H'!$D$5:$D$72,CLUBS!$B4,'PO H'!$AC$5:$AC$72,"&gt;0")+COUNTIFS('PU F'!$D$5:$D$72,CLUBS!$B4,'PU F'!$AC$5:$AC$72,"&gt;0")+COUNTIFS('PU H'!$D$5:$D$72,CLUBS!$B4,'PU H'!$AC$5:$AC$72,"&gt;0")+COUNTIFS('BE F'!$D$5:$D$72,CLUBS!$B4,'BE F'!$AC$5:$AC$72,"&gt;0")+COUNTIFS('BE H'!$D$5:$D$72,CLUBS!$B4,'BE H'!$AC$5:$AC$72,"&gt;0")+COUNTIFS('MI F'!$D$5:$D$72,CLUBS!$B4,'MI F'!$AC$5:$AC$72,"&gt;0")+COUNTIFS('MI H'!$D$5:$D$72,CLUBS!$B4,'MI H'!$AC$5:$AC$72,"&gt;0")+COUNTIFS('CA F'!$D$5:$D$72,CLUBS!$B4,'CA F'!$AC$5:$AC$72,"&gt;0")+COUNTIFS('CA H'!$D$5:$D$72,CLUBS!$B4,'CA H'!$AC$5:$AC$72,"&gt;0")+COUNTIFS('JU F'!$D$5:$D$72,CLUBS!$B4,'JU F'!$AC$5:$AC$72,"&gt;0")+COUNTIFS('JU H'!$D$5:$D$72,CLUBS!$B4,'JU H'!$AC$5:$AC$72,"&gt;0")</f>
        <v>0</v>
      </c>
      <c r="AL4" s="26">
        <f>SUMIF('MP F'!$D$5:$D$72,CLUBS!$B4,'MP F'!$AD$5:$AD$72)+SUMIF('MP H'!$D$5:$D$72,CLUBS!$B4,'MP H'!$AD$5:$AD$72)+SUMIF('PO F'!$D$5:$D$72,CLUBS!$B4,'PO F'!$AD$5:$AD$72)+SUMIF('PO H'!$D$5:$D$72,CLUBS!$B4,'PO H'!$AD$5:$AD$72)+SUMIF('PU F'!$D$5:$D$72,CLUBS!$B4,'PU F'!$AD$5:$AD$72)+SUMIF('PU H'!$D$5:$D$72,CLUBS!$B4,'PU H'!$AD$5:$AD$72)+SUMIF('BE F'!$D$5:$D$72,CLUBS!$B4,'BE F'!$AD$5:$AD$72)+SUMIF('BE H'!$D$5:$D$72,CLUBS!$B4,'BE H'!$AD$5:$AD$72)+SUMIF('MI F'!$D$5:$D$72,CLUBS!$B4,'MI F'!$AD$5:$AD$72)+SUMIF('MI H'!$D$5:$D$72,CLUBS!$B4,'MI H'!$AD$5:$AD$72)+SUMIF('CA F'!$D$5:$D$72,CLUBS!$B4,'CA F'!$AD$5:$AD$72)+SUMIF('CA H'!$D$5:$D$72,CLUBS!$B4,'CA H'!$AD$5:$AD$72)+SUMIF('JU F'!$D$5:$D$72,CLUBS!$B4,'JU F'!$AD$5:$AD$72)+SUMIF('JU H'!$D$5:$D$72,CLUBS!$B4,'JU H'!$AD$5:$AD$72)</f>
        <v>0</v>
      </c>
      <c r="AM4" s="26">
        <f>COUNTIFS('MP F'!$D$5:$D$72,CLUBS!$B4,'MP F'!$AE$5:$AE$72,"&gt;0")+COUNTIFS('MP H'!$D$5:$D$72,CLUBS!$B4,'MP H'!$AE$5:$AE$72,"&gt;0")+COUNTIFS('PO F'!$D$5:$D$72,CLUBS!$B4,'PO F'!$AE$5:$AE$72,"&gt;0")+COUNTIFS('PO H'!$D$5:$D$72,CLUBS!$B4,'PO H'!$AE$5:$AE$72,"&gt;0")+COUNTIFS('PU F'!$D$5:$D$72,CLUBS!$B4,'PU F'!$AE$5:$AE$72,"&gt;0")+COUNTIFS('PU H'!$D$5:$D$72,CLUBS!$B4,'PU H'!$AE$5:$AE$72,"&gt;0")+COUNTIFS('BE F'!$D$5:$D$72,CLUBS!$B4,'BE F'!$AE$5:$AE$72,"&gt;0")+COUNTIFS('BE H'!$D$5:$D$72,CLUBS!$B4,'BE H'!$AE$5:$AE$72,"&gt;0")+COUNTIFS('MI F'!$D$5:$D$72,CLUBS!$B4,'MI F'!$AE$5:$AE$72,"&gt;0")+COUNTIFS('MI H'!$D$5:$D$72,CLUBS!$B4,'MI H'!$AE$5:$AE$72,"&gt;0")+COUNTIFS('CA F'!$D$5:$D$72,CLUBS!$B4,'CA F'!$AE$5:$AE$72,"&gt;0")+COUNTIFS('CA H'!$D$5:$D$72,CLUBS!$B4,'CA H'!$AE$5:$AE$72,"&gt;0")+COUNTIFS('JU F'!$D$5:$D$72,CLUBS!$B4,'JU F'!$AE$5:$AE$72,"&gt;0")+COUNTIFS('JU H'!$D$5:$D$72,CLUBS!$B4,'JU H'!$AE$5:$AE$72,"&gt;0")</f>
        <v>0</v>
      </c>
      <c r="AN4" s="26">
        <f>SUMIF('MP F'!$D$5:$D$72,CLUBS!$B4,'MP F'!$AF$5:$AF$72)+SUMIF('MP H'!$D$5:$D$72,CLUBS!$B4,'MP H'!$AF$5:$AF$72)+SUMIF('PO F'!$D$5:$D$72,CLUBS!$B4,'PO F'!$AF$5:$AF$72)+SUMIF('PO H'!$D$5:$D$72,CLUBS!$B4,'PO H'!$AF$5:$AF$72)+SUMIF('PU F'!$D$5:$D$72,CLUBS!$B4,'PU F'!$AF$5:$AF$72)+SUMIF('PU H'!$D$5:$D$72,CLUBS!$B4,'PU H'!$AF$5:$AF$72)+SUMIF('BE F'!$D$5:$D$72,CLUBS!$B4,'BE F'!$AF$5:$AF$72)+SUMIF('BE H'!$D$5:$D$72,CLUBS!$B4,'BE H'!$AF$5:$AF$72)+SUMIF('MI F'!$D$5:$D$72,CLUBS!$B4,'MI F'!$AF$5:$AF$72)+SUMIF('MI H'!$D$5:$D$72,CLUBS!$B4,'MI H'!$AF$5:$AF$72)+SUMIF('CA F'!$D$5:$D$72,CLUBS!$B4,'CA F'!$AF$5:$AF$72)+SUMIF('CA H'!$D$5:$D$72,CLUBS!$B4,'CA H'!$AF$5:$AF$72)+SUMIF('JU F'!$D$5:$D$72,CLUBS!$B4,'JU F'!$AF$5:$AF$72)+SUMIF('JU H'!$D$5:$D$72,CLUBS!$B4,'JU H'!$AF$5:$AF$72)</f>
        <v>0</v>
      </c>
      <c r="AO4" s="26">
        <f>COUNTIFS('MP F'!$D$5:$D$72,CLUBS!$B4,'MP F'!$AG$5:$AG$72,"&gt;0")+COUNTIFS('MP H'!$D$5:$D$72,CLUBS!$B4,'MP H'!$AG$5:$AG$72,"&gt;0")+COUNTIFS('PO F'!$D$5:$D$72,CLUBS!$B4,'PO F'!$AG$5:$AG$72,"&gt;0")+COUNTIFS('PO H'!$D$5:$D$72,CLUBS!$B4,'PO H'!$AG$5:$AG$72,"&gt;0")+COUNTIFS('PU F'!$D$5:$D$72,CLUBS!$B4,'PU F'!$AG$5:$AG$72,"&gt;0")+COUNTIFS('PU H'!$D$5:$D$72,CLUBS!$B4,'PU H'!$AG$5:$AG$72,"&gt;0")+COUNTIFS('BE F'!$D$5:$D$72,CLUBS!$B4,'BE F'!$AG$5:$AG$72,"&gt;0")+COUNTIFS('BE H'!$D$5:$D$72,CLUBS!$B4,'BE H'!$AG$5:$AG$72,"&gt;0")+COUNTIFS('MI F'!$D$5:$D$72,CLUBS!$B4,'MI F'!$AG$5:$AG$72,"&gt;0")+COUNTIFS('MI H'!$D$5:$D$72,CLUBS!$B4,'MI H'!$AG$5:$AG$72,"&gt;0")+COUNTIFS('CA F'!$D$5:$D$72,CLUBS!$B4,'CA F'!$AG$5:$AG$72,"&gt;0")+COUNTIFS('CA H'!$D$5:$D$72,CLUBS!$B4,'CA H'!$AG$5:$AG$72,"&gt;0")+COUNTIFS('JU F'!$D$5:$D$72,CLUBS!$B4,'JU F'!$AG$5:$AG$72,"&gt;0")+COUNTIFS('JU H'!$D$5:$D$72,CLUBS!$B4,'JU H'!$AG$5:$AG$72,"&gt;0")</f>
        <v>0</v>
      </c>
      <c r="AP4" s="26">
        <f>SUMIF('MP F'!$D$5:$D$72,CLUBS!$B4,'MP F'!$AH$5:$AH$72)+SUMIF('MP H'!$D$5:$D$72,CLUBS!$B4,'MP H'!$AH$5:$AH$72)+SUMIF('PO F'!$D$5:$D$72,CLUBS!$B4,'PO F'!$AH$5:$AH$72)+SUMIF('PO H'!$D$5:$D$72,CLUBS!$B4,'PO H'!$AH$5:$AH$72)+SUMIF('PU F'!$D$5:$D$72,CLUBS!$B4,'PU F'!$AH$5:$AH$72)+SUMIF('PU H'!$D$5:$D$72,CLUBS!$B4,'PU H'!$AH$5:$AH$72)+SUMIF('BE F'!$D$5:$D$72,CLUBS!$B4,'BE F'!$AH$5:$AH$72)+SUMIF('BE H'!$D$5:$D$72,CLUBS!$B4,'BE H'!$AH$5:$AH$72)+SUMIF('MI F'!$D$5:$D$72,CLUBS!$B4,'MI F'!$AH$5:$AH$72)+SUMIF('MI H'!$D$5:$D$72,CLUBS!$B4,'MI H'!$AH$5:$AH$72)+SUMIF('CA F'!$D$5:$D$72,CLUBS!$B4,'CA F'!$AH$5:$AH$72)+SUMIF('CA H'!$D$5:$D$72,CLUBS!$B4,'CA H'!$AH$5:$AH$72)+SUMIF('JU F'!$D$5:$D$72,CLUBS!$B4,'JU F'!$AH$5:$AH$72)+SUMIF('JU H'!$D$5:$D$72,CLUBS!$B4,'JU H'!$AH$5:$AH$72)</f>
        <v>0</v>
      </c>
      <c r="AQ4" s="16">
        <f t="shared" si="12"/>
        <v>0</v>
      </c>
      <c r="AR4" s="28">
        <f t="shared" si="13"/>
        <v>0</v>
      </c>
      <c r="AS4" s="29">
        <f t="shared" si="14"/>
        <v>0</v>
      </c>
      <c r="AT4" s="14">
        <v>1</v>
      </c>
      <c r="AU4" s="14">
        <v>1</v>
      </c>
      <c r="AV4" s="27">
        <f t="shared" si="15"/>
        <v>0</v>
      </c>
      <c r="AW4" s="22"/>
    </row>
    <row r="5" spans="1:49" ht="13.5" x14ac:dyDescent="0.3">
      <c r="A5" s="34">
        <f t="shared" si="0"/>
        <v>17</v>
      </c>
      <c r="B5" s="65" t="s">
        <v>123</v>
      </c>
      <c r="C5" s="14">
        <f>COUNTIFS('MP F'!$D$5:$D$72,CLUBS!$B5,'MP F'!$E$5:$E$72,"&gt;0")+COUNTIFS('MP H'!$D$5:$D$72,CLUBS!$B5,'MP H'!$E$5:$E$72,"&gt;0")+COUNTIFS('PO F'!$D$5:$D$72,CLUBS!$B5,'PO F'!$E$5:$E$72,"&gt;0")+COUNTIFS('PO H'!$D$5:$D$72,CLUBS!$B5,'PO H'!$E$5:$E$72,"&gt;0")+COUNTIFS('PU F'!$D$5:$D$72,CLUBS!$B5,'PU F'!$E$5:$E$72,"&gt;0")+COUNTIFS('PU H'!$D$5:$D$72,CLUBS!$B5,'PU H'!$E$5:$E$72,"&gt;0")+COUNTIFS('BE F'!$D$5:$D$72,CLUBS!$B5,'BE F'!$E$5:$E$72,"&gt;0")+COUNTIFS('BE H'!$D$5:$D$72,CLUBS!$B5,'BE H'!$E$5:$E$72,"&gt;0")+COUNTIFS('MI F'!$D$5:$D$72,CLUBS!$B5,'MI F'!$E$5:$E$72,"&gt;0")+COUNTIFS('MI H'!$D$5:$D$72,CLUBS!$B5,'MI H'!$E$5:$E$72,"&gt;0")+COUNTIFS('CA F'!$D$5:$D$72,CLUBS!$B5,'CA F'!$E$5:$E$72,"&gt;0")+COUNTIFS('CA H'!$D$5:$D$72,CLUBS!$B5,'CA H'!$E$5:$E$72,"&gt;0")+COUNTIFS('JU F'!$D$5:$D$72,CLUBS!$B5,'JU F'!$E$5:$E$72,"&gt;0")+COUNTIFS('JU H'!$D$5:$D$72,CLUBS!$B5,'JU H'!$E$5:$E$72,"&gt;0")</f>
        <v>0</v>
      </c>
      <c r="D5" s="14">
        <f t="shared" si="2"/>
        <v>0</v>
      </c>
      <c r="E5" s="27">
        <f>(SUMIF('MP F'!$D$5:$D$72,CLUBS!$B5,'MP F'!$F$5:$F$72)+SUMIF('MP H'!$D$5:$D$72,CLUBS!$B5,'MP H'!$F$5:$F$72)+SUMIF('PO F'!$D$5:$D$72,CLUBS!$B5,'PO F'!$F$5:$F$72)+SUMIF('PO H'!$D$5:$D$72,CLUBS!$B5,'PO H'!$F$5:$F$72)+SUMIF('PU F'!$D$5:$D$72,CLUBS!$B5,'PU F'!$F$5:$F$72)+SUMIF('PU H'!$D$5:$D$72,CLUBS!$B5,'PU H'!$F$5:$F$72)+SUMIF('BE F'!$D$5:$D$72,CLUBS!$B5,'BE F'!$F$5:$F$72)+SUMIF('BE H'!$D$5:$D$72,CLUBS!$B5,'BE H'!$F$5:$F$72)+SUMIF('MI F'!$D$5:$D$72,CLUBS!$B5,'MI F'!$F$5:$F$72)+SUMIF('MI H'!$D$5:$D$72,CLUBS!$B5,'MI H'!$F$5:$F$72)+SUMIF('CA F'!$D$5:$D$72,CLUBS!$B5,'CA F'!$F$5:$F$72)+SUMIF('CA H'!$D$5:$D$72,CLUBS!$B5,'CA H'!$F$5:$F$72)+SUMIF('JU F'!$D$5:$D$72,CLUBS!$B5,'JU F'!$F$5:$F$72)+SUMIF('JU H'!$D$5:$D$72,CLUBS!$B5,'JU H'!$F$5:$F$72))*D5</f>
        <v>0</v>
      </c>
      <c r="F5" s="69">
        <f>COUNTIFS('MP F'!$D$5:$D$72,CLUBS!$B5,'MP F'!$G$5:$G$72,"&gt;0")+COUNTIFS('MP H'!$D$5:$D$72,CLUBS!$B5,'MP H'!$G$5:$G$72,"&gt;0")+COUNTIFS('PO F'!$D$5:$D$72,CLUBS!$B5,'PO F'!$G$5:$G$72,"&gt;0")+COUNTIFS('PO H'!$D$5:$D$72,CLUBS!$B5,'PO H'!$G$5:$G$72,"&gt;0")+COUNTIFS('PU F'!$D$5:$D$72,CLUBS!$B5,'PU F'!$G$5:$G$72,"&gt;0")+COUNTIFS('PU H'!$D$5:$D$72,CLUBS!$B5,'PU H'!$G$5:$G$72,"&gt;0")+COUNTIFS('BE F'!$D$5:$D$72,CLUBS!$B5,'BE F'!$G$5:$G$72,"&gt;0")+COUNTIFS('BE H'!$D$5:$D$72,CLUBS!$B5,'BE H'!$G$5:$G$72,"&gt;0")+COUNTIFS('MI F'!$D$5:$D$72,CLUBS!$B5,'MI F'!$G$5:$G$72,"&gt;0")+COUNTIFS('MI H'!$D$5:$D$72,CLUBS!$B5,'MI H'!$G$5:$G$72,"&gt;0")+COUNTIFS('CA F'!$D$5:$D$72,CLUBS!$B5,'CA F'!$G$5:$G$72,"&gt;0")+COUNTIFS('CA H'!$D$5:$D$72,CLUBS!$B5,'CA H'!$G$5:$G$72,"&gt;0")+COUNTIFS('JU F'!$D$5:$D$72,CLUBS!$B5,'JU F'!$G$5:$G$72,"&gt;0")+COUNTIFS('JU H'!$D$5:$D$72,CLUBS!$B5,'JU H'!$G$5:$G$72,"&gt;0")</f>
        <v>0</v>
      </c>
      <c r="G5" s="69">
        <f t="shared" si="3"/>
        <v>0</v>
      </c>
      <c r="H5" s="70">
        <f>(SUMIF('MP F'!$D$5:$D$72,CLUBS!$B5,'MP F'!$H$5:$H$72)+SUMIF('MP H'!$D$5:$D$72,CLUBS!$B5,'MP H'!$H$5:$H$72)+SUMIF('PO F'!$D$5:$D$72,CLUBS!$B5,'PO F'!$H$5:$H$72)+SUMIF('PO H'!$D$5:$D$72,CLUBS!$B5,'PO H'!$H$5:$H$72)+SUMIF('PU F'!$D$5:$D$72,CLUBS!$B5,'PU F'!$H$5:$H$72)+SUMIF('PU H'!$D$5:$D$72,CLUBS!$B5,'PU H'!$H$5:$H$72)+SUMIF('BE F'!$D$5:$D$72,CLUBS!$B5,'BE F'!$H$5:$H$72)+SUMIF('BE H'!$D$5:$D$72,CLUBS!$B5,'BE H'!$H$5:$H$72)+SUMIF('MI F'!$D$5:$D$72,CLUBS!$B5,'MI F'!$H$5:$H$72)+SUMIF('MI H'!$D$5:$D$72,CLUBS!$B5,'MI H'!$H$5:$H$72)+SUMIF('CA F'!$D$5:$D$72,CLUBS!$B5,'CA F'!$H$5:$H$72)+SUMIF('CA H'!$D$5:$D$72,CLUBS!$B5,'CA H'!$H$5:$H$72)+SUMIF('JU F'!$D$5:$D$72,CLUBS!$B5,'JU F'!$H$5:$H$72)+SUMIF('JU H'!$D$5:$D$72,CLUBS!$B5,'JU H'!$H$5:$H$72))*G5</f>
        <v>0</v>
      </c>
      <c r="I5" s="14">
        <f>COUNTIFS('MP F'!$D$5:$D$72,CLUBS!$B5,'MP F'!$I$5:$I$72,"&gt;0")+COUNTIFS('MP H'!$D$5:$D$72,CLUBS!$B5,'MP H'!$I$5:$I$72,"&gt;0")+COUNTIFS('PO F'!$D$5:$D$72,CLUBS!$B5,'PO F'!$I$5:$I$72,"&gt;0")+COUNTIFS('PO H'!$D$5:$D$72,CLUBS!$B5,'PO H'!$I$5:$I$72,"&gt;0")+COUNTIFS('PU F'!$D$5:$D$72,CLUBS!$B5,'PU F'!$I$5:$I$72,"&gt;0")+COUNTIFS('PU H'!$D$5:$D$72,CLUBS!$B5,'PU H'!$I$5:$I$72,"&gt;0")+COUNTIFS('BE F'!$D$5:$D$72,CLUBS!$B5,'BE F'!$I$5:$I$72,"&gt;0")+COUNTIFS('BE H'!$D$5:$D$72,CLUBS!$B5,'BE H'!$I$5:$I$72,"&gt;0")+COUNTIFS('MI F'!$D$5:$D$72,CLUBS!$B5,'MI F'!$I$5:$I$72,"&gt;0")+COUNTIFS('MI H'!$D$5:$D$72,CLUBS!$B5,'MI H'!$I$5:$I$72,"&gt;0")+COUNTIFS('CA F'!$D$5:$D$72,CLUBS!$B5,'CA F'!$I$5:$I$72,"&gt;0")+COUNTIFS('CA H'!$D$5:$D$72,CLUBS!$B5,'CA H'!$I$5:$I$72,"&gt;0")+COUNTIFS('JU F'!$D$5:$D$72,CLUBS!$B5,'JU F'!$I$5:$I$72,"&gt;0")+COUNTIFS('JU H'!$D$5:$D$72,CLUBS!$B5,'JU H'!$I$5:$I$72,"&gt;0")</f>
        <v>3</v>
      </c>
      <c r="J5" s="14">
        <f t="shared" si="4"/>
        <v>1</v>
      </c>
      <c r="K5" s="26">
        <f>(SUMIF('MP F'!$D$5:$D$72,CLUBS!$B5,'MP F'!$J$5:$J$72)+SUMIF('MP H'!$D$5:$D$72,CLUBS!$B5,'MP H'!$J$5:$J$72)+SUMIF('PO F'!$D$5:$D$72,CLUBS!$B5,'PO F'!$J$5:$J$72)+SUMIF('PO H'!$D$5:$D$72,CLUBS!$B5,'PO H'!$J$5:$J$72)+SUMIF('PU F'!$D$5:$D$72,CLUBS!$B5,'PU F'!$J$5:$J$72)+SUMIF('PU H'!$D$5:$D$72,CLUBS!$B5,'PU H'!$J$5:$J$72)+SUMIF('BE F'!$D$5:$D$72,CLUBS!$B5,'BE F'!$J$5:$J$72)+SUMIF('BE H'!$D$5:$D$72,CLUBS!$B5,'BE H'!$J$5:$J$72)+SUMIF('MI F'!$D$5:$D$72,CLUBS!$B5,'MI F'!$J$5:$J$72)+SUMIF('MI H'!$D$5:$D$72,CLUBS!$B5,'MI H'!$J$5:$J$72)+SUMIF('CA F'!$D$5:$D$72,CLUBS!$B5,'CA F'!$J$5:$J$72)+SUMIF('CA H'!$D$5:$D$72,CLUBS!$B5,'CA H'!$J$5:$J$72)+SUMIF('JU F'!$D$5:$D$72,CLUBS!$B5,'JU F'!$J$5:$J$72)+SUMIF('JU H'!$D$5:$D$72,CLUBS!$B5,'JU H'!$J$5:$J$72))*J5</f>
        <v>37</v>
      </c>
      <c r="L5" s="69">
        <f>COUNTIFS('MP F'!$D$5:$D$72,CLUBS!$B5,'MP F'!$K$5:$K$72,"&gt;0")+COUNTIFS('MP H'!$D$5:$D$72,CLUBS!$B5,'MP H'!$K$5:$K$72,"&gt;0")+COUNTIFS('PO F'!$D$5:$D$72,CLUBS!$B5,'PO F'!$K$5:$K$72,"&gt;0")+COUNTIFS('PO H'!$D$5:$D$72,CLUBS!$B5,'PO H'!$K$5:$K$72,"&gt;0")+COUNTIFS('PU F'!$D$5:$D$72,CLUBS!$B5,'PU F'!$K$5:$K$72,"&gt;0")+COUNTIFS('PU H'!$D$5:$D$72,CLUBS!$B5,'PU H'!$K$5:$K$72,"&gt;0")+COUNTIFS('BE F'!$D$5:$D$72,CLUBS!$B5,'BE F'!$K$5:$K$72,"&gt;0")+COUNTIFS('BE H'!$D$5:$D$72,CLUBS!$B5,'BE H'!$K$5:$K$72,"&gt;0")+COUNTIFS('MI F'!$D$5:$D$72,CLUBS!$B5,'MI F'!$K$5:$K$72,"&gt;0")+COUNTIFS('MI H'!$D$5:$D$72,CLUBS!$B5,'MI H'!$K$5:$K$72,"&gt;0")+COUNTIFS('CA F'!$D$5:$D$72,CLUBS!$B5,'CA F'!$K$5:$K$72,"&gt;0")+COUNTIFS('CA H'!$D$5:$D$72,CLUBS!$B5,'CA H'!$K$5:$K$72,"&gt;0")+COUNTIFS('JU F'!$D$5:$D$72,CLUBS!$B5,'JU F'!$K$5:$K$72,"&gt;0")+COUNTIFS('JU H'!$D$5:$D$72,CLUBS!$B5,'JU H'!$K$5:$K$72,"&gt;0")</f>
        <v>0</v>
      </c>
      <c r="M5" s="69">
        <f t="shared" si="5"/>
        <v>0</v>
      </c>
      <c r="N5" s="69">
        <f>(SUMIF('MP F'!$D$5:$D$72,CLUBS!$B5,'MP F'!$L$5:$L$72)+SUMIF('MP H'!$D$5:$D$72,CLUBS!$B5,'MP H'!$L$5:$L$72)+SUMIF('PO F'!$D$5:$D$72,CLUBS!$B5,'PO F'!$L$5:$L$72)+SUMIF('PO H'!$D$5:$D$72,CLUBS!$B5,'PO H'!$L$5:$L$72)+SUMIF('PU F'!$D$5:$D$72,CLUBS!$B5,'PU F'!$L$5:$L$72)+SUMIF('PU H'!$D$5:$D$72,CLUBS!$B5,'PU H'!$L$5:$L$72)+SUMIF('BE F'!$D$5:$D$72,CLUBS!$B5,'BE F'!$L$5:$L$72)+SUMIF('BE H'!$D$5:$D$72,CLUBS!$B5,'BE H'!$L$5:$L$72)+SUMIF('MI F'!$D$5:$D$72,CLUBS!$B5,'MI F'!$L$5:$L$72)+SUMIF('MI H'!$D$5:$D$72,CLUBS!$B5,'MI H'!$L$5:$L$72)+SUMIF('CA F'!$D$5:$D$72,CLUBS!$B5,'CA F'!$L$5:$L$72)+SUMIF('CA H'!$D$5:$D$72,CLUBS!$B5,'CA H'!$L$5:$L$72)+SUMIF('JU F'!$D$5:$D$72,CLUBS!$B5,'JU F'!$L$5:$L$72)+SUMIF('JU H'!$D$5:$D$72,CLUBS!$B5,'JU H'!$L$5:$L$72))*M5</f>
        <v>0</v>
      </c>
      <c r="O5" s="26">
        <f>COUNTIFS('MP F'!$D$5:$D$72,CLUBS!$B5,'MP F'!$M$5:$M$72,"&gt;0")+COUNTIFS('MP H'!$D$5:$D$72,CLUBS!$B5,'MP H'!$M$5:$M$72,"&gt;0")+COUNTIFS('PO F'!$D$5:$D$72,CLUBS!$B5,'PO F'!$M$5:$M$72,"&gt;0")+COUNTIFS('PO H'!$D$5:$D$72,CLUBS!$B5,'PO H'!$M$5:$M$72,"&gt;0")+COUNTIFS('PU F'!$D$5:$D$72,CLUBS!$B5,'PU F'!$M$5:$M$72,"&gt;0")+COUNTIFS('PU H'!$D$5:$D$72,CLUBS!$B5,'PU H'!$M$5:$M$72,"&gt;0")+COUNTIFS('BE F'!$D$5:$D$72,CLUBS!$B5,'BE F'!$M$5:$M$72,"&gt;0")+COUNTIFS('BE H'!$D$5:$D$72,CLUBS!$B5,'BE H'!$M$5:$M$72,"&gt;0")+COUNTIFS('MI F'!$D$5:$D$72,CLUBS!$B5,'MI F'!$M$5:$M$72,"&gt;0")+COUNTIFS('MI H'!$D$5:$D$72,CLUBS!$B5,'MI H'!$M$5:$M$72,"&gt;0")+COUNTIFS('CA F'!$D$5:$D$72,CLUBS!$B5,'CA F'!$M$5:$M$72,"&gt;0")+COUNTIFS('CA H'!$D$5:$D$72,CLUBS!$B5,'CA H'!$M$5:$M$72,"&gt;0")+COUNTIFS('JU F'!$D$5:$D$72,CLUBS!$B5,'JU F'!$M$5:$M$72,"&gt;0")+COUNTIFS('JU H'!$D$5:$D$72,CLUBS!$B5,'JU H'!$M$5:$M$72,"&gt;0")</f>
        <v>0</v>
      </c>
      <c r="P5" s="26">
        <f t="shared" si="6"/>
        <v>0</v>
      </c>
      <c r="Q5" s="26">
        <f>(SUMIF('MP F'!$D$5:$D$72,CLUBS!$B5,'MP F'!$N$5:$N$72)+SUMIF('MP H'!$D$5:$D$72,CLUBS!$B5,'MP H'!$N$5:$N$72)+SUMIF('PO F'!$D$5:$D$72,CLUBS!$B5,'PO F'!$N$5:$N$72)+SUMIF('PO H'!$D$5:$D$72,CLUBS!$B5,'PO H'!$N$5:$N$72)+SUMIF('PU F'!$D$5:$D$72,CLUBS!$B5,'PU F'!$N$5:$N$72)+SUMIF('PU H'!$D$5:$D$72,CLUBS!$B5,'PU H'!$N$5:$N$72)+SUMIF('BE F'!$D$5:$D$72,CLUBS!$B5,'BE F'!$N$5:$N$72)+SUMIF('BE H'!$D$5:$D$72,CLUBS!$B5,'BE H'!$N$5:$N$72)+SUMIF('MI F'!$D$5:$D$72,CLUBS!$B5,'MI F'!$N$5:$N$72)+SUMIF('MI H'!$D$5:$D$72,CLUBS!$B5,'MI H'!$N$5:$N$72)+SUMIF('CA F'!$D$5:$D$72,CLUBS!$B5,'CA F'!$N$5:$N$72)+SUMIF('CA H'!$D$5:$D$72,CLUBS!$B5,'CA H'!$N$5:$N$72)+SUMIF('JU F'!$D$5:$D$72,CLUBS!$B5,'JU F'!$N$5:$N$72)+SUMIF('JU H'!$D$5:$D$72,CLUBS!$B5,'JU H'!$N$5:$N$72))*P5</f>
        <v>0</v>
      </c>
      <c r="R5" s="69">
        <f>COUNTIFS('MP F'!$D$5:$D$72,CLUBS!$B5,'MP F'!$O$5:$O$72,"&gt;0")+COUNTIFS('MP H'!$D$5:$D$72,CLUBS!$B5,'MP H'!$O$5:$O$72,"&gt;0")+COUNTIFS('PO F'!$D$5:$D$72,CLUBS!$B5,'PO F'!$O$5:$O$72,"&gt;0")+COUNTIFS('PO H'!$D$5:$D$72,CLUBS!$B5,'PO H'!$O$5:$O$72,"&gt;0")+COUNTIFS('PU F'!$D$5:$D$72,CLUBS!$B5,'PU F'!$O$5:$O$72,"&gt;0")+COUNTIFS('PU H'!$D$5:$D$72,CLUBS!$B5,'PU H'!$O$5:$O$72,"&gt;0")+COUNTIFS('BE F'!$D$5:$D$72,CLUBS!$B5,'BE F'!$O$5:$O$72,"&gt;0")+COUNTIFS('BE H'!$D$5:$D$72,CLUBS!$B5,'BE H'!$O$5:$O$72,"&gt;0")+COUNTIFS('MI F'!$D$5:$D$72,CLUBS!$B5,'MI F'!$O$5:$O$72,"&gt;0")+COUNTIFS('MI H'!$D$5:$D$72,CLUBS!$B5,'MI H'!$O$5:$O$72,"&gt;0")+COUNTIFS('CA F'!$D$5:$D$72,CLUBS!$B5,'CA F'!$O$5:$O$72,"&gt;0")+COUNTIFS('CA H'!$D$5:$D$72,CLUBS!$B5,'CA H'!$O$5:$O$72,"&gt;0")+COUNTIFS('JU F'!$D$5:$D$72,CLUBS!$B5,'JU F'!$O$5:$O$72,"&gt;0")+COUNTIFS('JU H'!$D$5:$D$72,CLUBS!$B5,'JU H'!$O$5:$O$72,"&gt;0")</f>
        <v>0</v>
      </c>
      <c r="S5" s="69">
        <f t="shared" si="7"/>
        <v>0</v>
      </c>
      <c r="T5" s="69">
        <f>(SUMIF('MP F'!$D$5:$D$72,CLUBS!$B5,'MP F'!$P$5:$P$72)+SUMIF('MP H'!$D$5:$D$72,CLUBS!$B5,'MP H'!$P$5:$P$72)+SUMIF('PO F'!$D$5:$D$72,CLUBS!$B5,'PO F'!$P$5:$P$72)+SUMIF('PO H'!$D$5:$D$72,CLUBS!$B5,'PO H'!$P$5:$P$72)+SUMIF('PU F'!$D$5:$D$72,CLUBS!$B5,'PU F'!$P$5:$P$72)+SUMIF('PU H'!$D$5:$D$72,CLUBS!$B5,'PU H'!$P$5:$P$72)+SUMIF('BE F'!$D$5:$D$72,CLUBS!$B5,'BE F'!$P$5:$P$72)+SUMIF('BE H'!$D$5:$D$72,CLUBS!$B5,'BE H'!$P$5:$P$72)+SUMIF('MI F'!$D$5:$D$72,CLUBS!$B5,'MI F'!$P$5:$P$72)+SUMIF('MI H'!$D$5:$D$72,CLUBS!$B5,'MI H'!$P$5:$P$72)+SUMIF('CA F'!$D$5:$D$72,CLUBS!$B5,'CA F'!$P$5:$P$72)+SUMIF('CA H'!$D$5:$D$72,CLUBS!$B5,'CA H'!$P$5:$P$72)+SUMIF('JU F'!$D$5:$D$72,CLUBS!$B5,'JU F'!$P$5:$P$72)+SUMIF('JU H'!$D$5:$D$72,CLUBS!$B5,'JU H'!$P$5:$P$72))*S5</f>
        <v>0</v>
      </c>
      <c r="U5" s="26">
        <f>COUNTIFS('MP F'!$D$5:$D$72,CLUBS!$B5,'MP F'!$Q$5:$Q$72,"&gt;0")+COUNTIFS('MP H'!$D$5:$D$72,CLUBS!$B5,'MP H'!$Q$5:$Q$72,"&gt;0")+COUNTIFS('PO F'!$D$5:$D$72,CLUBS!$B5,'PO F'!$Q$5:$Q$72,"&gt;0")+COUNTIFS('PO H'!$D$5:$D$72,CLUBS!$B5,'PO H'!$Q$5:$Q$72,"&gt;0")+COUNTIFS('PU F'!$D$5:$D$72,CLUBS!$B5,'PU F'!$Q$5:$Q$72,"&gt;0")+COUNTIFS('PU H'!$D$5:$D$72,CLUBS!$B5,'PU H'!$Q$5:$Q$72,"&gt;0")+COUNTIFS('BE F'!$D$5:$D$72,CLUBS!$B5,'BE F'!$Q$5:$Q$72,"&gt;0")+COUNTIFS('BE H'!$D$5:$D$72,CLUBS!$B5,'BE H'!$Q$5:$Q$72,"&gt;0")+COUNTIFS('MI F'!$D$5:$D$72,CLUBS!$B5,'MI F'!$Q$5:$Q$72,"&gt;0")+COUNTIFS('MI H'!$D$5:$D$72,CLUBS!$B5,'MI H'!$Q$5:$Q$72,"&gt;0")+COUNTIFS('CA F'!$D$5:$D$72,CLUBS!$B5,'CA F'!$Q$5:$Q$72,"&gt;0")+COUNTIFS('CA H'!$D$5:$D$72,CLUBS!$B5,'CA H'!$Q$5:$Q$72,"&gt;0")+COUNTIFS('JU F'!$D$5:$D$72,CLUBS!$B5,'JU F'!$Q$5:$Q$72,"&gt;0")+COUNTIFS('JU H'!$D$5:$D$72,CLUBS!$B5,'JU H'!$Q$5:$Q$72,"&gt;0")</f>
        <v>0</v>
      </c>
      <c r="V5" s="26">
        <f t="shared" si="8"/>
        <v>0</v>
      </c>
      <c r="W5" s="26">
        <f>(SUMIF('MP F'!$D$5:$D$72,CLUBS!$B5,'MP F'!$R$5:$R$72)+SUMIF('MP H'!$D$5:$D$72,CLUBS!$B5,'MP H'!$R$5:$R$72)+SUMIF('PO F'!$D$5:$D$72,CLUBS!$B5,'PO F'!$R$5:$R$72)+SUMIF('PO H'!$D$5:$D$72,CLUBS!$B5,'PO H'!$R$5:$R$72)+SUMIF('PU F'!$D$5:$D$72,CLUBS!$B5,'PU F'!$R$5:$R$72)+SUMIF('PU H'!$D$5:$D$72,CLUBS!$B5,'PU H'!$R$5:$R$72)+SUMIF('BE F'!$D$5:$D$72,CLUBS!$B5,'BE F'!$R$5:$R$72)+SUMIF('BE H'!$D$5:$D$72,CLUBS!$B5,'BE H'!$R$5:$R$72)+SUMIF('MI F'!$D$5:$D$72,CLUBS!$B5,'MI F'!$R$5:$R$72)+SUMIF('MI H'!$D$5:$D$72,CLUBS!$B5,'MI H'!$R$5:$R$72)+SUMIF('CA F'!$D$5:$D$72,CLUBS!$B5,'CA F'!$R$5:$R$72)+SUMIF('CA H'!$D$5:$D$72,CLUBS!$B5,'CA H'!$R$5:$R$72)+SUMIF('JU F'!$D$5:$D$72,CLUBS!$B5,'JU F'!$R$5:$R$72)+SUMIF('JU H'!$D$5:$D$72,CLUBS!$B5,'JU H'!$R$5:$R$72))*V5</f>
        <v>0</v>
      </c>
      <c r="X5" s="69">
        <f>COUNTIFS('MP F'!$D$5:$D$72,CLUBS!$B5,'MP F'!$S$5:$S$72,"&gt;0")+COUNTIFS('MP H'!$D$5:$D$72,CLUBS!$B5,'MP H'!$S$5:$S$72,"&gt;0")+COUNTIFS('PO F'!$D$5:$D$72,CLUBS!$B5,'PO F'!$S$5:$S$72,"&gt;0")+COUNTIFS('PO H'!$D$5:$D$72,CLUBS!$B5,'PO H'!$S$5:$S$72,"&gt;0")+COUNTIFS('PU F'!$D$5:$D$72,CLUBS!$B5,'PU F'!$S$5:$S$72,"&gt;0")+COUNTIFS('PU H'!$D$5:$D$72,CLUBS!$B5,'PU H'!$S$5:$S$72,"&gt;0")+COUNTIFS('BE F'!$D$5:$D$72,CLUBS!$B5,'BE F'!$S$5:$S$72,"&gt;0")+COUNTIFS('BE H'!$D$5:$D$72,CLUBS!$B5,'BE H'!$S$5:$S$72,"&gt;0")+COUNTIFS('MI F'!$D$5:$D$72,CLUBS!$B5,'MI F'!$S$5:$S$72,"&gt;0")+COUNTIFS('MI H'!$D$5:$D$72,CLUBS!$B5,'MI H'!$S$5:$S$72,"&gt;0")+COUNTIFS('CA F'!$D$5:$D$72,CLUBS!$B5,'CA F'!$S$5:$S$72,"&gt;0")+COUNTIFS('CA H'!$D$5:$D$72,CLUBS!$B5,'CA H'!$S$5:$S$72,"&gt;0")+COUNTIFS('JU F'!$D$5:$D$72,CLUBS!$B5,'JU F'!$S$5:$S$72,"&gt;0")+COUNTIFS('JU H'!$D$5:$D$72,CLUBS!$B5,'JU H'!$S$5:$S$72,"&gt;0")</f>
        <v>0</v>
      </c>
      <c r="Y5" s="69">
        <f t="shared" si="9"/>
        <v>0</v>
      </c>
      <c r="Z5" s="69">
        <f>(SUMIF('MP F'!$D$5:$D$72,CLUBS!$B5,'MP F'!$T$5:$T$72)+SUMIF('MP H'!$D$5:$D$72,CLUBS!$B5,'MP H'!$T$5:$T$72)+SUMIF('PO F'!$D$5:$D$72,CLUBS!$B5,'PO F'!$T$5:$T$72)+SUMIF('PO H'!$D$5:$D$72,CLUBS!$B5,'PO H'!$T$5:$T$72)+SUMIF('PU F'!$D$5:$D$72,CLUBS!$B5,'PU F'!$T$5:$T$72)+SUMIF('PU H'!$D$5:$D$72,CLUBS!$B5,'PU H'!$T$5:$T$72)+SUMIF('BE F'!$D$5:$D$72,CLUBS!$B5,'BE F'!$T$5:$T$72)+SUMIF('BE H'!$D$5:$D$72,CLUBS!$B5,'BE H'!$T$5:$T$72)+SUMIF('MI F'!$D$5:$D$72,CLUBS!$B5,'MI F'!$T$5:$T$72)+SUMIF('MI H'!$D$5:$D$72,CLUBS!$B5,'MI H'!$T$5:$T$72)+SUMIF('CA F'!$D$5:$D$72,CLUBS!$B5,'CA F'!$T$5:$T$72)+SUMIF('CA H'!$D$5:$D$72,CLUBS!$B5,'CA H'!$T$5:$T$72)+SUMIF('JU F'!$D$5:$D$72,CLUBS!$B5,'JU F'!$T$5:$T$72)+SUMIF('JU H'!$D$5:$D$72,CLUBS!$B5,'JU H'!$T$5:$T$72))*Y5</f>
        <v>0</v>
      </c>
      <c r="AA5" s="26">
        <f>COUNTIFS('MP F'!$D$5:$D$72,CLUBS!$B5,'MP F'!$U$5:$U$72,"&gt;0")+COUNTIFS('MP H'!$D$5:$D$72,CLUBS!$B5,'MP H'!$U$5:$U$72,"&gt;0")+COUNTIFS('PO F'!$D$5:$D$72,CLUBS!$B5,'PO F'!$U$5:$U$72,"&gt;0")+COUNTIFS('PO H'!$D$5:$D$72,CLUBS!$B5,'PO H'!$U$5:$U$72,"&gt;0")+COUNTIFS('PU F'!$D$5:$D$72,CLUBS!$B5,'PU F'!$U$5:$U$72,"&gt;0")+COUNTIFS('PU H'!$D$5:$D$72,CLUBS!$B5,'PU H'!$U$5:$U$72,"&gt;0")+COUNTIFS('BE F'!$D$5:$D$72,CLUBS!$B5,'BE F'!$U$5:$U$72,"&gt;0")+COUNTIFS('BE H'!$D$5:$D$72,CLUBS!$B5,'BE H'!$U$5:$U$72,"&gt;0")+COUNTIFS('MI F'!$D$5:$D$72,CLUBS!$B5,'MI F'!$U$5:$U$72,"&gt;0")+COUNTIFS('MI H'!$D$5:$D$72,CLUBS!$B5,'MI H'!$U$5:$U$72,"&gt;0")+COUNTIFS('CA F'!$D$5:$D$72,CLUBS!$B5,'CA F'!$U$5:$U$72,"&gt;0")+COUNTIFS('CA H'!$D$5:$D$72,CLUBS!$B5,'CA H'!$U$5:$U$72,"&gt;0")+COUNTIFS('JU F'!$D$5:$D$72,CLUBS!$B5,'JU F'!$U$5:$U$72,"&gt;0")+COUNTIFS('JU H'!$D$5:$D$72,CLUBS!$B5,'JU H'!$U$5:$U$72,"&gt;0")</f>
        <v>0</v>
      </c>
      <c r="AB5" s="26">
        <f t="shared" si="10"/>
        <v>0</v>
      </c>
      <c r="AC5" s="26">
        <f>(SUMIF('MP F'!$D$5:$D$72,CLUBS!$B5,'MP F'!$V$5:$V$72)+SUMIF('MP H'!$D$5:$D$72,CLUBS!$B5,'MP H'!$V$5:$V$72)+SUMIF('PO F'!$D$5:$D$72,CLUBS!$B5,'PO F'!$V$5:$V$72)+SUMIF('PO H'!$D$5:$D$72,CLUBS!$B5,'PO H'!$V$5:$V$72)+SUMIF('PU F'!$D$5:$D$72,CLUBS!$B5,'PU F'!$V$5:$V$72)+SUMIF('PU H'!$D$5:$D$72,CLUBS!$B5,'PU H'!$V$5:$V$72)+SUMIF('BE F'!$D$5:$D$72,CLUBS!$B5,'BE F'!$V$5:$V$72)+SUMIF('BE H'!$D$5:$D$72,CLUBS!$B5,'BE H'!$V$5:$V$72)+SUMIF('MI F'!$D$5:$D$72,CLUBS!$B5,'MI F'!$V$5:$V$72)+SUMIF('MI H'!$D$5:$D$72,CLUBS!$B5,'MI H'!$V$5:$V$72)+SUMIF('CA F'!$D$5:$D$72,CLUBS!$B5,'CA F'!$V$5:$V$72)+SUMIF('CA H'!$D$5:$D$72,CLUBS!$B5,'CA H'!$V$5:$V$72)+SUMIF('JU F'!$D$5:$D$72,CLUBS!$B5,'JU F'!$V$5:$V$72)+SUMIF('JU H'!$D$5:$D$72,CLUBS!$B5,'JU H'!$V$5:$V$72))*AB5</f>
        <v>0</v>
      </c>
      <c r="AD5" s="69">
        <f>COUNTIFS('MP F'!$D$5:$D$72,CLUBS!$B5,'MP F'!$W$5:$W$72,"&gt;0")+COUNTIFS('MP H'!$D$5:$D$72,CLUBS!$B5,'MP H'!$W$5:$W$72,"&gt;0")+COUNTIFS('PO F'!$D$5:$D$72,CLUBS!$B5,'PO F'!$W$5:$W$72,"&gt;0")+COUNTIFS('PO H'!$D$5:$D$72,CLUBS!$B5,'PO H'!$W$5:$W$72,"&gt;0")+COUNTIFS('PU F'!$D$5:$D$72,CLUBS!$B5,'PU F'!$W$5:$W$72,"&gt;0")+COUNTIFS('PU H'!$D$5:$D$72,CLUBS!$B5,'PU H'!$W$5:$W$72,"&gt;0")+COUNTIFS('BE F'!$D$5:$D$72,CLUBS!$B5,'BE F'!$W$5:$W$72,"&gt;0")+COUNTIFS('BE H'!$D$5:$D$72,CLUBS!$B5,'BE H'!$W$5:$W$72,"&gt;0")+COUNTIFS('MI F'!$D$5:$D$72,CLUBS!$B5,'MI F'!$W$5:$W$72,"&gt;0")+COUNTIFS('MI H'!$D$5:$D$72,CLUBS!$B5,'MI H'!$W$5:$W$72,"&gt;0")+COUNTIFS('CA F'!$D$5:$D$72,CLUBS!$B5,'CA F'!$W$5:$W$72,"&gt;0")+COUNTIFS('CA H'!$D$5:$D$72,CLUBS!$B5,'CA H'!$W$5:$W$72,"&gt;0")+COUNTIFS('JU F'!$D$5:$D$72,CLUBS!$B5,'JU F'!$W$5:$W$72,"&gt;0")+COUNTIFS('JU H'!$D$5:$D$72,CLUBS!$B5,'JU H'!$W$5:$W$72,"&gt;0")</f>
        <v>0</v>
      </c>
      <c r="AE5" s="69">
        <f t="shared" si="11"/>
        <v>0</v>
      </c>
      <c r="AF5" s="69">
        <f>(SUMIF('MP F'!$D$5:$D$72,CLUBS!$B5,'MP F'!$X$5:$X$72)+SUMIF('MP H'!$D$5:$D$72,CLUBS!$B5,'MP H'!$X$5:$X$72)+SUMIF('PO F'!$D$5:$D$72,CLUBS!$B5,'PO F'!$X$5:$X$72)+SUMIF('PO H'!$D$5:$D$72,CLUBS!$B5,'PO H'!$X$5:$X$72)+SUMIF('PU F'!$D$5:$D$72,CLUBS!$B5,'PU F'!$X$5:$X$72)+SUMIF('PU H'!$D$5:$D$72,CLUBS!$B5,'PU H'!$X$5:$X$72)+SUMIF('BE F'!$D$5:$D$72,CLUBS!$B5,'BE F'!$X$5:$X$72)+SUMIF('BE H'!$D$5:$D$72,CLUBS!$B5,'BE H'!$X$5:$X$72)+SUMIF('MI F'!$D$5:$D$72,CLUBS!$B5,'MI F'!$X$5:$X$72)+SUMIF('MI H'!$D$5:$D$72,CLUBS!$B5,'MI H'!$X$5:$X$72)+SUMIF('CA F'!$D$5:$D$72,CLUBS!$B5,'CA F'!$X$5:$X$72)+SUMIF('CA H'!$D$5:$D$72,CLUBS!$B5,'CA H'!$X$5:$X$72)+SUMIF('JU F'!$D$5:$D$72,CLUBS!$B5,'JU F'!$X$5:$X$72)+SUMIF('JU H'!$D$5:$D$72,CLUBS!$B5,'JU H'!$X$5:$X$72))*AE5</f>
        <v>0</v>
      </c>
      <c r="AG5" s="26">
        <f>COUNTIFS('MP F'!$D$5:$D$72,CLUBS!$B5,'MP F'!$Y$5:$Y$72,"&gt;0")+COUNTIFS('MP H'!$D$5:$D$72,CLUBS!$B5,'MP H'!$Y$5:$Y$72,"&gt;0")+COUNTIFS('PO F'!$D$5:$D$72,CLUBS!$B5,'PO F'!$Y$5:$Y$72,"&gt;0")+COUNTIFS('PO H'!$D$5:$D$72,CLUBS!$B5,'PO H'!$Y$5:$Y$72,"&gt;0")+COUNTIFS('PU F'!$D$5:$D$72,CLUBS!$B5,'PU F'!$Y$5:$Y$72,"&gt;0")+COUNTIFS('PU H'!$D$5:$D$72,CLUBS!$B5,'PU H'!$Y$5:$Y$72,"&gt;0")+COUNTIFS('BE F'!$D$5:$D$72,CLUBS!$B5,'BE F'!$Y$5:$Y$72,"&gt;0")+COUNTIFS('BE H'!$D$5:$D$72,CLUBS!$B5,'BE H'!$Y$5:$Y$72,"&gt;0")+COUNTIFS('MI F'!$D$5:$D$72,CLUBS!$B5,'MI F'!$Y$5:$Y$72,"&gt;0")+COUNTIFS('MI H'!$D$5:$D$72,CLUBS!$B5,'MI H'!$Y$5:$Y$72,"&gt;0")+COUNTIFS('CA F'!$D$5:$D$72,CLUBS!$B5,'CA F'!$Y$5:$Y$72,"&gt;0")+COUNTIFS('CA H'!$D$5:$D$72,CLUBS!$B5,'CA H'!$Y$5:$Y$72,"&gt;0")+COUNTIFS('JU F'!$D$5:$D$72,CLUBS!$B5,'JU F'!$Y$5:$Y$72,"&gt;0")+COUNTIFS('JU H'!$D$5:$D$72,CLUBS!$B5,'JU H'!$Y$5:$Y$72,"&gt;0")</f>
        <v>0</v>
      </c>
      <c r="AH5" s="26">
        <f>SUMIF('MP F'!$D$5:$D$72,CLUBS!$B5,'MP F'!$Z$5:$Z$72)+SUMIF('MP H'!$D$5:$D$72,CLUBS!$B5,'MP H'!$Z$5:$Z$72)+SUMIF('PO F'!$D$5:$D$72,CLUBS!$B5,'PO F'!$Z$5:$Z$72)+SUMIF('PO H'!$D$5:$D$72,CLUBS!$B5,'PO H'!$Z$5:$Z$72)+SUMIF('PU F'!$D$5:$D$72,CLUBS!$B5,'PU F'!$Z$5:$Z$72)+SUMIF('PU H'!$D$5:$D$72,CLUBS!$B5,'PU H'!$Z$5:$Z$72)+SUMIF('BE F'!$D$5:$D$72,CLUBS!$B5,'BE F'!$Z$5:$Z$72)+SUMIF('BE H'!$D$5:$D$72,CLUBS!$B5,'BE H'!$Z$5:$Z$72)+SUMIF('MI F'!$D$5:$D$72,CLUBS!$B5,'MI F'!$Z$5:$Z$72)+SUMIF('MI H'!$D$5:$D$72,CLUBS!$B5,'MI H'!$Z$5:$Z$72)+SUMIF('CA F'!$D$5:$D$72,CLUBS!$B5,'CA F'!$Z$5:$Z$72)+SUMIF('CA H'!$D$5:$D$72,CLUBS!$B5,'CA H'!$Z$5:$Z$72)+SUMIF('JU F'!$D$5:$D$72,CLUBS!$B5,'JU F'!$Z$5:$Z$72)+SUMIF('JU H'!$D$5:$D$72,CLUBS!$B5,'JU H'!$Z$5:$Z$72)</f>
        <v>0</v>
      </c>
      <c r="AI5" s="26">
        <f>COUNTIFS('MP F'!$D$5:$D$72,CLUBS!$B5,'MP F'!$AA$5:$AA$72,"&gt;0")+COUNTIFS('MP H'!$D$5:$D$72,CLUBS!$B5,'MP H'!$AA$5:$AA$72,"&gt;0")+COUNTIFS('PO F'!$D$5:$D$72,CLUBS!$B5,'PO F'!$AA$5:$AA$72,"&gt;0")+COUNTIFS('PO H'!$D$5:$D$72,CLUBS!$B5,'PO H'!$AA$5:$AA$72,"&gt;0")+COUNTIFS('PU F'!$D$5:$D$72,CLUBS!$B5,'PU F'!$AA$5:$AA$72,"&gt;0")+COUNTIFS('PU H'!$D$5:$D$72,CLUBS!$B5,'PU H'!$AA$5:$AA$72,"&gt;0")+COUNTIFS('BE F'!$D$5:$D$72,CLUBS!$B5,'BE F'!$AA$5:$AA$72,"&gt;0")+COUNTIFS('BE H'!$D$5:$D$72,CLUBS!$B5,'BE H'!$AA$5:$AA$72,"&gt;0")+COUNTIFS('MI F'!$D$5:$D$72,CLUBS!$B5,'MI F'!$AA$5:$AA$72,"&gt;0")+COUNTIFS('MI H'!$D$5:$D$72,CLUBS!$B5,'MI H'!$AA$5:$AA$72,"&gt;0")+COUNTIFS('CA F'!$D$5:$D$72,CLUBS!$B5,'CA F'!$AA$5:$AA$72,"&gt;0")+COUNTIFS('CA H'!$D$5:$D$72,CLUBS!$B5,'CA H'!$AA$5:$AA$72,"&gt;0")+COUNTIFS('JU F'!$D$5:$D$72,CLUBS!$B5,'JU F'!$AA$5:$AA$72,"&gt;0")+COUNTIFS('JU H'!$D$5:$D$72,CLUBS!$B5,'JU H'!$AA$5:$AA$72,"&gt;0")</f>
        <v>0</v>
      </c>
      <c r="AJ5" s="26">
        <f>SUMIF('MP F'!$D$5:$D$72,CLUBS!$B5,'MP F'!$AB$5:$AB$72)+SUMIF('MP H'!$D$5:$D$72,CLUBS!$B5,'MP H'!$AB$5:$AB$72)+SUMIF('PO F'!$D$5:$D$72,CLUBS!$B5,'PO F'!$AB$5:$AB$72)+SUMIF('PO H'!$D$5:$D$72,CLUBS!$B5,'PO H'!$AB$5:$AB$72)+SUMIF('PU F'!$D$5:$D$72,CLUBS!$B5,'PU F'!$AB$5:$AB$72)+SUMIF('PU H'!$D$5:$D$72,CLUBS!$B5,'PU H'!$AB$5:$AB$72)+SUMIF('BE F'!$D$5:$D$72,CLUBS!$B5,'BE F'!$AB$5:$AB$72)+SUMIF('BE H'!$D$5:$D$72,CLUBS!$B5,'BE H'!$AB$5:$AB$72)+SUMIF('MI F'!$D$5:$D$72,CLUBS!$B5,'MI F'!$AB$5:$AB$72)+SUMIF('MI H'!$D$5:$D$72,CLUBS!$B5,'MI H'!$AB$5:$AB$72)+SUMIF('CA F'!$D$5:$D$72,CLUBS!$B5,'CA F'!$AB$5:$AB$72)+SUMIF('CA H'!$D$5:$D$72,CLUBS!$B5,'CA H'!$AB$5:$AB$72)+SUMIF('JU F'!$D$5:$D$72,CLUBS!$B5,'JU F'!$AB$5:$AB$72)+SUMIF('JU H'!$D$5:$D$72,CLUBS!$B5,'JU H'!$AB$5:$AB$72)</f>
        <v>0</v>
      </c>
      <c r="AK5" s="26">
        <f>COUNTIFS('MP F'!$D$5:$D$72,CLUBS!$B5,'MP F'!$AC$5:$AC$72,"&gt;0")+COUNTIFS('MP H'!$D$5:$D$72,CLUBS!$B5,'MP H'!$AC$5:$AC$72,"&gt;0")+COUNTIFS('PO F'!$D$5:$D$72,CLUBS!$B5,'PO F'!$AC$5:$AC$72,"&gt;0")+COUNTIFS('PO H'!$D$5:$D$72,CLUBS!$B5,'PO H'!$AC$5:$AC$72,"&gt;0")+COUNTIFS('PU F'!$D$5:$D$72,CLUBS!$B5,'PU F'!$AC$5:$AC$72,"&gt;0")+COUNTIFS('PU H'!$D$5:$D$72,CLUBS!$B5,'PU H'!$AC$5:$AC$72,"&gt;0")+COUNTIFS('BE F'!$D$5:$D$72,CLUBS!$B5,'BE F'!$AC$5:$AC$72,"&gt;0")+COUNTIFS('BE H'!$D$5:$D$72,CLUBS!$B5,'BE H'!$AC$5:$AC$72,"&gt;0")+COUNTIFS('MI F'!$D$5:$D$72,CLUBS!$B5,'MI F'!$AC$5:$AC$72,"&gt;0")+COUNTIFS('MI H'!$D$5:$D$72,CLUBS!$B5,'MI H'!$AC$5:$AC$72,"&gt;0")+COUNTIFS('CA F'!$D$5:$D$72,CLUBS!$B5,'CA F'!$AC$5:$AC$72,"&gt;0")+COUNTIFS('CA H'!$D$5:$D$72,CLUBS!$B5,'CA H'!$AC$5:$AC$72,"&gt;0")+COUNTIFS('JU F'!$D$5:$D$72,CLUBS!$B5,'JU F'!$AC$5:$AC$72,"&gt;0")+COUNTIFS('JU H'!$D$5:$D$72,CLUBS!$B5,'JU H'!$AC$5:$AC$72,"&gt;0")</f>
        <v>0</v>
      </c>
      <c r="AL5" s="26">
        <f>SUMIF('MP F'!$D$5:$D$72,CLUBS!$B5,'MP F'!$AD$5:$AD$72)+SUMIF('MP H'!$D$5:$D$72,CLUBS!$B5,'MP H'!$AD$5:$AD$72)+SUMIF('PO F'!$D$5:$D$72,CLUBS!$B5,'PO F'!$AD$5:$AD$72)+SUMIF('PO H'!$D$5:$D$72,CLUBS!$B5,'PO H'!$AD$5:$AD$72)+SUMIF('PU F'!$D$5:$D$72,CLUBS!$B5,'PU F'!$AD$5:$AD$72)+SUMIF('PU H'!$D$5:$D$72,CLUBS!$B5,'PU H'!$AD$5:$AD$72)+SUMIF('BE F'!$D$5:$D$72,CLUBS!$B5,'BE F'!$AD$5:$AD$72)+SUMIF('BE H'!$D$5:$D$72,CLUBS!$B5,'BE H'!$AD$5:$AD$72)+SUMIF('MI F'!$D$5:$D$72,CLUBS!$B5,'MI F'!$AD$5:$AD$72)+SUMIF('MI H'!$D$5:$D$72,CLUBS!$B5,'MI H'!$AD$5:$AD$72)+SUMIF('CA F'!$D$5:$D$72,CLUBS!$B5,'CA F'!$AD$5:$AD$72)+SUMIF('CA H'!$D$5:$D$72,CLUBS!$B5,'CA H'!$AD$5:$AD$72)+SUMIF('JU F'!$D$5:$D$72,CLUBS!$B5,'JU F'!$AD$5:$AD$72)+SUMIF('JU H'!$D$5:$D$72,CLUBS!$B5,'JU H'!$AD$5:$AD$72)</f>
        <v>0</v>
      </c>
      <c r="AM5" s="26">
        <f>COUNTIFS('MP F'!$D$5:$D$72,CLUBS!$B5,'MP F'!$AE$5:$AE$72,"&gt;0")+COUNTIFS('MP H'!$D$5:$D$72,CLUBS!$B5,'MP H'!$AE$5:$AE$72,"&gt;0")+COUNTIFS('PO F'!$D$5:$D$72,CLUBS!$B5,'PO F'!$AE$5:$AE$72,"&gt;0")+COUNTIFS('PO H'!$D$5:$D$72,CLUBS!$B5,'PO H'!$AE$5:$AE$72,"&gt;0")+COUNTIFS('PU F'!$D$5:$D$72,CLUBS!$B5,'PU F'!$AE$5:$AE$72,"&gt;0")+COUNTIFS('PU H'!$D$5:$D$72,CLUBS!$B5,'PU H'!$AE$5:$AE$72,"&gt;0")+COUNTIFS('BE F'!$D$5:$D$72,CLUBS!$B5,'BE F'!$AE$5:$AE$72,"&gt;0")+COUNTIFS('BE H'!$D$5:$D$72,CLUBS!$B5,'BE H'!$AE$5:$AE$72,"&gt;0")+COUNTIFS('MI F'!$D$5:$D$72,CLUBS!$B5,'MI F'!$AE$5:$AE$72,"&gt;0")+COUNTIFS('MI H'!$D$5:$D$72,CLUBS!$B5,'MI H'!$AE$5:$AE$72,"&gt;0")+COUNTIFS('CA F'!$D$5:$D$72,CLUBS!$B5,'CA F'!$AE$5:$AE$72,"&gt;0")+COUNTIFS('CA H'!$D$5:$D$72,CLUBS!$B5,'CA H'!$AE$5:$AE$72,"&gt;0")+COUNTIFS('JU F'!$D$5:$D$72,CLUBS!$B5,'JU F'!$AE$5:$AE$72,"&gt;0")+COUNTIFS('JU H'!$D$5:$D$72,CLUBS!$B5,'JU H'!$AE$5:$AE$72,"&gt;0")</f>
        <v>0</v>
      </c>
      <c r="AN5" s="26">
        <f>SUMIF('MP F'!$D$5:$D$72,CLUBS!$B5,'MP F'!$AF$5:$AF$72)+SUMIF('MP H'!$D$5:$D$72,CLUBS!$B5,'MP H'!$AF$5:$AF$72)+SUMIF('PO F'!$D$5:$D$72,CLUBS!$B5,'PO F'!$AF$5:$AF$72)+SUMIF('PO H'!$D$5:$D$72,CLUBS!$B5,'PO H'!$AF$5:$AF$72)+SUMIF('PU F'!$D$5:$D$72,CLUBS!$B5,'PU F'!$AF$5:$AF$72)+SUMIF('PU H'!$D$5:$D$72,CLUBS!$B5,'PU H'!$AF$5:$AF$72)+SUMIF('BE F'!$D$5:$D$72,CLUBS!$B5,'BE F'!$AF$5:$AF$72)+SUMIF('BE H'!$D$5:$D$72,CLUBS!$B5,'BE H'!$AF$5:$AF$72)+SUMIF('MI F'!$D$5:$D$72,CLUBS!$B5,'MI F'!$AF$5:$AF$72)+SUMIF('MI H'!$D$5:$D$72,CLUBS!$B5,'MI H'!$AF$5:$AF$72)+SUMIF('CA F'!$D$5:$D$72,CLUBS!$B5,'CA F'!$AF$5:$AF$72)+SUMIF('CA H'!$D$5:$D$72,CLUBS!$B5,'CA H'!$AF$5:$AF$72)+SUMIF('JU F'!$D$5:$D$72,CLUBS!$B5,'JU F'!$AF$5:$AF$72)+SUMIF('JU H'!$D$5:$D$72,CLUBS!$B5,'JU H'!$AF$5:$AF$72)</f>
        <v>0</v>
      </c>
      <c r="AO5" s="26">
        <f>COUNTIFS('MP F'!$D$5:$D$72,CLUBS!$B5,'MP F'!$AG$5:$AG$72,"&gt;0")+COUNTIFS('MP H'!$D$5:$D$72,CLUBS!$B5,'MP H'!$AG$5:$AG$72,"&gt;0")+COUNTIFS('PO F'!$D$5:$D$72,CLUBS!$B5,'PO F'!$AG$5:$AG$72,"&gt;0")+COUNTIFS('PO H'!$D$5:$D$72,CLUBS!$B5,'PO H'!$AG$5:$AG$72,"&gt;0")+COUNTIFS('PU F'!$D$5:$D$72,CLUBS!$B5,'PU F'!$AG$5:$AG$72,"&gt;0")+COUNTIFS('PU H'!$D$5:$D$72,CLUBS!$B5,'PU H'!$AG$5:$AG$72,"&gt;0")+COUNTIFS('BE F'!$D$5:$D$72,CLUBS!$B5,'BE F'!$AG$5:$AG$72,"&gt;0")+COUNTIFS('BE H'!$D$5:$D$72,CLUBS!$B5,'BE H'!$AG$5:$AG$72,"&gt;0")+COUNTIFS('MI F'!$D$5:$D$72,CLUBS!$B5,'MI F'!$AG$5:$AG$72,"&gt;0")+COUNTIFS('MI H'!$D$5:$D$72,CLUBS!$B5,'MI H'!$AG$5:$AG$72,"&gt;0")+COUNTIFS('CA F'!$D$5:$D$72,CLUBS!$B5,'CA F'!$AG$5:$AG$72,"&gt;0")+COUNTIFS('CA H'!$D$5:$D$72,CLUBS!$B5,'CA H'!$AG$5:$AG$72,"&gt;0")+COUNTIFS('JU F'!$D$5:$D$72,CLUBS!$B5,'JU F'!$AG$5:$AG$72,"&gt;0")+COUNTIFS('JU H'!$D$5:$D$72,CLUBS!$B5,'JU H'!$AG$5:$AG$72,"&gt;0")</f>
        <v>0</v>
      </c>
      <c r="AP5" s="26">
        <f>SUMIF('MP F'!$D$5:$D$72,CLUBS!$B5,'MP F'!$AH$5:$AH$72)+SUMIF('MP H'!$D$5:$D$72,CLUBS!$B5,'MP H'!$AH$5:$AH$72)+SUMIF('PO F'!$D$5:$D$72,CLUBS!$B5,'PO F'!$AH$5:$AH$72)+SUMIF('PO H'!$D$5:$D$72,CLUBS!$B5,'PO H'!$AH$5:$AH$72)+SUMIF('PU F'!$D$5:$D$72,CLUBS!$B5,'PU F'!$AH$5:$AH$72)+SUMIF('PU H'!$D$5:$D$72,CLUBS!$B5,'PU H'!$AH$5:$AH$72)+SUMIF('BE F'!$D$5:$D$72,CLUBS!$B5,'BE F'!$AH$5:$AH$72)+SUMIF('BE H'!$D$5:$D$72,CLUBS!$B5,'BE H'!$AH$5:$AH$72)+SUMIF('MI F'!$D$5:$D$72,CLUBS!$B5,'MI F'!$AH$5:$AH$72)+SUMIF('MI H'!$D$5:$D$72,CLUBS!$B5,'MI H'!$AH$5:$AH$72)+SUMIF('CA F'!$D$5:$D$72,CLUBS!$B5,'CA F'!$AH$5:$AH$72)+SUMIF('CA H'!$D$5:$D$72,CLUBS!$B5,'CA H'!$AH$5:$AH$72)+SUMIF('JU F'!$D$5:$D$72,CLUBS!$B5,'JU F'!$AH$5:$AH$72)+SUMIF('JU H'!$D$5:$D$72,CLUBS!$B5,'JU H'!$AH$5:$AH$72)</f>
        <v>0</v>
      </c>
      <c r="AQ5" s="16">
        <f t="shared" si="12"/>
        <v>3</v>
      </c>
      <c r="AR5" s="28">
        <f t="shared" si="13"/>
        <v>37</v>
      </c>
      <c r="AS5" s="29">
        <f t="shared" si="14"/>
        <v>12.333333333333332</v>
      </c>
      <c r="AT5" s="14">
        <v>3</v>
      </c>
      <c r="AU5" s="14">
        <v>3</v>
      </c>
      <c r="AV5" s="27">
        <f t="shared" si="15"/>
        <v>12.333333333333334</v>
      </c>
      <c r="AW5" s="22"/>
    </row>
    <row r="6" spans="1:49" ht="13.5" x14ac:dyDescent="0.3">
      <c r="A6" s="34">
        <f t="shared" si="0"/>
        <v>20</v>
      </c>
      <c r="B6" s="65" t="s">
        <v>38</v>
      </c>
      <c r="C6" s="14">
        <f>COUNTIFS('MP F'!$D$5:$D$72,CLUBS!$B6,'MP F'!$E$5:$E$72,"&gt;0")+COUNTIFS('MP H'!$D$5:$D$72,CLUBS!$B6,'MP H'!$E$5:$E$72,"&gt;0")+COUNTIFS('PO F'!$D$5:$D$72,CLUBS!$B6,'PO F'!$E$5:$E$72,"&gt;0")+COUNTIFS('PO H'!$D$5:$D$72,CLUBS!$B6,'PO H'!$E$5:$E$72,"&gt;0")+COUNTIFS('PU F'!$D$5:$D$72,CLUBS!$B6,'PU F'!$E$5:$E$72,"&gt;0")+COUNTIFS('PU H'!$D$5:$D$72,CLUBS!$B6,'PU H'!$E$5:$E$72,"&gt;0")+COUNTIFS('BE F'!$D$5:$D$72,CLUBS!$B6,'BE F'!$E$5:$E$72,"&gt;0")+COUNTIFS('BE H'!$D$5:$D$72,CLUBS!$B6,'BE H'!$E$5:$E$72,"&gt;0")+COUNTIFS('MI F'!$D$5:$D$72,CLUBS!$B6,'MI F'!$E$5:$E$72,"&gt;0")+COUNTIFS('MI H'!$D$5:$D$72,CLUBS!$B6,'MI H'!$E$5:$E$72,"&gt;0")+COUNTIFS('CA F'!$D$5:$D$72,CLUBS!$B6,'CA F'!$E$5:$E$72,"&gt;0")+COUNTIFS('CA H'!$D$5:$D$72,CLUBS!$B6,'CA H'!$E$5:$E$72,"&gt;0")+COUNTIFS('JU F'!$D$5:$D$72,CLUBS!$B6,'JU F'!$E$5:$E$72,"&gt;0")+COUNTIFS('JU H'!$D$5:$D$72,CLUBS!$B6,'JU H'!$E$5:$E$72,"&gt;0")</f>
        <v>0</v>
      </c>
      <c r="D6" s="14">
        <v>0</v>
      </c>
      <c r="E6" s="27">
        <f>(SUMIF('MP F'!$D$5:$D$72,CLUBS!$B6,'MP F'!$F$5:$F$72)+SUMIF('MP H'!$D$5:$D$72,CLUBS!$B6,'MP H'!$F$5:$F$72)+SUMIF('PO F'!$D$5:$D$72,CLUBS!$B6,'PO F'!$F$5:$F$72)+SUMIF('PO H'!$D$5:$D$72,CLUBS!$B6,'PO H'!$F$5:$F$72)+SUMIF('PU F'!$D$5:$D$72,CLUBS!$B6,'PU F'!$F$5:$F$72)+SUMIF('PU H'!$D$5:$D$72,CLUBS!$B6,'PU H'!$F$5:$F$72)+SUMIF('BE F'!$D$5:$D$72,CLUBS!$B6,'BE F'!$F$5:$F$72)+SUMIF('BE H'!$D$5:$D$72,CLUBS!$B6,'BE H'!$F$5:$F$72)+SUMIF('MI F'!$D$5:$D$72,CLUBS!$B6,'MI F'!$F$5:$F$72)+SUMIF('MI H'!$D$5:$D$72,CLUBS!$B6,'MI H'!$F$5:$F$72)+SUMIF('CA F'!$D$5:$D$72,CLUBS!$B6,'CA F'!$F$5:$F$72)+SUMIF('CA H'!$D$5:$D$72,CLUBS!$B6,'CA H'!$F$5:$F$72)+SUMIF('JU F'!$D$5:$D$72,CLUBS!$B6,'JU F'!$F$5:$F$72)+SUMIF('JU H'!$D$5:$D$72,CLUBS!$B6,'JU H'!$F$5:$F$72))*D6</f>
        <v>0</v>
      </c>
      <c r="F6" s="69">
        <f>COUNTIFS('MP F'!$D$5:$D$72,CLUBS!$B6,'MP F'!$G$5:$G$72,"&gt;0")+COUNTIFS('MP H'!$D$5:$D$72,CLUBS!$B6,'MP H'!$G$5:$G$72,"&gt;0")+COUNTIFS('PO F'!$D$5:$D$72,CLUBS!$B6,'PO F'!$G$5:$G$72,"&gt;0")+COUNTIFS('PO H'!$D$5:$D$72,CLUBS!$B6,'PO H'!$G$5:$G$72,"&gt;0")+COUNTIFS('PU F'!$D$5:$D$72,CLUBS!$B6,'PU F'!$G$5:$G$72,"&gt;0")+COUNTIFS('PU H'!$D$5:$D$72,CLUBS!$B6,'PU H'!$G$5:$G$72,"&gt;0")+COUNTIFS('BE F'!$D$5:$D$72,CLUBS!$B6,'BE F'!$G$5:$G$72,"&gt;0")+COUNTIFS('BE H'!$D$5:$D$72,CLUBS!$B6,'BE H'!$G$5:$G$72,"&gt;0")+COUNTIFS('MI F'!$D$5:$D$72,CLUBS!$B6,'MI F'!$G$5:$G$72,"&gt;0")+COUNTIFS('MI H'!$D$5:$D$72,CLUBS!$B6,'MI H'!$G$5:$G$72,"&gt;0")+COUNTIFS('CA F'!$D$5:$D$72,CLUBS!$B6,'CA F'!$G$5:$G$72,"&gt;0")+COUNTIFS('CA H'!$D$5:$D$72,CLUBS!$B6,'CA H'!$G$5:$G$72,"&gt;0")+COUNTIFS('JU F'!$D$5:$D$72,CLUBS!$B6,'JU F'!$G$5:$G$72,"&gt;0")+COUNTIFS('JU H'!$D$5:$D$72,CLUBS!$B6,'JU H'!$G$5:$G$72,"&gt;0")</f>
        <v>0</v>
      </c>
      <c r="G6" s="69">
        <v>0</v>
      </c>
      <c r="H6" s="70">
        <f>(SUMIF('MP F'!$D$5:$D$72,CLUBS!$B6,'MP F'!$H$5:$H$72)+SUMIF('MP H'!$D$5:$D$72,CLUBS!$B6,'MP H'!$H$5:$H$72)+SUMIF('PO F'!$D$5:$D$72,CLUBS!$B6,'PO F'!$H$5:$H$72)+SUMIF('PO H'!$D$5:$D$72,CLUBS!$B6,'PO H'!$H$5:$H$72)+SUMIF('PU F'!$D$5:$D$72,CLUBS!$B6,'PU F'!$H$5:$H$72)+SUMIF('PU H'!$D$5:$D$72,CLUBS!$B6,'PU H'!$H$5:$H$72)+SUMIF('BE F'!$D$5:$D$72,CLUBS!$B6,'BE F'!$H$5:$H$72)+SUMIF('BE H'!$D$5:$D$72,CLUBS!$B6,'BE H'!$H$5:$H$72)+SUMIF('MI F'!$D$5:$D$72,CLUBS!$B6,'MI F'!$H$5:$H$72)+SUMIF('MI H'!$D$5:$D$72,CLUBS!$B6,'MI H'!$H$5:$H$72)+SUMIF('CA F'!$D$5:$D$72,CLUBS!$B6,'CA F'!$H$5:$H$72)+SUMIF('CA H'!$D$5:$D$72,CLUBS!$B6,'CA H'!$H$5:$H$72)+SUMIF('JU F'!$D$5:$D$72,CLUBS!$B6,'JU F'!$H$5:$H$72)+SUMIF('JU H'!$D$5:$D$72,CLUBS!$B6,'JU H'!$H$5:$H$72))*G6</f>
        <v>0</v>
      </c>
      <c r="I6" s="14">
        <f>COUNTIFS('MP F'!$D$5:$D$72,CLUBS!$B6,'MP F'!$I$5:$I$72,"&gt;0")+COUNTIFS('MP H'!$D$5:$D$72,CLUBS!$B6,'MP H'!$I$5:$I$72,"&gt;0")+COUNTIFS('PO F'!$D$5:$D$72,CLUBS!$B6,'PO F'!$I$5:$I$72,"&gt;0")+COUNTIFS('PO H'!$D$5:$D$72,CLUBS!$B6,'PO H'!$I$5:$I$72,"&gt;0")+COUNTIFS('PU F'!$D$5:$D$72,CLUBS!$B6,'PU F'!$I$5:$I$72,"&gt;0")+COUNTIFS('PU H'!$D$5:$D$72,CLUBS!$B6,'PU H'!$I$5:$I$72,"&gt;0")+COUNTIFS('BE F'!$D$5:$D$72,CLUBS!$B6,'BE F'!$I$5:$I$72,"&gt;0")+COUNTIFS('BE H'!$D$5:$D$72,CLUBS!$B6,'BE H'!$I$5:$I$72,"&gt;0")+COUNTIFS('MI F'!$D$5:$D$72,CLUBS!$B6,'MI F'!$I$5:$I$72,"&gt;0")+COUNTIFS('MI H'!$D$5:$D$72,CLUBS!$B6,'MI H'!$I$5:$I$72,"&gt;0")+COUNTIFS('CA F'!$D$5:$D$72,CLUBS!$B6,'CA F'!$I$5:$I$72,"&gt;0")+COUNTIFS('CA H'!$D$5:$D$72,CLUBS!$B6,'CA H'!$I$5:$I$72,"&gt;0")+COUNTIFS('JU F'!$D$5:$D$72,CLUBS!$B6,'JU F'!$I$5:$I$72,"&gt;0")+COUNTIFS('JU H'!$D$5:$D$72,CLUBS!$B6,'JU H'!$I$5:$I$72,"&gt;0")</f>
        <v>0</v>
      </c>
      <c r="J6" s="14">
        <v>0</v>
      </c>
      <c r="K6" s="26">
        <f>(SUMIF('MP F'!$D$5:$D$72,CLUBS!$B6,'MP F'!$J$5:$J$72)+SUMIF('MP H'!$D$5:$D$72,CLUBS!$B6,'MP H'!$J$5:$J$72)+SUMIF('PO F'!$D$5:$D$72,CLUBS!$B6,'PO F'!$J$5:$J$72)+SUMIF('PO H'!$D$5:$D$72,CLUBS!$B6,'PO H'!$J$5:$J$72)+SUMIF('PU F'!$D$5:$D$72,CLUBS!$B6,'PU F'!$J$5:$J$72)+SUMIF('PU H'!$D$5:$D$72,CLUBS!$B6,'PU H'!$J$5:$J$72)+SUMIF('BE F'!$D$5:$D$72,CLUBS!$B6,'BE F'!$J$5:$J$72)+SUMIF('BE H'!$D$5:$D$72,CLUBS!$B6,'BE H'!$J$5:$J$72)+SUMIF('MI F'!$D$5:$D$72,CLUBS!$B6,'MI F'!$J$5:$J$72)+SUMIF('MI H'!$D$5:$D$72,CLUBS!$B6,'MI H'!$J$5:$J$72)+SUMIF('CA F'!$D$5:$D$72,CLUBS!$B6,'CA F'!$J$5:$J$72)+SUMIF('CA H'!$D$5:$D$72,CLUBS!$B6,'CA H'!$J$5:$J$72)+SUMIF('JU F'!$D$5:$D$72,CLUBS!$B6,'JU F'!$J$5:$J$72)+SUMIF('JU H'!$D$5:$D$72,CLUBS!$B6,'JU H'!$J$5:$J$72))*J6</f>
        <v>0</v>
      </c>
      <c r="L6" s="69">
        <f>COUNTIFS('MP F'!$D$5:$D$72,CLUBS!$B6,'MP F'!$K$5:$K$72,"&gt;0")+COUNTIFS('MP H'!$D$5:$D$72,CLUBS!$B6,'MP H'!$K$5:$K$72,"&gt;0")+COUNTIFS('PO F'!$D$5:$D$72,CLUBS!$B6,'PO F'!$K$5:$K$72,"&gt;0")+COUNTIFS('PO H'!$D$5:$D$72,CLUBS!$B6,'PO H'!$K$5:$K$72,"&gt;0")+COUNTIFS('PU F'!$D$5:$D$72,CLUBS!$B6,'PU F'!$K$5:$K$72,"&gt;0")+COUNTIFS('PU H'!$D$5:$D$72,CLUBS!$B6,'PU H'!$K$5:$K$72,"&gt;0")+COUNTIFS('BE F'!$D$5:$D$72,CLUBS!$B6,'BE F'!$K$5:$K$72,"&gt;0")+COUNTIFS('BE H'!$D$5:$D$72,CLUBS!$B6,'BE H'!$K$5:$K$72,"&gt;0")+COUNTIFS('MI F'!$D$5:$D$72,CLUBS!$B6,'MI F'!$K$5:$K$72,"&gt;0")+COUNTIFS('MI H'!$D$5:$D$72,CLUBS!$B6,'MI H'!$K$5:$K$72,"&gt;0")+COUNTIFS('CA F'!$D$5:$D$72,CLUBS!$B6,'CA F'!$K$5:$K$72,"&gt;0")+COUNTIFS('CA H'!$D$5:$D$72,CLUBS!$B6,'CA H'!$K$5:$K$72,"&gt;0")+COUNTIFS('JU F'!$D$5:$D$72,CLUBS!$B6,'JU F'!$K$5:$K$72,"&gt;0")+COUNTIFS('JU H'!$D$5:$D$72,CLUBS!$B6,'JU H'!$K$5:$K$72,"&gt;0")</f>
        <v>0</v>
      </c>
      <c r="M6" s="69">
        <v>0</v>
      </c>
      <c r="N6" s="69">
        <f>(SUMIF('MP F'!$D$5:$D$72,CLUBS!$B6,'MP F'!$L$5:$L$72)+SUMIF('MP H'!$D$5:$D$72,CLUBS!$B6,'MP H'!$L$5:$L$72)+SUMIF('PO F'!$D$5:$D$72,CLUBS!$B6,'PO F'!$L$5:$L$72)+SUMIF('PO H'!$D$5:$D$72,CLUBS!$B6,'PO H'!$L$5:$L$72)+SUMIF('PU F'!$D$5:$D$72,CLUBS!$B6,'PU F'!$L$5:$L$72)+SUMIF('PU H'!$D$5:$D$72,CLUBS!$B6,'PU H'!$L$5:$L$72)+SUMIF('BE F'!$D$5:$D$72,CLUBS!$B6,'BE F'!$L$5:$L$72)+SUMIF('BE H'!$D$5:$D$72,CLUBS!$B6,'BE H'!$L$5:$L$72)+SUMIF('MI F'!$D$5:$D$72,CLUBS!$B6,'MI F'!$L$5:$L$72)+SUMIF('MI H'!$D$5:$D$72,CLUBS!$B6,'MI H'!$L$5:$L$72)+SUMIF('CA F'!$D$5:$D$72,CLUBS!$B6,'CA F'!$L$5:$L$72)+SUMIF('CA H'!$D$5:$D$72,CLUBS!$B6,'CA H'!$L$5:$L$72)+SUMIF('JU F'!$D$5:$D$72,CLUBS!$B6,'JU F'!$L$5:$L$72)+SUMIF('JU H'!$D$5:$D$72,CLUBS!$B6,'JU H'!$L$5:$L$72))*M6</f>
        <v>0</v>
      </c>
      <c r="O6" s="26">
        <f>COUNTIFS('MP F'!$D$5:$D$72,CLUBS!$B6,'MP F'!$M$5:$M$72,"&gt;0")+COUNTIFS('MP H'!$D$5:$D$72,CLUBS!$B6,'MP H'!$M$5:$M$72,"&gt;0")+COUNTIFS('PO F'!$D$5:$D$72,CLUBS!$B6,'PO F'!$M$5:$M$72,"&gt;0")+COUNTIFS('PO H'!$D$5:$D$72,CLUBS!$B6,'PO H'!$M$5:$M$72,"&gt;0")+COUNTIFS('PU F'!$D$5:$D$72,CLUBS!$B6,'PU F'!$M$5:$M$72,"&gt;0")+COUNTIFS('PU H'!$D$5:$D$72,CLUBS!$B6,'PU H'!$M$5:$M$72,"&gt;0")+COUNTIFS('BE F'!$D$5:$D$72,CLUBS!$B6,'BE F'!$M$5:$M$72,"&gt;0")+COUNTIFS('BE H'!$D$5:$D$72,CLUBS!$B6,'BE H'!$M$5:$M$72,"&gt;0")+COUNTIFS('MI F'!$D$5:$D$72,CLUBS!$B6,'MI F'!$M$5:$M$72,"&gt;0")+COUNTIFS('MI H'!$D$5:$D$72,CLUBS!$B6,'MI H'!$M$5:$M$72,"&gt;0")+COUNTIFS('CA F'!$D$5:$D$72,CLUBS!$B6,'CA F'!$M$5:$M$72,"&gt;0")+COUNTIFS('CA H'!$D$5:$D$72,CLUBS!$B6,'CA H'!$M$5:$M$72,"&gt;0")+COUNTIFS('JU F'!$D$5:$D$72,CLUBS!$B6,'JU F'!$M$5:$M$72,"&gt;0")+COUNTIFS('JU H'!$D$5:$D$72,CLUBS!$B6,'JU H'!$M$5:$M$72,"&gt;0")</f>
        <v>0</v>
      </c>
      <c r="P6" s="26">
        <v>0</v>
      </c>
      <c r="Q6" s="26">
        <f>(SUMIF('MP F'!$D$5:$D$72,CLUBS!$B6,'MP F'!$N$5:$N$72)+SUMIF('MP H'!$D$5:$D$72,CLUBS!$B6,'MP H'!$N$5:$N$72)+SUMIF('PO F'!$D$5:$D$72,CLUBS!$B6,'PO F'!$N$5:$N$72)+SUMIF('PO H'!$D$5:$D$72,CLUBS!$B6,'PO H'!$N$5:$N$72)+SUMIF('PU F'!$D$5:$D$72,CLUBS!$B6,'PU F'!$N$5:$N$72)+SUMIF('PU H'!$D$5:$D$72,CLUBS!$B6,'PU H'!$N$5:$N$72)+SUMIF('BE F'!$D$5:$D$72,CLUBS!$B6,'BE F'!$N$5:$N$72)+SUMIF('BE H'!$D$5:$D$72,CLUBS!$B6,'BE H'!$N$5:$N$72)+SUMIF('MI F'!$D$5:$D$72,CLUBS!$B6,'MI F'!$N$5:$N$72)+SUMIF('MI H'!$D$5:$D$72,CLUBS!$B6,'MI H'!$N$5:$N$72)+SUMIF('CA F'!$D$5:$D$72,CLUBS!$B6,'CA F'!$N$5:$N$72)+SUMIF('CA H'!$D$5:$D$72,CLUBS!$B6,'CA H'!$N$5:$N$72)+SUMIF('JU F'!$D$5:$D$72,CLUBS!$B6,'JU F'!$N$5:$N$72)+SUMIF('JU H'!$D$5:$D$72,CLUBS!$B6,'JU H'!$N$5:$N$72))*P6</f>
        <v>0</v>
      </c>
      <c r="R6" s="69">
        <f>COUNTIFS('MP F'!$D$5:$D$72,CLUBS!$B6,'MP F'!$O$5:$O$72,"&gt;0")+COUNTIFS('MP H'!$D$5:$D$72,CLUBS!$B6,'MP H'!$O$5:$O$72,"&gt;0")+COUNTIFS('PO F'!$D$5:$D$72,CLUBS!$B6,'PO F'!$O$5:$O$72,"&gt;0")+COUNTIFS('PO H'!$D$5:$D$72,CLUBS!$B6,'PO H'!$O$5:$O$72,"&gt;0")+COUNTIFS('PU F'!$D$5:$D$72,CLUBS!$B6,'PU F'!$O$5:$O$72,"&gt;0")+COUNTIFS('PU H'!$D$5:$D$72,CLUBS!$B6,'PU H'!$O$5:$O$72,"&gt;0")+COUNTIFS('BE F'!$D$5:$D$72,CLUBS!$B6,'BE F'!$O$5:$O$72,"&gt;0")+COUNTIFS('BE H'!$D$5:$D$72,CLUBS!$B6,'BE H'!$O$5:$O$72,"&gt;0")+COUNTIFS('MI F'!$D$5:$D$72,CLUBS!$B6,'MI F'!$O$5:$O$72,"&gt;0")+COUNTIFS('MI H'!$D$5:$D$72,CLUBS!$B6,'MI H'!$O$5:$O$72,"&gt;0")+COUNTIFS('CA F'!$D$5:$D$72,CLUBS!$B6,'CA F'!$O$5:$O$72,"&gt;0")+COUNTIFS('CA H'!$D$5:$D$72,CLUBS!$B6,'CA H'!$O$5:$O$72,"&gt;0")+COUNTIFS('JU F'!$D$5:$D$72,CLUBS!$B6,'JU F'!$O$5:$O$72,"&gt;0")+COUNTIFS('JU H'!$D$5:$D$72,CLUBS!$B6,'JU H'!$O$5:$O$72,"&gt;0")</f>
        <v>0</v>
      </c>
      <c r="S6" s="69">
        <v>0</v>
      </c>
      <c r="T6" s="69">
        <f>(SUMIF('MP F'!$D$5:$D$72,CLUBS!$B6,'MP F'!$P$5:$P$72)+SUMIF('MP H'!$D$5:$D$72,CLUBS!$B6,'MP H'!$P$5:$P$72)+SUMIF('PO F'!$D$5:$D$72,CLUBS!$B6,'PO F'!$P$5:$P$72)+SUMIF('PO H'!$D$5:$D$72,CLUBS!$B6,'PO H'!$P$5:$P$72)+SUMIF('PU F'!$D$5:$D$72,CLUBS!$B6,'PU F'!$P$5:$P$72)+SUMIF('PU H'!$D$5:$D$72,CLUBS!$B6,'PU H'!$P$5:$P$72)+SUMIF('BE F'!$D$5:$D$72,CLUBS!$B6,'BE F'!$P$5:$P$72)+SUMIF('BE H'!$D$5:$D$72,CLUBS!$B6,'BE H'!$P$5:$P$72)+SUMIF('MI F'!$D$5:$D$72,CLUBS!$B6,'MI F'!$P$5:$P$72)+SUMIF('MI H'!$D$5:$D$72,CLUBS!$B6,'MI H'!$P$5:$P$72)+SUMIF('CA F'!$D$5:$D$72,CLUBS!$B6,'CA F'!$P$5:$P$72)+SUMIF('CA H'!$D$5:$D$72,CLUBS!$B6,'CA H'!$P$5:$P$72)+SUMIF('JU F'!$D$5:$D$72,CLUBS!$B6,'JU F'!$P$5:$P$72)+SUMIF('JU H'!$D$5:$D$72,CLUBS!$B6,'JU H'!$P$5:$P$72))*S6</f>
        <v>0</v>
      </c>
      <c r="U6" s="26">
        <f>COUNTIFS('MP F'!$D$5:$D$72,CLUBS!$B6,'MP F'!$Q$5:$Q$72,"&gt;0")+COUNTIFS('MP H'!$D$5:$D$72,CLUBS!$B6,'MP H'!$Q$5:$Q$72,"&gt;0")+COUNTIFS('PO F'!$D$5:$D$72,CLUBS!$B6,'PO F'!$Q$5:$Q$72,"&gt;0")+COUNTIFS('PO H'!$D$5:$D$72,CLUBS!$B6,'PO H'!$Q$5:$Q$72,"&gt;0")+COUNTIFS('PU F'!$D$5:$D$72,CLUBS!$B6,'PU F'!$Q$5:$Q$72,"&gt;0")+COUNTIFS('PU H'!$D$5:$D$72,CLUBS!$B6,'PU H'!$Q$5:$Q$72,"&gt;0")+COUNTIFS('BE F'!$D$5:$D$72,CLUBS!$B6,'BE F'!$Q$5:$Q$72,"&gt;0")+COUNTIFS('BE H'!$D$5:$D$72,CLUBS!$B6,'BE H'!$Q$5:$Q$72,"&gt;0")+COUNTIFS('MI F'!$D$5:$D$72,CLUBS!$B6,'MI F'!$Q$5:$Q$72,"&gt;0")+COUNTIFS('MI H'!$D$5:$D$72,CLUBS!$B6,'MI H'!$Q$5:$Q$72,"&gt;0")+COUNTIFS('CA F'!$D$5:$D$72,CLUBS!$B6,'CA F'!$Q$5:$Q$72,"&gt;0")+COUNTIFS('CA H'!$D$5:$D$72,CLUBS!$B6,'CA H'!$Q$5:$Q$72,"&gt;0")+COUNTIFS('JU F'!$D$5:$D$72,CLUBS!$B6,'JU F'!$Q$5:$Q$72,"&gt;0")+COUNTIFS('JU H'!$D$5:$D$72,CLUBS!$B6,'JU H'!$Q$5:$Q$72,"&gt;0")</f>
        <v>0</v>
      </c>
      <c r="V6" s="26">
        <v>0</v>
      </c>
      <c r="W6" s="26">
        <f>(SUMIF('MP F'!$D$5:$D$72,CLUBS!$B6,'MP F'!$R$5:$R$72)+SUMIF('MP H'!$D$5:$D$72,CLUBS!$B6,'MP H'!$R$5:$R$72)+SUMIF('PO F'!$D$5:$D$72,CLUBS!$B6,'PO F'!$R$5:$R$72)+SUMIF('PO H'!$D$5:$D$72,CLUBS!$B6,'PO H'!$R$5:$R$72)+SUMIF('PU F'!$D$5:$D$72,CLUBS!$B6,'PU F'!$R$5:$R$72)+SUMIF('PU H'!$D$5:$D$72,CLUBS!$B6,'PU H'!$R$5:$R$72)+SUMIF('BE F'!$D$5:$D$72,CLUBS!$B6,'BE F'!$R$5:$R$72)+SUMIF('BE H'!$D$5:$D$72,CLUBS!$B6,'BE H'!$R$5:$R$72)+SUMIF('MI F'!$D$5:$D$72,CLUBS!$B6,'MI F'!$R$5:$R$72)+SUMIF('MI H'!$D$5:$D$72,CLUBS!$B6,'MI H'!$R$5:$R$72)+SUMIF('CA F'!$D$5:$D$72,CLUBS!$B6,'CA F'!$R$5:$R$72)+SUMIF('CA H'!$D$5:$D$72,CLUBS!$B6,'CA H'!$R$5:$R$72)+SUMIF('JU F'!$D$5:$D$72,CLUBS!$B6,'JU F'!$R$5:$R$72)+SUMIF('JU H'!$D$5:$D$72,CLUBS!$B6,'JU H'!$R$5:$R$72))*V6</f>
        <v>0</v>
      </c>
      <c r="X6" s="69">
        <f>COUNTIFS('MP F'!$D$5:$D$72,CLUBS!$B6,'MP F'!$S$5:$S$72,"&gt;0")+COUNTIFS('MP H'!$D$5:$D$72,CLUBS!$B6,'MP H'!$S$5:$S$72,"&gt;0")+COUNTIFS('PO F'!$D$5:$D$72,CLUBS!$B6,'PO F'!$S$5:$S$72,"&gt;0")+COUNTIFS('PO H'!$D$5:$D$72,CLUBS!$B6,'PO H'!$S$5:$S$72,"&gt;0")+COUNTIFS('PU F'!$D$5:$D$72,CLUBS!$B6,'PU F'!$S$5:$S$72,"&gt;0")+COUNTIFS('PU H'!$D$5:$D$72,CLUBS!$B6,'PU H'!$S$5:$S$72,"&gt;0")+COUNTIFS('BE F'!$D$5:$D$72,CLUBS!$B6,'BE F'!$S$5:$S$72,"&gt;0")+COUNTIFS('BE H'!$D$5:$D$72,CLUBS!$B6,'BE H'!$S$5:$S$72,"&gt;0")+COUNTIFS('MI F'!$D$5:$D$72,CLUBS!$B6,'MI F'!$S$5:$S$72,"&gt;0")+COUNTIFS('MI H'!$D$5:$D$72,CLUBS!$B6,'MI H'!$S$5:$S$72,"&gt;0")+COUNTIFS('CA F'!$D$5:$D$72,CLUBS!$B6,'CA F'!$S$5:$S$72,"&gt;0")+COUNTIFS('CA H'!$D$5:$D$72,CLUBS!$B6,'CA H'!$S$5:$S$72,"&gt;0")+COUNTIFS('JU F'!$D$5:$D$72,CLUBS!$B6,'JU F'!$S$5:$S$72,"&gt;0")+COUNTIFS('JU H'!$D$5:$D$72,CLUBS!$B6,'JU H'!$S$5:$S$72,"&gt;0")</f>
        <v>0</v>
      </c>
      <c r="Y6" s="69">
        <v>0</v>
      </c>
      <c r="Z6" s="69">
        <f>(SUMIF('MP F'!$D$5:$D$72,CLUBS!$B6,'MP F'!$T$5:$T$72)+SUMIF('MP H'!$D$5:$D$72,CLUBS!$B6,'MP H'!$T$5:$T$72)+SUMIF('PO F'!$D$5:$D$72,CLUBS!$B6,'PO F'!$T$5:$T$72)+SUMIF('PO H'!$D$5:$D$72,CLUBS!$B6,'PO H'!$T$5:$T$72)+SUMIF('PU F'!$D$5:$D$72,CLUBS!$B6,'PU F'!$T$5:$T$72)+SUMIF('PU H'!$D$5:$D$72,CLUBS!$B6,'PU H'!$T$5:$T$72)+SUMIF('BE F'!$D$5:$D$72,CLUBS!$B6,'BE F'!$T$5:$T$72)+SUMIF('BE H'!$D$5:$D$72,CLUBS!$B6,'BE H'!$T$5:$T$72)+SUMIF('MI F'!$D$5:$D$72,CLUBS!$B6,'MI F'!$T$5:$T$72)+SUMIF('MI H'!$D$5:$D$72,CLUBS!$B6,'MI H'!$T$5:$T$72)+SUMIF('CA F'!$D$5:$D$72,CLUBS!$B6,'CA F'!$T$5:$T$72)+SUMIF('CA H'!$D$5:$D$72,CLUBS!$B6,'CA H'!$T$5:$T$72)+SUMIF('JU F'!$D$5:$D$72,CLUBS!$B6,'JU F'!$T$5:$T$72)+SUMIF('JU H'!$D$5:$D$72,CLUBS!$B6,'JU H'!$T$5:$T$72))*Y6</f>
        <v>0</v>
      </c>
      <c r="AA6" s="26">
        <f>COUNTIFS('MP F'!$D$5:$D$72,CLUBS!$B6,'MP F'!$U$5:$U$72,"&gt;0")+COUNTIFS('MP H'!$D$5:$D$72,CLUBS!$B6,'MP H'!$U$5:$U$72,"&gt;0")+COUNTIFS('PO F'!$D$5:$D$72,CLUBS!$B6,'PO F'!$U$5:$U$72,"&gt;0")+COUNTIFS('PO H'!$D$5:$D$72,CLUBS!$B6,'PO H'!$U$5:$U$72,"&gt;0")+COUNTIFS('PU F'!$D$5:$D$72,CLUBS!$B6,'PU F'!$U$5:$U$72,"&gt;0")+COUNTIFS('PU H'!$D$5:$D$72,CLUBS!$B6,'PU H'!$U$5:$U$72,"&gt;0")+COUNTIFS('BE F'!$D$5:$D$72,CLUBS!$B6,'BE F'!$U$5:$U$72,"&gt;0")+COUNTIFS('BE H'!$D$5:$D$72,CLUBS!$B6,'BE H'!$U$5:$U$72,"&gt;0")+COUNTIFS('MI F'!$D$5:$D$72,CLUBS!$B6,'MI F'!$U$5:$U$72,"&gt;0")+COUNTIFS('MI H'!$D$5:$D$72,CLUBS!$B6,'MI H'!$U$5:$U$72,"&gt;0")+COUNTIFS('CA F'!$D$5:$D$72,CLUBS!$B6,'CA F'!$U$5:$U$72,"&gt;0")+COUNTIFS('CA H'!$D$5:$D$72,CLUBS!$B6,'CA H'!$U$5:$U$72,"&gt;0")+COUNTIFS('JU F'!$D$5:$D$72,CLUBS!$B6,'JU F'!$U$5:$U$72,"&gt;0")+COUNTIFS('JU H'!$D$5:$D$72,CLUBS!$B6,'JU H'!$U$5:$U$72,"&gt;0")</f>
        <v>0</v>
      </c>
      <c r="AB6" s="26">
        <v>0</v>
      </c>
      <c r="AC6" s="26">
        <f>(SUMIF('MP F'!$D$5:$D$72,CLUBS!$B6,'MP F'!$V$5:$V$72)+SUMIF('MP H'!$D$5:$D$72,CLUBS!$B6,'MP H'!$V$5:$V$72)+SUMIF('PO F'!$D$5:$D$72,CLUBS!$B6,'PO F'!$V$5:$V$72)+SUMIF('PO H'!$D$5:$D$72,CLUBS!$B6,'PO H'!$V$5:$V$72)+SUMIF('PU F'!$D$5:$D$72,CLUBS!$B6,'PU F'!$V$5:$V$72)+SUMIF('PU H'!$D$5:$D$72,CLUBS!$B6,'PU H'!$V$5:$V$72)+SUMIF('BE F'!$D$5:$D$72,CLUBS!$B6,'BE F'!$V$5:$V$72)+SUMIF('BE H'!$D$5:$D$72,CLUBS!$B6,'BE H'!$V$5:$V$72)+SUMIF('MI F'!$D$5:$D$72,CLUBS!$B6,'MI F'!$V$5:$V$72)+SUMIF('MI H'!$D$5:$D$72,CLUBS!$B6,'MI H'!$V$5:$V$72)+SUMIF('CA F'!$D$5:$D$72,CLUBS!$B6,'CA F'!$V$5:$V$72)+SUMIF('CA H'!$D$5:$D$72,CLUBS!$B6,'CA H'!$V$5:$V$72)+SUMIF('JU F'!$D$5:$D$72,CLUBS!$B6,'JU F'!$V$5:$V$72)+SUMIF('JU H'!$D$5:$D$72,CLUBS!$B6,'JU H'!$V$5:$V$72))*AB6</f>
        <v>0</v>
      </c>
      <c r="AD6" s="69">
        <f>COUNTIFS('MP F'!$D$5:$D$72,CLUBS!$B6,'MP F'!$W$5:$W$72,"&gt;0")+COUNTIFS('MP H'!$D$5:$D$72,CLUBS!$B6,'MP H'!$W$5:$W$72,"&gt;0")+COUNTIFS('PO F'!$D$5:$D$72,CLUBS!$B6,'PO F'!$W$5:$W$72,"&gt;0")+COUNTIFS('PO H'!$D$5:$D$72,CLUBS!$B6,'PO H'!$W$5:$W$72,"&gt;0")+COUNTIFS('PU F'!$D$5:$D$72,CLUBS!$B6,'PU F'!$W$5:$W$72,"&gt;0")+COUNTIFS('PU H'!$D$5:$D$72,CLUBS!$B6,'PU H'!$W$5:$W$72,"&gt;0")+COUNTIFS('BE F'!$D$5:$D$72,CLUBS!$B6,'BE F'!$W$5:$W$72,"&gt;0")+COUNTIFS('BE H'!$D$5:$D$72,CLUBS!$B6,'BE H'!$W$5:$W$72,"&gt;0")+COUNTIFS('MI F'!$D$5:$D$72,CLUBS!$B6,'MI F'!$W$5:$W$72,"&gt;0")+COUNTIFS('MI H'!$D$5:$D$72,CLUBS!$B6,'MI H'!$W$5:$W$72,"&gt;0")+COUNTIFS('CA F'!$D$5:$D$72,CLUBS!$B6,'CA F'!$W$5:$W$72,"&gt;0")+COUNTIFS('CA H'!$D$5:$D$72,CLUBS!$B6,'CA H'!$W$5:$W$72,"&gt;0")+COUNTIFS('JU F'!$D$5:$D$72,CLUBS!$B6,'JU F'!$W$5:$W$72,"&gt;0")+COUNTIFS('JU H'!$D$5:$D$72,CLUBS!$B6,'JU H'!$W$5:$W$72,"&gt;0")</f>
        <v>0</v>
      </c>
      <c r="AE6" s="69">
        <v>0</v>
      </c>
      <c r="AF6" s="69">
        <f>(SUMIF('MP F'!$D$5:$D$72,CLUBS!$B6,'MP F'!$X$5:$X$72)+SUMIF('MP H'!$D$5:$D$72,CLUBS!$B6,'MP H'!$X$5:$X$72)+SUMIF('PO F'!$D$5:$D$72,CLUBS!$B6,'PO F'!$X$5:$X$72)+SUMIF('PO H'!$D$5:$D$72,CLUBS!$B6,'PO H'!$X$5:$X$72)+SUMIF('PU F'!$D$5:$D$72,CLUBS!$B6,'PU F'!$X$5:$X$72)+SUMIF('PU H'!$D$5:$D$72,CLUBS!$B6,'PU H'!$X$5:$X$72)+SUMIF('BE F'!$D$5:$D$72,CLUBS!$B6,'BE F'!$X$5:$X$72)+SUMIF('BE H'!$D$5:$D$72,CLUBS!$B6,'BE H'!$X$5:$X$72)+SUMIF('MI F'!$D$5:$D$72,CLUBS!$B6,'MI F'!$X$5:$X$72)+SUMIF('MI H'!$D$5:$D$72,CLUBS!$B6,'MI H'!$X$5:$X$72)+SUMIF('CA F'!$D$5:$D$72,CLUBS!$B6,'CA F'!$X$5:$X$72)+SUMIF('CA H'!$D$5:$D$72,CLUBS!$B6,'CA H'!$X$5:$X$72)+SUMIF('JU F'!$D$5:$D$72,CLUBS!$B6,'JU F'!$X$5:$X$72)+SUMIF('JU H'!$D$5:$D$72,CLUBS!$B6,'JU H'!$X$5:$X$72))*AE6</f>
        <v>0</v>
      </c>
      <c r="AG6" s="26">
        <f>COUNTIFS('MP F'!$D$5:$D$72,CLUBS!$B6,'MP F'!$Y$5:$Y$72,"&gt;0")+COUNTIFS('MP H'!$D$5:$D$72,CLUBS!$B6,'MP H'!$Y$5:$Y$72,"&gt;0")+COUNTIFS('PO F'!$D$5:$D$72,CLUBS!$B6,'PO F'!$Y$5:$Y$72,"&gt;0")+COUNTIFS('PO H'!$D$5:$D$72,CLUBS!$B6,'PO H'!$Y$5:$Y$72,"&gt;0")+COUNTIFS('PU F'!$D$5:$D$72,CLUBS!$B6,'PU F'!$Y$5:$Y$72,"&gt;0")+COUNTIFS('PU H'!$D$5:$D$72,CLUBS!$B6,'PU H'!$Y$5:$Y$72,"&gt;0")+COUNTIFS('BE F'!$D$5:$D$72,CLUBS!$B6,'BE F'!$Y$5:$Y$72,"&gt;0")+COUNTIFS('BE H'!$D$5:$D$72,CLUBS!$B6,'BE H'!$Y$5:$Y$72,"&gt;0")+COUNTIFS('MI F'!$D$5:$D$72,CLUBS!$B6,'MI F'!$Y$5:$Y$72,"&gt;0")+COUNTIFS('MI H'!$D$5:$D$72,CLUBS!$B6,'MI H'!$Y$5:$Y$72,"&gt;0")+COUNTIFS('CA F'!$D$5:$D$72,CLUBS!$B6,'CA F'!$Y$5:$Y$72,"&gt;0")+COUNTIFS('CA H'!$D$5:$D$72,CLUBS!$B6,'CA H'!$Y$5:$Y$72,"&gt;0")+COUNTIFS('JU F'!$D$5:$D$72,CLUBS!$B6,'JU F'!$Y$5:$Y$72,"&gt;0")+COUNTIFS('JU H'!$D$5:$D$72,CLUBS!$B6,'JU H'!$Y$5:$Y$72,"&gt;0")</f>
        <v>0</v>
      </c>
      <c r="AH6" s="26">
        <f>SUMIF('MP F'!$D$5:$D$72,CLUBS!$B6,'MP F'!$Z$5:$Z$72)+SUMIF('MP H'!$D$5:$D$72,CLUBS!$B6,'MP H'!$Z$5:$Z$72)+SUMIF('PO F'!$D$5:$D$72,CLUBS!$B6,'PO F'!$Z$5:$Z$72)+SUMIF('PO H'!$D$5:$D$72,CLUBS!$B6,'PO H'!$Z$5:$Z$72)+SUMIF('PU F'!$D$5:$D$72,CLUBS!$B6,'PU F'!$Z$5:$Z$72)+SUMIF('PU H'!$D$5:$D$72,CLUBS!$B6,'PU H'!$Z$5:$Z$72)+SUMIF('BE F'!$D$5:$D$72,CLUBS!$B6,'BE F'!$Z$5:$Z$72)+SUMIF('BE H'!$D$5:$D$72,CLUBS!$B6,'BE H'!$Z$5:$Z$72)+SUMIF('MI F'!$D$5:$D$72,CLUBS!$B6,'MI F'!$Z$5:$Z$72)+SUMIF('MI H'!$D$5:$D$72,CLUBS!$B6,'MI H'!$Z$5:$Z$72)+SUMIF('CA F'!$D$5:$D$72,CLUBS!$B6,'CA F'!$Z$5:$Z$72)+SUMIF('CA H'!$D$5:$D$72,CLUBS!$B6,'CA H'!$Z$5:$Z$72)+SUMIF('JU F'!$D$5:$D$72,CLUBS!$B6,'JU F'!$Z$5:$Z$72)+SUMIF('JU H'!$D$5:$D$72,CLUBS!$B6,'JU H'!$Z$5:$Z$72)</f>
        <v>0</v>
      </c>
      <c r="AI6" s="26">
        <f>COUNTIFS('MP F'!$D$5:$D$72,CLUBS!$B6,'MP F'!$AA$5:$AA$72,"&gt;0")+COUNTIFS('MP H'!$D$5:$D$72,CLUBS!$B6,'MP H'!$AA$5:$AA$72,"&gt;0")+COUNTIFS('PO F'!$D$5:$D$72,CLUBS!$B6,'PO F'!$AA$5:$AA$72,"&gt;0")+COUNTIFS('PO H'!$D$5:$D$72,CLUBS!$B6,'PO H'!$AA$5:$AA$72,"&gt;0")+COUNTIFS('PU F'!$D$5:$D$72,CLUBS!$B6,'PU F'!$AA$5:$AA$72,"&gt;0")+COUNTIFS('PU H'!$D$5:$D$72,CLUBS!$B6,'PU H'!$AA$5:$AA$72,"&gt;0")+COUNTIFS('BE F'!$D$5:$D$72,CLUBS!$B6,'BE F'!$AA$5:$AA$72,"&gt;0")+COUNTIFS('BE H'!$D$5:$D$72,CLUBS!$B6,'BE H'!$AA$5:$AA$72,"&gt;0")+COUNTIFS('MI F'!$D$5:$D$72,CLUBS!$B6,'MI F'!$AA$5:$AA$72,"&gt;0")+COUNTIFS('MI H'!$D$5:$D$72,CLUBS!$B6,'MI H'!$AA$5:$AA$72,"&gt;0")+COUNTIFS('CA F'!$D$5:$D$72,CLUBS!$B6,'CA F'!$AA$5:$AA$72,"&gt;0")+COUNTIFS('CA H'!$D$5:$D$72,CLUBS!$B6,'CA H'!$AA$5:$AA$72,"&gt;0")+COUNTIFS('JU F'!$D$5:$D$72,CLUBS!$B6,'JU F'!$AA$5:$AA$72,"&gt;0")+COUNTIFS('JU H'!$D$5:$D$72,CLUBS!$B6,'JU H'!$AA$5:$AA$72,"&gt;0")</f>
        <v>0</v>
      </c>
      <c r="AJ6" s="26">
        <f>SUMIF('MP F'!$D$5:$D$72,CLUBS!$B6,'MP F'!$AB$5:$AB$72)+SUMIF('MP H'!$D$5:$D$72,CLUBS!$B6,'MP H'!$AB$5:$AB$72)+SUMIF('PO F'!$D$5:$D$72,CLUBS!$B6,'PO F'!$AB$5:$AB$72)+SUMIF('PO H'!$D$5:$D$72,CLUBS!$B6,'PO H'!$AB$5:$AB$72)+SUMIF('PU F'!$D$5:$D$72,CLUBS!$B6,'PU F'!$AB$5:$AB$72)+SUMIF('PU H'!$D$5:$D$72,CLUBS!$B6,'PU H'!$AB$5:$AB$72)+SUMIF('BE F'!$D$5:$D$72,CLUBS!$B6,'BE F'!$AB$5:$AB$72)+SUMIF('BE H'!$D$5:$D$72,CLUBS!$B6,'BE H'!$AB$5:$AB$72)+SUMIF('MI F'!$D$5:$D$72,CLUBS!$B6,'MI F'!$AB$5:$AB$72)+SUMIF('MI H'!$D$5:$D$72,CLUBS!$B6,'MI H'!$AB$5:$AB$72)+SUMIF('CA F'!$D$5:$D$72,CLUBS!$B6,'CA F'!$AB$5:$AB$72)+SUMIF('CA H'!$D$5:$D$72,CLUBS!$B6,'CA H'!$AB$5:$AB$72)+SUMIF('JU F'!$D$5:$D$72,CLUBS!$B6,'JU F'!$AB$5:$AB$72)+SUMIF('JU H'!$D$5:$D$72,CLUBS!$B6,'JU H'!$AB$5:$AB$72)</f>
        <v>0</v>
      </c>
      <c r="AK6" s="26">
        <f>COUNTIFS('MP F'!$D$5:$D$72,CLUBS!$B6,'MP F'!$AC$5:$AC$72,"&gt;0")+COUNTIFS('MP H'!$D$5:$D$72,CLUBS!$B6,'MP H'!$AC$5:$AC$72,"&gt;0")+COUNTIFS('PO F'!$D$5:$D$72,CLUBS!$B6,'PO F'!$AC$5:$AC$72,"&gt;0")+COUNTIFS('PO H'!$D$5:$D$72,CLUBS!$B6,'PO H'!$AC$5:$AC$72,"&gt;0")+COUNTIFS('PU F'!$D$5:$D$72,CLUBS!$B6,'PU F'!$AC$5:$AC$72,"&gt;0")+COUNTIFS('PU H'!$D$5:$D$72,CLUBS!$B6,'PU H'!$AC$5:$AC$72,"&gt;0")+COUNTIFS('BE F'!$D$5:$D$72,CLUBS!$B6,'BE F'!$AC$5:$AC$72,"&gt;0")+COUNTIFS('BE H'!$D$5:$D$72,CLUBS!$B6,'BE H'!$AC$5:$AC$72,"&gt;0")+COUNTIFS('MI F'!$D$5:$D$72,CLUBS!$B6,'MI F'!$AC$5:$AC$72,"&gt;0")+COUNTIFS('MI H'!$D$5:$D$72,CLUBS!$B6,'MI H'!$AC$5:$AC$72,"&gt;0")+COUNTIFS('CA F'!$D$5:$D$72,CLUBS!$B6,'CA F'!$AC$5:$AC$72,"&gt;0")+COUNTIFS('CA H'!$D$5:$D$72,CLUBS!$B6,'CA H'!$AC$5:$AC$72,"&gt;0")+COUNTIFS('JU F'!$D$5:$D$72,CLUBS!$B6,'JU F'!$AC$5:$AC$72,"&gt;0")+COUNTIFS('JU H'!$D$5:$D$72,CLUBS!$B6,'JU H'!$AC$5:$AC$72,"&gt;0")</f>
        <v>0</v>
      </c>
      <c r="AL6" s="26">
        <f>SUMIF('MP F'!$D$5:$D$72,CLUBS!$B6,'MP F'!$AD$5:$AD$72)+SUMIF('MP H'!$D$5:$D$72,CLUBS!$B6,'MP H'!$AD$5:$AD$72)+SUMIF('PO F'!$D$5:$D$72,CLUBS!$B6,'PO F'!$AD$5:$AD$72)+SUMIF('PO H'!$D$5:$D$72,CLUBS!$B6,'PO H'!$AD$5:$AD$72)+SUMIF('PU F'!$D$5:$D$72,CLUBS!$B6,'PU F'!$AD$5:$AD$72)+SUMIF('PU H'!$D$5:$D$72,CLUBS!$B6,'PU H'!$AD$5:$AD$72)+SUMIF('BE F'!$D$5:$D$72,CLUBS!$B6,'BE F'!$AD$5:$AD$72)+SUMIF('BE H'!$D$5:$D$72,CLUBS!$B6,'BE H'!$AD$5:$AD$72)+SUMIF('MI F'!$D$5:$D$72,CLUBS!$B6,'MI F'!$AD$5:$AD$72)+SUMIF('MI H'!$D$5:$D$72,CLUBS!$B6,'MI H'!$AD$5:$AD$72)+SUMIF('CA F'!$D$5:$D$72,CLUBS!$B6,'CA F'!$AD$5:$AD$72)+SUMIF('CA H'!$D$5:$D$72,CLUBS!$B6,'CA H'!$AD$5:$AD$72)+SUMIF('JU F'!$D$5:$D$72,CLUBS!$B6,'JU F'!$AD$5:$AD$72)+SUMIF('JU H'!$D$5:$D$72,CLUBS!$B6,'JU H'!$AD$5:$AD$72)</f>
        <v>0</v>
      </c>
      <c r="AM6" s="26">
        <f>COUNTIFS('MP F'!$D$5:$D$72,CLUBS!$B6,'MP F'!$AE$5:$AE$72,"&gt;0")+COUNTIFS('MP H'!$D$5:$D$72,CLUBS!$B6,'MP H'!$AE$5:$AE$72,"&gt;0")+COUNTIFS('PO F'!$D$5:$D$72,CLUBS!$B6,'PO F'!$AE$5:$AE$72,"&gt;0")+COUNTIFS('PO H'!$D$5:$D$72,CLUBS!$B6,'PO H'!$AE$5:$AE$72,"&gt;0")+COUNTIFS('PU F'!$D$5:$D$72,CLUBS!$B6,'PU F'!$AE$5:$AE$72,"&gt;0")+COUNTIFS('PU H'!$D$5:$D$72,CLUBS!$B6,'PU H'!$AE$5:$AE$72,"&gt;0")+COUNTIFS('BE F'!$D$5:$D$72,CLUBS!$B6,'BE F'!$AE$5:$AE$72,"&gt;0")+COUNTIFS('BE H'!$D$5:$D$72,CLUBS!$B6,'BE H'!$AE$5:$AE$72,"&gt;0")+COUNTIFS('MI F'!$D$5:$D$72,CLUBS!$B6,'MI F'!$AE$5:$AE$72,"&gt;0")+COUNTIFS('MI H'!$D$5:$D$72,CLUBS!$B6,'MI H'!$AE$5:$AE$72,"&gt;0")+COUNTIFS('CA F'!$D$5:$D$72,CLUBS!$B6,'CA F'!$AE$5:$AE$72,"&gt;0")+COUNTIFS('CA H'!$D$5:$D$72,CLUBS!$B6,'CA H'!$AE$5:$AE$72,"&gt;0")+COUNTIFS('JU F'!$D$5:$D$72,CLUBS!$B6,'JU F'!$AE$5:$AE$72,"&gt;0")+COUNTIFS('JU H'!$D$5:$D$72,CLUBS!$B6,'JU H'!$AE$5:$AE$72,"&gt;0")</f>
        <v>0</v>
      </c>
      <c r="AN6" s="26">
        <f>SUMIF('MP F'!$D$5:$D$72,CLUBS!$B6,'MP F'!$AF$5:$AF$72)+SUMIF('MP H'!$D$5:$D$72,CLUBS!$B6,'MP H'!$AF$5:$AF$72)+SUMIF('PO F'!$D$5:$D$72,CLUBS!$B6,'PO F'!$AF$5:$AF$72)+SUMIF('PO H'!$D$5:$D$72,CLUBS!$B6,'PO H'!$AF$5:$AF$72)+SUMIF('PU F'!$D$5:$D$72,CLUBS!$B6,'PU F'!$AF$5:$AF$72)+SUMIF('PU H'!$D$5:$D$72,CLUBS!$B6,'PU H'!$AF$5:$AF$72)+SUMIF('BE F'!$D$5:$D$72,CLUBS!$B6,'BE F'!$AF$5:$AF$72)+SUMIF('BE H'!$D$5:$D$72,CLUBS!$B6,'BE H'!$AF$5:$AF$72)+SUMIF('MI F'!$D$5:$D$72,CLUBS!$B6,'MI F'!$AF$5:$AF$72)+SUMIF('MI H'!$D$5:$D$72,CLUBS!$B6,'MI H'!$AF$5:$AF$72)+SUMIF('CA F'!$D$5:$D$72,CLUBS!$B6,'CA F'!$AF$5:$AF$72)+SUMIF('CA H'!$D$5:$D$72,CLUBS!$B6,'CA H'!$AF$5:$AF$72)+SUMIF('JU F'!$D$5:$D$72,CLUBS!$B6,'JU F'!$AF$5:$AF$72)+SUMIF('JU H'!$D$5:$D$72,CLUBS!$B6,'JU H'!$AF$5:$AF$72)</f>
        <v>0</v>
      </c>
      <c r="AO6" s="26">
        <f>COUNTIFS('MP F'!$D$5:$D$72,CLUBS!$B6,'MP F'!$AG$5:$AG$72,"&gt;0")+COUNTIFS('MP H'!$D$5:$D$72,CLUBS!$B6,'MP H'!$AG$5:$AG$72,"&gt;0")+COUNTIFS('PO F'!$D$5:$D$72,CLUBS!$B6,'PO F'!$AG$5:$AG$72,"&gt;0")+COUNTIFS('PO H'!$D$5:$D$72,CLUBS!$B6,'PO H'!$AG$5:$AG$72,"&gt;0")+COUNTIFS('PU F'!$D$5:$D$72,CLUBS!$B6,'PU F'!$AG$5:$AG$72,"&gt;0")+COUNTIFS('PU H'!$D$5:$D$72,CLUBS!$B6,'PU H'!$AG$5:$AG$72,"&gt;0")+COUNTIFS('BE F'!$D$5:$D$72,CLUBS!$B6,'BE F'!$AG$5:$AG$72,"&gt;0")+COUNTIFS('BE H'!$D$5:$D$72,CLUBS!$B6,'BE H'!$AG$5:$AG$72,"&gt;0")+COUNTIFS('MI F'!$D$5:$D$72,CLUBS!$B6,'MI F'!$AG$5:$AG$72,"&gt;0")+COUNTIFS('MI H'!$D$5:$D$72,CLUBS!$B6,'MI H'!$AG$5:$AG$72,"&gt;0")+COUNTIFS('CA F'!$D$5:$D$72,CLUBS!$B6,'CA F'!$AG$5:$AG$72,"&gt;0")+COUNTIFS('CA H'!$D$5:$D$72,CLUBS!$B6,'CA H'!$AG$5:$AG$72,"&gt;0")+COUNTIFS('JU F'!$D$5:$D$72,CLUBS!$B6,'JU F'!$AG$5:$AG$72,"&gt;0")+COUNTIFS('JU H'!$D$5:$D$72,CLUBS!$B6,'JU H'!$AG$5:$AG$72,"&gt;0")</f>
        <v>0</v>
      </c>
      <c r="AP6" s="26">
        <f>SUMIF('MP F'!$D$5:$D$72,CLUBS!$B6,'MP F'!$AH$5:$AH$72)+SUMIF('MP H'!$D$5:$D$72,CLUBS!$B6,'MP H'!$AH$5:$AH$72)+SUMIF('PO F'!$D$5:$D$72,CLUBS!$B6,'PO F'!$AH$5:$AH$72)+SUMIF('PO H'!$D$5:$D$72,CLUBS!$B6,'PO H'!$AH$5:$AH$72)+SUMIF('PU F'!$D$5:$D$72,CLUBS!$B6,'PU F'!$AH$5:$AH$72)+SUMIF('PU H'!$D$5:$D$72,CLUBS!$B6,'PU H'!$AH$5:$AH$72)+SUMIF('BE F'!$D$5:$D$72,CLUBS!$B6,'BE F'!$AH$5:$AH$72)+SUMIF('BE H'!$D$5:$D$72,CLUBS!$B6,'BE H'!$AH$5:$AH$72)+SUMIF('MI F'!$D$5:$D$72,CLUBS!$B6,'MI F'!$AH$5:$AH$72)+SUMIF('MI H'!$D$5:$D$72,CLUBS!$B6,'MI H'!$AH$5:$AH$72)+SUMIF('CA F'!$D$5:$D$72,CLUBS!$B6,'CA F'!$AH$5:$AH$72)+SUMIF('CA H'!$D$5:$D$72,CLUBS!$B6,'CA H'!$AH$5:$AH$72)+SUMIF('JU F'!$D$5:$D$72,CLUBS!$B6,'JU F'!$AH$5:$AH$72)+SUMIF('JU H'!$D$5:$D$72,CLUBS!$B6,'JU H'!$AH$5:$AH$72)</f>
        <v>0</v>
      </c>
      <c r="AQ6" s="16">
        <f t="shared" si="12"/>
        <v>0</v>
      </c>
      <c r="AR6" s="28">
        <f t="shared" si="13"/>
        <v>0</v>
      </c>
      <c r="AS6" s="29">
        <f t="shared" si="14"/>
        <v>0</v>
      </c>
      <c r="AT6" s="14">
        <f>COUNTIF('Licenciés Jeunes 2023'!F:F,CLUBS!B6)</f>
        <v>0</v>
      </c>
      <c r="AU6" s="14">
        <v>0</v>
      </c>
      <c r="AV6" s="27">
        <f t="shared" si="15"/>
        <v>0</v>
      </c>
      <c r="AW6" s="22"/>
    </row>
    <row r="7" spans="1:49" ht="13.5" x14ac:dyDescent="0.3">
      <c r="A7" s="34">
        <f t="shared" si="0"/>
        <v>20</v>
      </c>
      <c r="B7" s="65" t="s">
        <v>37</v>
      </c>
      <c r="C7" s="14">
        <f>COUNTIFS('MP F'!$D$5:$D$72,CLUBS!$B7,'MP F'!$E$5:$E$72,"&gt;0")+COUNTIFS('MP H'!$D$5:$D$72,CLUBS!$B7,'MP H'!$E$5:$E$72,"&gt;0")+COUNTIFS('PO F'!$D$5:$D$72,CLUBS!$B7,'PO F'!$E$5:$E$72,"&gt;0")+COUNTIFS('PO H'!$D$5:$D$72,CLUBS!$B7,'PO H'!$E$5:$E$72,"&gt;0")+COUNTIFS('PU F'!$D$5:$D$72,CLUBS!$B7,'PU F'!$E$5:$E$72,"&gt;0")+COUNTIFS('PU H'!$D$5:$D$72,CLUBS!$B7,'PU H'!$E$5:$E$72,"&gt;0")+COUNTIFS('BE F'!$D$5:$D$72,CLUBS!$B7,'BE F'!$E$5:$E$72,"&gt;0")+COUNTIFS('BE H'!$D$5:$D$72,CLUBS!$B7,'BE H'!$E$5:$E$72,"&gt;0")+COUNTIFS('MI F'!$D$5:$D$72,CLUBS!$B7,'MI F'!$E$5:$E$72,"&gt;0")+COUNTIFS('MI H'!$D$5:$D$72,CLUBS!$B7,'MI H'!$E$5:$E$72,"&gt;0")+COUNTIFS('CA F'!$D$5:$D$72,CLUBS!$B7,'CA F'!$E$5:$E$72,"&gt;0")+COUNTIFS('CA H'!$D$5:$D$72,CLUBS!$B7,'CA H'!$E$5:$E$72,"&gt;0")+COUNTIFS('JU F'!$D$5:$D$72,CLUBS!$B7,'JU F'!$E$5:$E$72,"&gt;0")+COUNTIFS('JU H'!$D$5:$D$72,CLUBS!$B7,'JU H'!$E$5:$E$72,"&gt;0")</f>
        <v>0</v>
      </c>
      <c r="D7" s="14">
        <v>0</v>
      </c>
      <c r="E7" s="27">
        <f>(SUMIF('MP F'!$D$5:$D$72,CLUBS!$B7,'MP F'!$F$5:$F$72)+SUMIF('MP H'!$D$5:$D$72,CLUBS!$B7,'MP H'!$F$5:$F$72)+SUMIF('PO F'!$D$5:$D$72,CLUBS!$B7,'PO F'!$F$5:$F$72)+SUMIF('PO H'!$D$5:$D$72,CLUBS!$B7,'PO H'!$F$5:$F$72)+SUMIF('PU F'!$D$5:$D$72,CLUBS!$B7,'PU F'!$F$5:$F$72)+SUMIF('PU H'!$D$5:$D$72,CLUBS!$B7,'PU H'!$F$5:$F$72)+SUMIF('BE F'!$D$5:$D$72,CLUBS!$B7,'BE F'!$F$5:$F$72)+SUMIF('BE H'!$D$5:$D$72,CLUBS!$B7,'BE H'!$F$5:$F$72)+SUMIF('MI F'!$D$5:$D$72,CLUBS!$B7,'MI F'!$F$5:$F$72)+SUMIF('MI H'!$D$5:$D$72,CLUBS!$B7,'MI H'!$F$5:$F$72)+SUMIF('CA F'!$D$5:$D$72,CLUBS!$B7,'CA F'!$F$5:$F$72)+SUMIF('CA H'!$D$5:$D$72,CLUBS!$B7,'CA H'!$F$5:$F$72)+SUMIF('JU F'!$D$5:$D$72,CLUBS!$B7,'JU F'!$F$5:$F$72)+SUMIF('JU H'!$D$5:$D$72,CLUBS!$B7,'JU H'!$F$5:$F$72))*D7</f>
        <v>0</v>
      </c>
      <c r="F7" s="69">
        <f>COUNTIFS('MP F'!$D$5:$D$72,CLUBS!$B7,'MP F'!$G$5:$G$72,"&gt;0")+COUNTIFS('MP H'!$D$5:$D$72,CLUBS!$B7,'MP H'!$G$5:$G$72,"&gt;0")+COUNTIFS('PO F'!$D$5:$D$72,CLUBS!$B7,'PO F'!$G$5:$G$72,"&gt;0")+COUNTIFS('PO H'!$D$5:$D$72,CLUBS!$B7,'PO H'!$G$5:$G$72,"&gt;0")+COUNTIFS('PU F'!$D$5:$D$72,CLUBS!$B7,'PU F'!$G$5:$G$72,"&gt;0")+COUNTIFS('PU H'!$D$5:$D$72,CLUBS!$B7,'PU H'!$G$5:$G$72,"&gt;0")+COUNTIFS('BE F'!$D$5:$D$72,CLUBS!$B7,'BE F'!$G$5:$G$72,"&gt;0")+COUNTIFS('BE H'!$D$5:$D$72,CLUBS!$B7,'BE H'!$G$5:$G$72,"&gt;0")+COUNTIFS('MI F'!$D$5:$D$72,CLUBS!$B7,'MI F'!$G$5:$G$72,"&gt;0")+COUNTIFS('MI H'!$D$5:$D$72,CLUBS!$B7,'MI H'!$G$5:$G$72,"&gt;0")+COUNTIFS('CA F'!$D$5:$D$72,CLUBS!$B7,'CA F'!$G$5:$G$72,"&gt;0")+COUNTIFS('CA H'!$D$5:$D$72,CLUBS!$B7,'CA H'!$G$5:$G$72,"&gt;0")+COUNTIFS('JU F'!$D$5:$D$72,CLUBS!$B7,'JU F'!$G$5:$G$72,"&gt;0")+COUNTIFS('JU H'!$D$5:$D$72,CLUBS!$B7,'JU H'!$G$5:$G$72,"&gt;0")</f>
        <v>0</v>
      </c>
      <c r="G7" s="69">
        <v>0</v>
      </c>
      <c r="H7" s="70">
        <f>(SUMIF('MP F'!$D$5:$D$72,CLUBS!$B7,'MP F'!$H$5:$H$72)+SUMIF('MP H'!$D$5:$D$72,CLUBS!$B7,'MP H'!$H$5:$H$72)+SUMIF('PO F'!$D$5:$D$72,CLUBS!$B7,'PO F'!$H$5:$H$72)+SUMIF('PO H'!$D$5:$D$72,CLUBS!$B7,'PO H'!$H$5:$H$72)+SUMIF('PU F'!$D$5:$D$72,CLUBS!$B7,'PU F'!$H$5:$H$72)+SUMIF('PU H'!$D$5:$D$72,CLUBS!$B7,'PU H'!$H$5:$H$72)+SUMIF('BE F'!$D$5:$D$72,CLUBS!$B7,'BE F'!$H$5:$H$72)+SUMIF('BE H'!$D$5:$D$72,CLUBS!$B7,'BE H'!$H$5:$H$72)+SUMIF('MI F'!$D$5:$D$72,CLUBS!$B7,'MI F'!$H$5:$H$72)+SUMIF('MI H'!$D$5:$D$72,CLUBS!$B7,'MI H'!$H$5:$H$72)+SUMIF('CA F'!$D$5:$D$72,CLUBS!$B7,'CA F'!$H$5:$H$72)+SUMIF('CA H'!$D$5:$D$72,CLUBS!$B7,'CA H'!$H$5:$H$72)+SUMIF('JU F'!$D$5:$D$72,CLUBS!$B7,'JU F'!$H$5:$H$72)+SUMIF('JU H'!$D$5:$D$72,CLUBS!$B7,'JU H'!$H$5:$H$72))*G7</f>
        <v>0</v>
      </c>
      <c r="I7" s="14">
        <f>COUNTIFS('MP F'!$D$5:$D$72,CLUBS!$B7,'MP F'!$I$5:$I$72,"&gt;0")+COUNTIFS('MP H'!$D$5:$D$72,CLUBS!$B7,'MP H'!$I$5:$I$72,"&gt;0")+COUNTIFS('PO F'!$D$5:$D$72,CLUBS!$B7,'PO F'!$I$5:$I$72,"&gt;0")+COUNTIFS('PO H'!$D$5:$D$72,CLUBS!$B7,'PO H'!$I$5:$I$72,"&gt;0")+COUNTIFS('PU F'!$D$5:$D$72,CLUBS!$B7,'PU F'!$I$5:$I$72,"&gt;0")+COUNTIFS('PU H'!$D$5:$D$72,CLUBS!$B7,'PU H'!$I$5:$I$72,"&gt;0")+COUNTIFS('BE F'!$D$5:$D$72,CLUBS!$B7,'BE F'!$I$5:$I$72,"&gt;0")+COUNTIFS('BE H'!$D$5:$D$72,CLUBS!$B7,'BE H'!$I$5:$I$72,"&gt;0")+COUNTIFS('MI F'!$D$5:$D$72,CLUBS!$B7,'MI F'!$I$5:$I$72,"&gt;0")+COUNTIFS('MI H'!$D$5:$D$72,CLUBS!$B7,'MI H'!$I$5:$I$72,"&gt;0")+COUNTIFS('CA F'!$D$5:$D$72,CLUBS!$B7,'CA F'!$I$5:$I$72,"&gt;0")+COUNTIFS('CA H'!$D$5:$D$72,CLUBS!$B7,'CA H'!$I$5:$I$72,"&gt;0")+COUNTIFS('JU F'!$D$5:$D$72,CLUBS!$B7,'JU F'!$I$5:$I$72,"&gt;0")+COUNTIFS('JU H'!$D$5:$D$72,CLUBS!$B7,'JU H'!$I$5:$I$72,"&gt;0")</f>
        <v>0</v>
      </c>
      <c r="J7" s="14">
        <v>0</v>
      </c>
      <c r="K7" s="26">
        <f>(SUMIF('MP F'!$D$5:$D$72,CLUBS!$B7,'MP F'!$J$5:$J$72)+SUMIF('MP H'!$D$5:$D$72,CLUBS!$B7,'MP H'!$J$5:$J$72)+SUMIF('PO F'!$D$5:$D$72,CLUBS!$B7,'PO F'!$J$5:$J$72)+SUMIF('PO H'!$D$5:$D$72,CLUBS!$B7,'PO H'!$J$5:$J$72)+SUMIF('PU F'!$D$5:$D$72,CLUBS!$B7,'PU F'!$J$5:$J$72)+SUMIF('PU H'!$D$5:$D$72,CLUBS!$B7,'PU H'!$J$5:$J$72)+SUMIF('BE F'!$D$5:$D$72,CLUBS!$B7,'BE F'!$J$5:$J$72)+SUMIF('BE H'!$D$5:$D$72,CLUBS!$B7,'BE H'!$J$5:$J$72)+SUMIF('MI F'!$D$5:$D$72,CLUBS!$B7,'MI F'!$J$5:$J$72)+SUMIF('MI H'!$D$5:$D$72,CLUBS!$B7,'MI H'!$J$5:$J$72)+SUMIF('CA F'!$D$5:$D$72,CLUBS!$B7,'CA F'!$J$5:$J$72)+SUMIF('CA H'!$D$5:$D$72,CLUBS!$B7,'CA H'!$J$5:$J$72)+SUMIF('JU F'!$D$5:$D$72,CLUBS!$B7,'JU F'!$J$5:$J$72)+SUMIF('JU H'!$D$5:$D$72,CLUBS!$B7,'JU H'!$J$5:$J$72))*J7</f>
        <v>0</v>
      </c>
      <c r="L7" s="69">
        <f>COUNTIFS('MP F'!$D$5:$D$72,CLUBS!$B7,'MP F'!$K$5:$K$72,"&gt;0")+COUNTIFS('MP H'!$D$5:$D$72,CLUBS!$B7,'MP H'!$K$5:$K$72,"&gt;0")+COUNTIFS('PO F'!$D$5:$D$72,CLUBS!$B7,'PO F'!$K$5:$K$72,"&gt;0")+COUNTIFS('PO H'!$D$5:$D$72,CLUBS!$B7,'PO H'!$K$5:$K$72,"&gt;0")+COUNTIFS('PU F'!$D$5:$D$72,CLUBS!$B7,'PU F'!$K$5:$K$72,"&gt;0")+COUNTIFS('PU H'!$D$5:$D$72,CLUBS!$B7,'PU H'!$K$5:$K$72,"&gt;0")+COUNTIFS('BE F'!$D$5:$D$72,CLUBS!$B7,'BE F'!$K$5:$K$72,"&gt;0")+COUNTIFS('BE H'!$D$5:$D$72,CLUBS!$B7,'BE H'!$K$5:$K$72,"&gt;0")+COUNTIFS('MI F'!$D$5:$D$72,CLUBS!$B7,'MI F'!$K$5:$K$72,"&gt;0")+COUNTIFS('MI H'!$D$5:$D$72,CLUBS!$B7,'MI H'!$K$5:$K$72,"&gt;0")+COUNTIFS('CA F'!$D$5:$D$72,CLUBS!$B7,'CA F'!$K$5:$K$72,"&gt;0")+COUNTIFS('CA H'!$D$5:$D$72,CLUBS!$B7,'CA H'!$K$5:$K$72,"&gt;0")+COUNTIFS('JU F'!$D$5:$D$72,CLUBS!$B7,'JU F'!$K$5:$K$72,"&gt;0")+COUNTIFS('JU H'!$D$5:$D$72,CLUBS!$B7,'JU H'!$K$5:$K$72,"&gt;0")</f>
        <v>0</v>
      </c>
      <c r="M7" s="69">
        <v>0</v>
      </c>
      <c r="N7" s="69">
        <f>(SUMIF('MP F'!$D$5:$D$72,CLUBS!$B7,'MP F'!$L$5:$L$72)+SUMIF('MP H'!$D$5:$D$72,CLUBS!$B7,'MP H'!$L$5:$L$72)+SUMIF('PO F'!$D$5:$D$72,CLUBS!$B7,'PO F'!$L$5:$L$72)+SUMIF('PO H'!$D$5:$D$72,CLUBS!$B7,'PO H'!$L$5:$L$72)+SUMIF('PU F'!$D$5:$D$72,CLUBS!$B7,'PU F'!$L$5:$L$72)+SUMIF('PU H'!$D$5:$D$72,CLUBS!$B7,'PU H'!$L$5:$L$72)+SUMIF('BE F'!$D$5:$D$72,CLUBS!$B7,'BE F'!$L$5:$L$72)+SUMIF('BE H'!$D$5:$D$72,CLUBS!$B7,'BE H'!$L$5:$L$72)+SUMIF('MI F'!$D$5:$D$72,CLUBS!$B7,'MI F'!$L$5:$L$72)+SUMIF('MI H'!$D$5:$D$72,CLUBS!$B7,'MI H'!$L$5:$L$72)+SUMIF('CA F'!$D$5:$D$72,CLUBS!$B7,'CA F'!$L$5:$L$72)+SUMIF('CA H'!$D$5:$D$72,CLUBS!$B7,'CA H'!$L$5:$L$72)+SUMIF('JU F'!$D$5:$D$72,CLUBS!$B7,'JU F'!$L$5:$L$72)+SUMIF('JU H'!$D$5:$D$72,CLUBS!$B7,'JU H'!$L$5:$L$72))*M7</f>
        <v>0</v>
      </c>
      <c r="O7" s="26">
        <f>COUNTIFS('MP F'!$D$5:$D$72,CLUBS!$B7,'MP F'!$M$5:$M$72,"&gt;0")+COUNTIFS('MP H'!$D$5:$D$72,CLUBS!$B7,'MP H'!$M$5:$M$72,"&gt;0")+COUNTIFS('PO F'!$D$5:$D$72,CLUBS!$B7,'PO F'!$M$5:$M$72,"&gt;0")+COUNTIFS('PO H'!$D$5:$D$72,CLUBS!$B7,'PO H'!$M$5:$M$72,"&gt;0")+COUNTIFS('PU F'!$D$5:$D$72,CLUBS!$B7,'PU F'!$M$5:$M$72,"&gt;0")+COUNTIFS('PU H'!$D$5:$D$72,CLUBS!$B7,'PU H'!$M$5:$M$72,"&gt;0")+COUNTIFS('BE F'!$D$5:$D$72,CLUBS!$B7,'BE F'!$M$5:$M$72,"&gt;0")+COUNTIFS('BE H'!$D$5:$D$72,CLUBS!$B7,'BE H'!$M$5:$M$72,"&gt;0")+COUNTIFS('MI F'!$D$5:$D$72,CLUBS!$B7,'MI F'!$M$5:$M$72,"&gt;0")+COUNTIFS('MI H'!$D$5:$D$72,CLUBS!$B7,'MI H'!$M$5:$M$72,"&gt;0")+COUNTIFS('CA F'!$D$5:$D$72,CLUBS!$B7,'CA F'!$M$5:$M$72,"&gt;0")+COUNTIFS('CA H'!$D$5:$D$72,CLUBS!$B7,'CA H'!$M$5:$M$72,"&gt;0")+COUNTIFS('JU F'!$D$5:$D$72,CLUBS!$B7,'JU F'!$M$5:$M$72,"&gt;0")+COUNTIFS('JU H'!$D$5:$D$72,CLUBS!$B7,'JU H'!$M$5:$M$72,"&gt;0")</f>
        <v>0</v>
      </c>
      <c r="P7" s="26">
        <v>0</v>
      </c>
      <c r="Q7" s="26">
        <f>(SUMIF('MP F'!$D$5:$D$72,CLUBS!$B7,'MP F'!$N$5:$N$72)+SUMIF('MP H'!$D$5:$D$72,CLUBS!$B7,'MP H'!$N$5:$N$72)+SUMIF('PO F'!$D$5:$D$72,CLUBS!$B7,'PO F'!$N$5:$N$72)+SUMIF('PO H'!$D$5:$D$72,CLUBS!$B7,'PO H'!$N$5:$N$72)+SUMIF('PU F'!$D$5:$D$72,CLUBS!$B7,'PU F'!$N$5:$N$72)+SUMIF('PU H'!$D$5:$D$72,CLUBS!$B7,'PU H'!$N$5:$N$72)+SUMIF('BE F'!$D$5:$D$72,CLUBS!$B7,'BE F'!$N$5:$N$72)+SUMIF('BE H'!$D$5:$D$72,CLUBS!$B7,'BE H'!$N$5:$N$72)+SUMIF('MI F'!$D$5:$D$72,CLUBS!$B7,'MI F'!$N$5:$N$72)+SUMIF('MI H'!$D$5:$D$72,CLUBS!$B7,'MI H'!$N$5:$N$72)+SUMIF('CA F'!$D$5:$D$72,CLUBS!$B7,'CA F'!$N$5:$N$72)+SUMIF('CA H'!$D$5:$D$72,CLUBS!$B7,'CA H'!$N$5:$N$72)+SUMIF('JU F'!$D$5:$D$72,CLUBS!$B7,'JU F'!$N$5:$N$72)+SUMIF('JU H'!$D$5:$D$72,CLUBS!$B7,'JU H'!$N$5:$N$72))*P7</f>
        <v>0</v>
      </c>
      <c r="R7" s="69">
        <f>COUNTIFS('MP F'!$D$5:$D$72,CLUBS!$B7,'MP F'!$O$5:$O$72,"&gt;0")+COUNTIFS('MP H'!$D$5:$D$72,CLUBS!$B7,'MP H'!$O$5:$O$72,"&gt;0")+COUNTIFS('PO F'!$D$5:$D$72,CLUBS!$B7,'PO F'!$O$5:$O$72,"&gt;0")+COUNTIFS('PO H'!$D$5:$D$72,CLUBS!$B7,'PO H'!$O$5:$O$72,"&gt;0")+COUNTIFS('PU F'!$D$5:$D$72,CLUBS!$B7,'PU F'!$O$5:$O$72,"&gt;0")+COUNTIFS('PU H'!$D$5:$D$72,CLUBS!$B7,'PU H'!$O$5:$O$72,"&gt;0")+COUNTIFS('BE F'!$D$5:$D$72,CLUBS!$B7,'BE F'!$O$5:$O$72,"&gt;0")+COUNTIFS('BE H'!$D$5:$D$72,CLUBS!$B7,'BE H'!$O$5:$O$72,"&gt;0")+COUNTIFS('MI F'!$D$5:$D$72,CLUBS!$B7,'MI F'!$O$5:$O$72,"&gt;0")+COUNTIFS('MI H'!$D$5:$D$72,CLUBS!$B7,'MI H'!$O$5:$O$72,"&gt;0")+COUNTIFS('CA F'!$D$5:$D$72,CLUBS!$B7,'CA F'!$O$5:$O$72,"&gt;0")+COUNTIFS('CA H'!$D$5:$D$72,CLUBS!$B7,'CA H'!$O$5:$O$72,"&gt;0")+COUNTIFS('JU F'!$D$5:$D$72,CLUBS!$B7,'JU F'!$O$5:$O$72,"&gt;0")+COUNTIFS('JU H'!$D$5:$D$72,CLUBS!$B7,'JU H'!$O$5:$O$72,"&gt;0")</f>
        <v>0</v>
      </c>
      <c r="S7" s="69">
        <v>0</v>
      </c>
      <c r="T7" s="69">
        <f>(SUMIF('MP F'!$D$5:$D$72,CLUBS!$B7,'MP F'!$P$5:$P$72)+SUMIF('MP H'!$D$5:$D$72,CLUBS!$B7,'MP H'!$P$5:$P$72)+SUMIF('PO F'!$D$5:$D$72,CLUBS!$B7,'PO F'!$P$5:$P$72)+SUMIF('PO H'!$D$5:$D$72,CLUBS!$B7,'PO H'!$P$5:$P$72)+SUMIF('PU F'!$D$5:$D$72,CLUBS!$B7,'PU F'!$P$5:$P$72)+SUMIF('PU H'!$D$5:$D$72,CLUBS!$B7,'PU H'!$P$5:$P$72)+SUMIF('BE F'!$D$5:$D$72,CLUBS!$B7,'BE F'!$P$5:$P$72)+SUMIF('BE H'!$D$5:$D$72,CLUBS!$B7,'BE H'!$P$5:$P$72)+SUMIF('MI F'!$D$5:$D$72,CLUBS!$B7,'MI F'!$P$5:$P$72)+SUMIF('MI H'!$D$5:$D$72,CLUBS!$B7,'MI H'!$P$5:$P$72)+SUMIF('CA F'!$D$5:$D$72,CLUBS!$B7,'CA F'!$P$5:$P$72)+SUMIF('CA H'!$D$5:$D$72,CLUBS!$B7,'CA H'!$P$5:$P$72)+SUMIF('JU F'!$D$5:$D$72,CLUBS!$B7,'JU F'!$P$5:$P$72)+SUMIF('JU H'!$D$5:$D$72,CLUBS!$B7,'JU H'!$P$5:$P$72))*S7</f>
        <v>0</v>
      </c>
      <c r="U7" s="26">
        <f>COUNTIFS('MP F'!$D$5:$D$72,CLUBS!$B7,'MP F'!$Q$5:$Q$72,"&gt;0")+COUNTIFS('MP H'!$D$5:$D$72,CLUBS!$B7,'MP H'!$Q$5:$Q$72,"&gt;0")+COUNTIFS('PO F'!$D$5:$D$72,CLUBS!$B7,'PO F'!$Q$5:$Q$72,"&gt;0")+COUNTIFS('PO H'!$D$5:$D$72,CLUBS!$B7,'PO H'!$Q$5:$Q$72,"&gt;0")+COUNTIFS('PU F'!$D$5:$D$72,CLUBS!$B7,'PU F'!$Q$5:$Q$72,"&gt;0")+COUNTIFS('PU H'!$D$5:$D$72,CLUBS!$B7,'PU H'!$Q$5:$Q$72,"&gt;0")+COUNTIFS('BE F'!$D$5:$D$72,CLUBS!$B7,'BE F'!$Q$5:$Q$72,"&gt;0")+COUNTIFS('BE H'!$D$5:$D$72,CLUBS!$B7,'BE H'!$Q$5:$Q$72,"&gt;0")+COUNTIFS('MI F'!$D$5:$D$72,CLUBS!$B7,'MI F'!$Q$5:$Q$72,"&gt;0")+COUNTIFS('MI H'!$D$5:$D$72,CLUBS!$B7,'MI H'!$Q$5:$Q$72,"&gt;0")+COUNTIFS('CA F'!$D$5:$D$72,CLUBS!$B7,'CA F'!$Q$5:$Q$72,"&gt;0")+COUNTIFS('CA H'!$D$5:$D$72,CLUBS!$B7,'CA H'!$Q$5:$Q$72,"&gt;0")+COUNTIFS('JU F'!$D$5:$D$72,CLUBS!$B7,'JU F'!$Q$5:$Q$72,"&gt;0")+COUNTIFS('JU H'!$D$5:$D$72,CLUBS!$B7,'JU H'!$Q$5:$Q$72,"&gt;0")</f>
        <v>0</v>
      </c>
      <c r="V7" s="26">
        <v>0</v>
      </c>
      <c r="W7" s="26">
        <f>(SUMIF('MP F'!$D$5:$D$72,CLUBS!$B7,'MP F'!$R$5:$R$72)+SUMIF('MP H'!$D$5:$D$72,CLUBS!$B7,'MP H'!$R$5:$R$72)+SUMIF('PO F'!$D$5:$D$72,CLUBS!$B7,'PO F'!$R$5:$R$72)+SUMIF('PO H'!$D$5:$D$72,CLUBS!$B7,'PO H'!$R$5:$R$72)+SUMIF('PU F'!$D$5:$D$72,CLUBS!$B7,'PU F'!$R$5:$R$72)+SUMIF('PU H'!$D$5:$D$72,CLUBS!$B7,'PU H'!$R$5:$R$72)+SUMIF('BE F'!$D$5:$D$72,CLUBS!$B7,'BE F'!$R$5:$R$72)+SUMIF('BE H'!$D$5:$D$72,CLUBS!$B7,'BE H'!$R$5:$R$72)+SUMIF('MI F'!$D$5:$D$72,CLUBS!$B7,'MI F'!$R$5:$R$72)+SUMIF('MI H'!$D$5:$D$72,CLUBS!$B7,'MI H'!$R$5:$R$72)+SUMIF('CA F'!$D$5:$D$72,CLUBS!$B7,'CA F'!$R$5:$R$72)+SUMIF('CA H'!$D$5:$D$72,CLUBS!$B7,'CA H'!$R$5:$R$72)+SUMIF('JU F'!$D$5:$D$72,CLUBS!$B7,'JU F'!$R$5:$R$72)+SUMIF('JU H'!$D$5:$D$72,CLUBS!$B7,'JU H'!$R$5:$R$72))*V7</f>
        <v>0</v>
      </c>
      <c r="X7" s="69">
        <f>COUNTIFS('MP F'!$D$5:$D$72,CLUBS!$B7,'MP F'!$S$5:$S$72,"&gt;0")+COUNTIFS('MP H'!$D$5:$D$72,CLUBS!$B7,'MP H'!$S$5:$S$72,"&gt;0")+COUNTIFS('PO F'!$D$5:$D$72,CLUBS!$B7,'PO F'!$S$5:$S$72,"&gt;0")+COUNTIFS('PO H'!$D$5:$D$72,CLUBS!$B7,'PO H'!$S$5:$S$72,"&gt;0")+COUNTIFS('PU F'!$D$5:$D$72,CLUBS!$B7,'PU F'!$S$5:$S$72,"&gt;0")+COUNTIFS('PU H'!$D$5:$D$72,CLUBS!$B7,'PU H'!$S$5:$S$72,"&gt;0")+COUNTIFS('BE F'!$D$5:$D$72,CLUBS!$B7,'BE F'!$S$5:$S$72,"&gt;0")+COUNTIFS('BE H'!$D$5:$D$72,CLUBS!$B7,'BE H'!$S$5:$S$72,"&gt;0")+COUNTIFS('MI F'!$D$5:$D$72,CLUBS!$B7,'MI F'!$S$5:$S$72,"&gt;0")+COUNTIFS('MI H'!$D$5:$D$72,CLUBS!$B7,'MI H'!$S$5:$S$72,"&gt;0")+COUNTIFS('CA F'!$D$5:$D$72,CLUBS!$B7,'CA F'!$S$5:$S$72,"&gt;0")+COUNTIFS('CA H'!$D$5:$D$72,CLUBS!$B7,'CA H'!$S$5:$S$72,"&gt;0")+COUNTIFS('JU F'!$D$5:$D$72,CLUBS!$B7,'JU F'!$S$5:$S$72,"&gt;0")+COUNTIFS('JU H'!$D$5:$D$72,CLUBS!$B7,'JU H'!$S$5:$S$72,"&gt;0")</f>
        <v>0</v>
      </c>
      <c r="Y7" s="69">
        <v>0</v>
      </c>
      <c r="Z7" s="69">
        <f>(SUMIF('MP F'!$D$5:$D$72,CLUBS!$B7,'MP F'!$T$5:$T$72)+SUMIF('MP H'!$D$5:$D$72,CLUBS!$B7,'MP H'!$T$5:$T$72)+SUMIF('PO F'!$D$5:$D$72,CLUBS!$B7,'PO F'!$T$5:$T$72)+SUMIF('PO H'!$D$5:$D$72,CLUBS!$B7,'PO H'!$T$5:$T$72)+SUMIF('PU F'!$D$5:$D$72,CLUBS!$B7,'PU F'!$T$5:$T$72)+SUMIF('PU H'!$D$5:$D$72,CLUBS!$B7,'PU H'!$T$5:$T$72)+SUMIF('BE F'!$D$5:$D$72,CLUBS!$B7,'BE F'!$T$5:$T$72)+SUMIF('BE H'!$D$5:$D$72,CLUBS!$B7,'BE H'!$T$5:$T$72)+SUMIF('MI F'!$D$5:$D$72,CLUBS!$B7,'MI F'!$T$5:$T$72)+SUMIF('MI H'!$D$5:$D$72,CLUBS!$B7,'MI H'!$T$5:$T$72)+SUMIF('CA F'!$D$5:$D$72,CLUBS!$B7,'CA F'!$T$5:$T$72)+SUMIF('CA H'!$D$5:$D$72,CLUBS!$B7,'CA H'!$T$5:$T$72)+SUMIF('JU F'!$D$5:$D$72,CLUBS!$B7,'JU F'!$T$5:$T$72)+SUMIF('JU H'!$D$5:$D$72,CLUBS!$B7,'JU H'!$T$5:$T$72))*Y7</f>
        <v>0</v>
      </c>
      <c r="AA7" s="26">
        <f>COUNTIFS('MP F'!$D$5:$D$72,CLUBS!$B7,'MP F'!$U$5:$U$72,"&gt;0")+COUNTIFS('MP H'!$D$5:$D$72,CLUBS!$B7,'MP H'!$U$5:$U$72,"&gt;0")+COUNTIFS('PO F'!$D$5:$D$72,CLUBS!$B7,'PO F'!$U$5:$U$72,"&gt;0")+COUNTIFS('PO H'!$D$5:$D$72,CLUBS!$B7,'PO H'!$U$5:$U$72,"&gt;0")+COUNTIFS('PU F'!$D$5:$D$72,CLUBS!$B7,'PU F'!$U$5:$U$72,"&gt;0")+COUNTIFS('PU H'!$D$5:$D$72,CLUBS!$B7,'PU H'!$U$5:$U$72,"&gt;0")+COUNTIFS('BE F'!$D$5:$D$72,CLUBS!$B7,'BE F'!$U$5:$U$72,"&gt;0")+COUNTIFS('BE H'!$D$5:$D$72,CLUBS!$B7,'BE H'!$U$5:$U$72,"&gt;0")+COUNTIFS('MI F'!$D$5:$D$72,CLUBS!$B7,'MI F'!$U$5:$U$72,"&gt;0")+COUNTIFS('MI H'!$D$5:$D$72,CLUBS!$B7,'MI H'!$U$5:$U$72,"&gt;0")+COUNTIFS('CA F'!$D$5:$D$72,CLUBS!$B7,'CA F'!$U$5:$U$72,"&gt;0")+COUNTIFS('CA H'!$D$5:$D$72,CLUBS!$B7,'CA H'!$U$5:$U$72,"&gt;0")+COUNTIFS('JU F'!$D$5:$D$72,CLUBS!$B7,'JU F'!$U$5:$U$72,"&gt;0")+COUNTIFS('JU H'!$D$5:$D$72,CLUBS!$B7,'JU H'!$U$5:$U$72,"&gt;0")</f>
        <v>0</v>
      </c>
      <c r="AB7" s="26">
        <v>0</v>
      </c>
      <c r="AC7" s="26">
        <f>(SUMIF('MP F'!$D$5:$D$72,CLUBS!$B7,'MP F'!$V$5:$V$72)+SUMIF('MP H'!$D$5:$D$72,CLUBS!$B7,'MP H'!$V$5:$V$72)+SUMIF('PO F'!$D$5:$D$72,CLUBS!$B7,'PO F'!$V$5:$V$72)+SUMIF('PO H'!$D$5:$D$72,CLUBS!$B7,'PO H'!$V$5:$V$72)+SUMIF('PU F'!$D$5:$D$72,CLUBS!$B7,'PU F'!$V$5:$V$72)+SUMIF('PU H'!$D$5:$D$72,CLUBS!$B7,'PU H'!$V$5:$V$72)+SUMIF('BE F'!$D$5:$D$72,CLUBS!$B7,'BE F'!$V$5:$V$72)+SUMIF('BE H'!$D$5:$D$72,CLUBS!$B7,'BE H'!$V$5:$V$72)+SUMIF('MI F'!$D$5:$D$72,CLUBS!$B7,'MI F'!$V$5:$V$72)+SUMIF('MI H'!$D$5:$D$72,CLUBS!$B7,'MI H'!$V$5:$V$72)+SUMIF('CA F'!$D$5:$D$72,CLUBS!$B7,'CA F'!$V$5:$V$72)+SUMIF('CA H'!$D$5:$D$72,CLUBS!$B7,'CA H'!$V$5:$V$72)+SUMIF('JU F'!$D$5:$D$72,CLUBS!$B7,'JU F'!$V$5:$V$72)+SUMIF('JU H'!$D$5:$D$72,CLUBS!$B7,'JU H'!$V$5:$V$72))*AB7</f>
        <v>0</v>
      </c>
      <c r="AD7" s="69">
        <f>COUNTIFS('MP F'!$D$5:$D$72,CLUBS!$B7,'MP F'!$W$5:$W$72,"&gt;0")+COUNTIFS('MP H'!$D$5:$D$72,CLUBS!$B7,'MP H'!$W$5:$W$72,"&gt;0")+COUNTIFS('PO F'!$D$5:$D$72,CLUBS!$B7,'PO F'!$W$5:$W$72,"&gt;0")+COUNTIFS('PO H'!$D$5:$D$72,CLUBS!$B7,'PO H'!$W$5:$W$72,"&gt;0")+COUNTIFS('PU F'!$D$5:$D$72,CLUBS!$B7,'PU F'!$W$5:$W$72,"&gt;0")+COUNTIFS('PU H'!$D$5:$D$72,CLUBS!$B7,'PU H'!$W$5:$W$72,"&gt;0")+COUNTIFS('BE F'!$D$5:$D$72,CLUBS!$B7,'BE F'!$W$5:$W$72,"&gt;0")+COUNTIFS('BE H'!$D$5:$D$72,CLUBS!$B7,'BE H'!$W$5:$W$72,"&gt;0")+COUNTIFS('MI F'!$D$5:$D$72,CLUBS!$B7,'MI F'!$W$5:$W$72,"&gt;0")+COUNTIFS('MI H'!$D$5:$D$72,CLUBS!$B7,'MI H'!$W$5:$W$72,"&gt;0")+COUNTIFS('CA F'!$D$5:$D$72,CLUBS!$B7,'CA F'!$W$5:$W$72,"&gt;0")+COUNTIFS('CA H'!$D$5:$D$72,CLUBS!$B7,'CA H'!$W$5:$W$72,"&gt;0")+COUNTIFS('JU F'!$D$5:$D$72,CLUBS!$B7,'JU F'!$W$5:$W$72,"&gt;0")+COUNTIFS('JU H'!$D$5:$D$72,CLUBS!$B7,'JU H'!$W$5:$W$72,"&gt;0")</f>
        <v>0</v>
      </c>
      <c r="AE7" s="69">
        <v>0</v>
      </c>
      <c r="AF7" s="69">
        <f>(SUMIF('MP F'!$D$5:$D$72,CLUBS!$B7,'MP F'!$X$5:$X$72)+SUMIF('MP H'!$D$5:$D$72,CLUBS!$B7,'MP H'!$X$5:$X$72)+SUMIF('PO F'!$D$5:$D$72,CLUBS!$B7,'PO F'!$X$5:$X$72)+SUMIF('PO H'!$D$5:$D$72,CLUBS!$B7,'PO H'!$X$5:$X$72)+SUMIF('PU F'!$D$5:$D$72,CLUBS!$B7,'PU F'!$X$5:$X$72)+SUMIF('PU H'!$D$5:$D$72,CLUBS!$B7,'PU H'!$X$5:$X$72)+SUMIF('BE F'!$D$5:$D$72,CLUBS!$B7,'BE F'!$X$5:$X$72)+SUMIF('BE H'!$D$5:$D$72,CLUBS!$B7,'BE H'!$X$5:$X$72)+SUMIF('MI F'!$D$5:$D$72,CLUBS!$B7,'MI F'!$X$5:$X$72)+SUMIF('MI H'!$D$5:$D$72,CLUBS!$B7,'MI H'!$X$5:$X$72)+SUMIF('CA F'!$D$5:$D$72,CLUBS!$B7,'CA F'!$X$5:$X$72)+SUMIF('CA H'!$D$5:$D$72,CLUBS!$B7,'CA H'!$X$5:$X$72)+SUMIF('JU F'!$D$5:$D$72,CLUBS!$B7,'JU F'!$X$5:$X$72)+SUMIF('JU H'!$D$5:$D$72,CLUBS!$B7,'JU H'!$X$5:$X$72))*AE7</f>
        <v>0</v>
      </c>
      <c r="AG7" s="26">
        <f>COUNTIFS('MP F'!$D$5:$D$72,CLUBS!$B7,'MP F'!$Y$5:$Y$72,"&gt;0")+COUNTIFS('MP H'!$D$5:$D$72,CLUBS!$B7,'MP H'!$Y$5:$Y$72,"&gt;0")+COUNTIFS('PO F'!$D$5:$D$72,CLUBS!$B7,'PO F'!$Y$5:$Y$72,"&gt;0")+COUNTIFS('PO H'!$D$5:$D$72,CLUBS!$B7,'PO H'!$Y$5:$Y$72,"&gt;0")+COUNTIFS('PU F'!$D$5:$D$72,CLUBS!$B7,'PU F'!$Y$5:$Y$72,"&gt;0")+COUNTIFS('PU H'!$D$5:$D$72,CLUBS!$B7,'PU H'!$Y$5:$Y$72,"&gt;0")+COUNTIFS('BE F'!$D$5:$D$72,CLUBS!$B7,'BE F'!$Y$5:$Y$72,"&gt;0")+COUNTIFS('BE H'!$D$5:$D$72,CLUBS!$B7,'BE H'!$Y$5:$Y$72,"&gt;0")+COUNTIFS('MI F'!$D$5:$D$72,CLUBS!$B7,'MI F'!$Y$5:$Y$72,"&gt;0")+COUNTIFS('MI H'!$D$5:$D$72,CLUBS!$B7,'MI H'!$Y$5:$Y$72,"&gt;0")+COUNTIFS('CA F'!$D$5:$D$72,CLUBS!$B7,'CA F'!$Y$5:$Y$72,"&gt;0")+COUNTIFS('CA H'!$D$5:$D$72,CLUBS!$B7,'CA H'!$Y$5:$Y$72,"&gt;0")+COUNTIFS('JU F'!$D$5:$D$72,CLUBS!$B7,'JU F'!$Y$5:$Y$72,"&gt;0")+COUNTIFS('JU H'!$D$5:$D$72,CLUBS!$B7,'JU H'!$Y$5:$Y$72,"&gt;0")</f>
        <v>0</v>
      </c>
      <c r="AH7" s="26">
        <f>SUMIF('MP F'!$D$5:$D$72,CLUBS!$B7,'MP F'!$Z$5:$Z$72)+SUMIF('MP H'!$D$5:$D$72,CLUBS!$B7,'MP H'!$Z$5:$Z$72)+SUMIF('PO F'!$D$5:$D$72,CLUBS!$B7,'PO F'!$Z$5:$Z$72)+SUMIF('PO H'!$D$5:$D$72,CLUBS!$B7,'PO H'!$Z$5:$Z$72)+SUMIF('PU F'!$D$5:$D$72,CLUBS!$B7,'PU F'!$Z$5:$Z$72)+SUMIF('PU H'!$D$5:$D$72,CLUBS!$B7,'PU H'!$Z$5:$Z$72)+SUMIF('BE F'!$D$5:$D$72,CLUBS!$B7,'BE F'!$Z$5:$Z$72)+SUMIF('BE H'!$D$5:$D$72,CLUBS!$B7,'BE H'!$Z$5:$Z$72)+SUMIF('MI F'!$D$5:$D$72,CLUBS!$B7,'MI F'!$Z$5:$Z$72)+SUMIF('MI H'!$D$5:$D$72,CLUBS!$B7,'MI H'!$Z$5:$Z$72)+SUMIF('CA F'!$D$5:$D$72,CLUBS!$B7,'CA F'!$Z$5:$Z$72)+SUMIF('CA H'!$D$5:$D$72,CLUBS!$B7,'CA H'!$Z$5:$Z$72)+SUMIF('JU F'!$D$5:$D$72,CLUBS!$B7,'JU F'!$Z$5:$Z$72)+SUMIF('JU H'!$D$5:$D$72,CLUBS!$B7,'JU H'!$Z$5:$Z$72)</f>
        <v>0</v>
      </c>
      <c r="AI7" s="26">
        <f>COUNTIFS('MP F'!$D$5:$D$72,CLUBS!$B7,'MP F'!$AA$5:$AA$72,"&gt;0")+COUNTIFS('MP H'!$D$5:$D$72,CLUBS!$B7,'MP H'!$AA$5:$AA$72,"&gt;0")+COUNTIFS('PO F'!$D$5:$D$72,CLUBS!$B7,'PO F'!$AA$5:$AA$72,"&gt;0")+COUNTIFS('PO H'!$D$5:$D$72,CLUBS!$B7,'PO H'!$AA$5:$AA$72,"&gt;0")+COUNTIFS('PU F'!$D$5:$D$72,CLUBS!$B7,'PU F'!$AA$5:$AA$72,"&gt;0")+COUNTIFS('PU H'!$D$5:$D$72,CLUBS!$B7,'PU H'!$AA$5:$AA$72,"&gt;0")+COUNTIFS('BE F'!$D$5:$D$72,CLUBS!$B7,'BE F'!$AA$5:$AA$72,"&gt;0")+COUNTIFS('BE H'!$D$5:$D$72,CLUBS!$B7,'BE H'!$AA$5:$AA$72,"&gt;0")+COUNTIFS('MI F'!$D$5:$D$72,CLUBS!$B7,'MI F'!$AA$5:$AA$72,"&gt;0")+COUNTIFS('MI H'!$D$5:$D$72,CLUBS!$B7,'MI H'!$AA$5:$AA$72,"&gt;0")+COUNTIFS('CA F'!$D$5:$D$72,CLUBS!$B7,'CA F'!$AA$5:$AA$72,"&gt;0")+COUNTIFS('CA H'!$D$5:$D$72,CLUBS!$B7,'CA H'!$AA$5:$AA$72,"&gt;0")+COUNTIFS('JU F'!$D$5:$D$72,CLUBS!$B7,'JU F'!$AA$5:$AA$72,"&gt;0")+COUNTIFS('JU H'!$D$5:$D$72,CLUBS!$B7,'JU H'!$AA$5:$AA$72,"&gt;0")</f>
        <v>0</v>
      </c>
      <c r="AJ7" s="26">
        <f>SUMIF('MP F'!$D$5:$D$72,CLUBS!$B7,'MP F'!$AB$5:$AB$72)+SUMIF('MP H'!$D$5:$D$72,CLUBS!$B7,'MP H'!$AB$5:$AB$72)+SUMIF('PO F'!$D$5:$D$72,CLUBS!$B7,'PO F'!$AB$5:$AB$72)+SUMIF('PO H'!$D$5:$D$72,CLUBS!$B7,'PO H'!$AB$5:$AB$72)+SUMIF('PU F'!$D$5:$D$72,CLUBS!$B7,'PU F'!$AB$5:$AB$72)+SUMIF('PU H'!$D$5:$D$72,CLUBS!$B7,'PU H'!$AB$5:$AB$72)+SUMIF('BE F'!$D$5:$D$72,CLUBS!$B7,'BE F'!$AB$5:$AB$72)+SUMIF('BE H'!$D$5:$D$72,CLUBS!$B7,'BE H'!$AB$5:$AB$72)+SUMIF('MI F'!$D$5:$D$72,CLUBS!$B7,'MI F'!$AB$5:$AB$72)+SUMIF('MI H'!$D$5:$D$72,CLUBS!$B7,'MI H'!$AB$5:$AB$72)+SUMIF('CA F'!$D$5:$D$72,CLUBS!$B7,'CA F'!$AB$5:$AB$72)+SUMIF('CA H'!$D$5:$D$72,CLUBS!$B7,'CA H'!$AB$5:$AB$72)+SUMIF('JU F'!$D$5:$D$72,CLUBS!$B7,'JU F'!$AB$5:$AB$72)+SUMIF('JU H'!$D$5:$D$72,CLUBS!$B7,'JU H'!$AB$5:$AB$72)</f>
        <v>0</v>
      </c>
      <c r="AK7" s="26">
        <f>COUNTIFS('MP F'!$D$5:$D$72,CLUBS!$B7,'MP F'!$AC$5:$AC$72,"&gt;0")+COUNTIFS('MP H'!$D$5:$D$72,CLUBS!$B7,'MP H'!$AC$5:$AC$72,"&gt;0")+COUNTIFS('PO F'!$D$5:$D$72,CLUBS!$B7,'PO F'!$AC$5:$AC$72,"&gt;0")+COUNTIFS('PO H'!$D$5:$D$72,CLUBS!$B7,'PO H'!$AC$5:$AC$72,"&gt;0")+COUNTIFS('PU F'!$D$5:$D$72,CLUBS!$B7,'PU F'!$AC$5:$AC$72,"&gt;0")+COUNTIFS('PU H'!$D$5:$D$72,CLUBS!$B7,'PU H'!$AC$5:$AC$72,"&gt;0")+COUNTIFS('BE F'!$D$5:$D$72,CLUBS!$B7,'BE F'!$AC$5:$AC$72,"&gt;0")+COUNTIFS('BE H'!$D$5:$D$72,CLUBS!$B7,'BE H'!$AC$5:$AC$72,"&gt;0")+COUNTIFS('MI F'!$D$5:$D$72,CLUBS!$B7,'MI F'!$AC$5:$AC$72,"&gt;0")+COUNTIFS('MI H'!$D$5:$D$72,CLUBS!$B7,'MI H'!$AC$5:$AC$72,"&gt;0")+COUNTIFS('CA F'!$D$5:$D$72,CLUBS!$B7,'CA F'!$AC$5:$AC$72,"&gt;0")+COUNTIFS('CA H'!$D$5:$D$72,CLUBS!$B7,'CA H'!$AC$5:$AC$72,"&gt;0")+COUNTIFS('JU F'!$D$5:$D$72,CLUBS!$B7,'JU F'!$AC$5:$AC$72,"&gt;0")+COUNTIFS('JU H'!$D$5:$D$72,CLUBS!$B7,'JU H'!$AC$5:$AC$72,"&gt;0")</f>
        <v>0</v>
      </c>
      <c r="AL7" s="26">
        <f>SUMIF('MP F'!$D$5:$D$72,CLUBS!$B7,'MP F'!$AD$5:$AD$72)+SUMIF('MP H'!$D$5:$D$72,CLUBS!$B7,'MP H'!$AD$5:$AD$72)+SUMIF('PO F'!$D$5:$D$72,CLUBS!$B7,'PO F'!$AD$5:$AD$72)+SUMIF('PO H'!$D$5:$D$72,CLUBS!$B7,'PO H'!$AD$5:$AD$72)+SUMIF('PU F'!$D$5:$D$72,CLUBS!$B7,'PU F'!$AD$5:$AD$72)+SUMIF('PU H'!$D$5:$D$72,CLUBS!$B7,'PU H'!$AD$5:$AD$72)+SUMIF('BE F'!$D$5:$D$72,CLUBS!$B7,'BE F'!$AD$5:$AD$72)+SUMIF('BE H'!$D$5:$D$72,CLUBS!$B7,'BE H'!$AD$5:$AD$72)+SUMIF('MI F'!$D$5:$D$72,CLUBS!$B7,'MI F'!$AD$5:$AD$72)+SUMIF('MI H'!$D$5:$D$72,CLUBS!$B7,'MI H'!$AD$5:$AD$72)+SUMIF('CA F'!$D$5:$D$72,CLUBS!$B7,'CA F'!$AD$5:$AD$72)+SUMIF('CA H'!$D$5:$D$72,CLUBS!$B7,'CA H'!$AD$5:$AD$72)+SUMIF('JU F'!$D$5:$D$72,CLUBS!$B7,'JU F'!$AD$5:$AD$72)+SUMIF('JU H'!$D$5:$D$72,CLUBS!$B7,'JU H'!$AD$5:$AD$72)</f>
        <v>0</v>
      </c>
      <c r="AM7" s="26">
        <f>COUNTIFS('MP F'!$D$5:$D$72,CLUBS!$B7,'MP F'!$AE$5:$AE$72,"&gt;0")+COUNTIFS('MP H'!$D$5:$D$72,CLUBS!$B7,'MP H'!$AE$5:$AE$72,"&gt;0")+COUNTIFS('PO F'!$D$5:$D$72,CLUBS!$B7,'PO F'!$AE$5:$AE$72,"&gt;0")+COUNTIFS('PO H'!$D$5:$D$72,CLUBS!$B7,'PO H'!$AE$5:$AE$72,"&gt;0")+COUNTIFS('PU F'!$D$5:$D$72,CLUBS!$B7,'PU F'!$AE$5:$AE$72,"&gt;0")+COUNTIFS('PU H'!$D$5:$D$72,CLUBS!$B7,'PU H'!$AE$5:$AE$72,"&gt;0")+COUNTIFS('BE F'!$D$5:$D$72,CLUBS!$B7,'BE F'!$AE$5:$AE$72,"&gt;0")+COUNTIFS('BE H'!$D$5:$D$72,CLUBS!$B7,'BE H'!$AE$5:$AE$72,"&gt;0")+COUNTIFS('MI F'!$D$5:$D$72,CLUBS!$B7,'MI F'!$AE$5:$AE$72,"&gt;0")+COUNTIFS('MI H'!$D$5:$D$72,CLUBS!$B7,'MI H'!$AE$5:$AE$72,"&gt;0")+COUNTIFS('CA F'!$D$5:$D$72,CLUBS!$B7,'CA F'!$AE$5:$AE$72,"&gt;0")+COUNTIFS('CA H'!$D$5:$D$72,CLUBS!$B7,'CA H'!$AE$5:$AE$72,"&gt;0")+COUNTIFS('JU F'!$D$5:$D$72,CLUBS!$B7,'JU F'!$AE$5:$AE$72,"&gt;0")+COUNTIFS('JU H'!$D$5:$D$72,CLUBS!$B7,'JU H'!$AE$5:$AE$72,"&gt;0")</f>
        <v>0</v>
      </c>
      <c r="AN7" s="26">
        <f>SUMIF('MP F'!$D$5:$D$72,CLUBS!$B7,'MP F'!$AF$5:$AF$72)+SUMIF('MP H'!$D$5:$D$72,CLUBS!$B7,'MP H'!$AF$5:$AF$72)+SUMIF('PO F'!$D$5:$D$72,CLUBS!$B7,'PO F'!$AF$5:$AF$72)+SUMIF('PO H'!$D$5:$D$72,CLUBS!$B7,'PO H'!$AF$5:$AF$72)+SUMIF('PU F'!$D$5:$D$72,CLUBS!$B7,'PU F'!$AF$5:$AF$72)+SUMIF('PU H'!$D$5:$D$72,CLUBS!$B7,'PU H'!$AF$5:$AF$72)+SUMIF('BE F'!$D$5:$D$72,CLUBS!$B7,'BE F'!$AF$5:$AF$72)+SUMIF('BE H'!$D$5:$D$72,CLUBS!$B7,'BE H'!$AF$5:$AF$72)+SUMIF('MI F'!$D$5:$D$72,CLUBS!$B7,'MI F'!$AF$5:$AF$72)+SUMIF('MI H'!$D$5:$D$72,CLUBS!$B7,'MI H'!$AF$5:$AF$72)+SUMIF('CA F'!$D$5:$D$72,CLUBS!$B7,'CA F'!$AF$5:$AF$72)+SUMIF('CA H'!$D$5:$D$72,CLUBS!$B7,'CA H'!$AF$5:$AF$72)+SUMIF('JU F'!$D$5:$D$72,CLUBS!$B7,'JU F'!$AF$5:$AF$72)+SUMIF('JU H'!$D$5:$D$72,CLUBS!$B7,'JU H'!$AF$5:$AF$72)</f>
        <v>0</v>
      </c>
      <c r="AO7" s="26">
        <f>COUNTIFS('MP F'!$D$5:$D$72,CLUBS!$B7,'MP F'!$AG$5:$AG$72,"&gt;0")+COUNTIFS('MP H'!$D$5:$D$72,CLUBS!$B7,'MP H'!$AG$5:$AG$72,"&gt;0")+COUNTIFS('PO F'!$D$5:$D$72,CLUBS!$B7,'PO F'!$AG$5:$AG$72,"&gt;0")+COUNTIFS('PO H'!$D$5:$D$72,CLUBS!$B7,'PO H'!$AG$5:$AG$72,"&gt;0")+COUNTIFS('PU F'!$D$5:$D$72,CLUBS!$B7,'PU F'!$AG$5:$AG$72,"&gt;0")+COUNTIFS('PU H'!$D$5:$D$72,CLUBS!$B7,'PU H'!$AG$5:$AG$72,"&gt;0")+COUNTIFS('BE F'!$D$5:$D$72,CLUBS!$B7,'BE F'!$AG$5:$AG$72,"&gt;0")+COUNTIFS('BE H'!$D$5:$D$72,CLUBS!$B7,'BE H'!$AG$5:$AG$72,"&gt;0")+COUNTIFS('MI F'!$D$5:$D$72,CLUBS!$B7,'MI F'!$AG$5:$AG$72,"&gt;0")+COUNTIFS('MI H'!$D$5:$D$72,CLUBS!$B7,'MI H'!$AG$5:$AG$72,"&gt;0")+COUNTIFS('CA F'!$D$5:$D$72,CLUBS!$B7,'CA F'!$AG$5:$AG$72,"&gt;0")+COUNTIFS('CA H'!$D$5:$D$72,CLUBS!$B7,'CA H'!$AG$5:$AG$72,"&gt;0")+COUNTIFS('JU F'!$D$5:$D$72,CLUBS!$B7,'JU F'!$AG$5:$AG$72,"&gt;0")+COUNTIFS('JU H'!$D$5:$D$72,CLUBS!$B7,'JU H'!$AG$5:$AG$72,"&gt;0")</f>
        <v>0</v>
      </c>
      <c r="AP7" s="26">
        <f>SUMIF('MP F'!$D$5:$D$72,CLUBS!$B7,'MP F'!$AH$5:$AH$72)+SUMIF('MP H'!$D$5:$D$72,CLUBS!$B7,'MP H'!$AH$5:$AH$72)+SUMIF('PO F'!$D$5:$D$72,CLUBS!$B7,'PO F'!$AH$5:$AH$72)+SUMIF('PO H'!$D$5:$D$72,CLUBS!$B7,'PO H'!$AH$5:$AH$72)+SUMIF('PU F'!$D$5:$D$72,CLUBS!$B7,'PU F'!$AH$5:$AH$72)+SUMIF('PU H'!$D$5:$D$72,CLUBS!$B7,'PU H'!$AH$5:$AH$72)+SUMIF('BE F'!$D$5:$D$72,CLUBS!$B7,'BE F'!$AH$5:$AH$72)+SUMIF('BE H'!$D$5:$D$72,CLUBS!$B7,'BE H'!$AH$5:$AH$72)+SUMIF('MI F'!$D$5:$D$72,CLUBS!$B7,'MI F'!$AH$5:$AH$72)+SUMIF('MI H'!$D$5:$D$72,CLUBS!$B7,'MI H'!$AH$5:$AH$72)+SUMIF('CA F'!$D$5:$D$72,CLUBS!$B7,'CA F'!$AH$5:$AH$72)+SUMIF('CA H'!$D$5:$D$72,CLUBS!$B7,'CA H'!$AH$5:$AH$72)+SUMIF('JU F'!$D$5:$D$72,CLUBS!$B7,'JU F'!$AH$5:$AH$72)+SUMIF('JU H'!$D$5:$D$72,CLUBS!$B7,'JU H'!$AH$5:$AH$72)</f>
        <v>0</v>
      </c>
      <c r="AQ7" s="16">
        <f t="shared" si="12"/>
        <v>0</v>
      </c>
      <c r="AR7" s="28">
        <f t="shared" si="13"/>
        <v>0</v>
      </c>
      <c r="AS7" s="29">
        <f t="shared" si="14"/>
        <v>0</v>
      </c>
      <c r="AT7" s="14">
        <f>COUNTIF('Licenciés Jeunes 2023'!F:F,CLUBS!B7)</f>
        <v>0</v>
      </c>
      <c r="AU7" s="14">
        <v>0</v>
      </c>
      <c r="AV7" s="27">
        <f t="shared" si="15"/>
        <v>0</v>
      </c>
      <c r="AW7" s="22"/>
    </row>
    <row r="8" spans="1:49" ht="13.5" x14ac:dyDescent="0.3">
      <c r="A8" s="34">
        <f t="shared" si="0"/>
        <v>20</v>
      </c>
      <c r="B8" s="65" t="s">
        <v>124</v>
      </c>
      <c r="C8" s="14">
        <f>COUNTIFS('MP F'!$D$5:$D$72,CLUBS!$B8,'MP F'!$E$5:$E$72,"&gt;0")+COUNTIFS('MP H'!$D$5:$D$72,CLUBS!$B8,'MP H'!$E$5:$E$72,"&gt;0")+COUNTIFS('PO F'!$D$5:$D$72,CLUBS!$B8,'PO F'!$E$5:$E$72,"&gt;0")+COUNTIFS('PO H'!$D$5:$D$72,CLUBS!$B8,'PO H'!$E$5:$E$72,"&gt;0")+COUNTIFS('PU F'!$D$5:$D$72,CLUBS!$B8,'PU F'!$E$5:$E$72,"&gt;0")+COUNTIFS('PU H'!$D$5:$D$72,CLUBS!$B8,'PU H'!$E$5:$E$72,"&gt;0")+COUNTIFS('BE F'!$D$5:$D$72,CLUBS!$B8,'BE F'!$E$5:$E$72,"&gt;0")+COUNTIFS('BE H'!$D$5:$D$72,CLUBS!$B8,'BE H'!$E$5:$E$72,"&gt;0")+COUNTIFS('MI F'!$D$5:$D$72,CLUBS!$B8,'MI F'!$E$5:$E$72,"&gt;0")+COUNTIFS('MI H'!$D$5:$D$72,CLUBS!$B8,'MI H'!$E$5:$E$72,"&gt;0")+COUNTIFS('CA F'!$D$5:$D$72,CLUBS!$B8,'CA F'!$E$5:$E$72,"&gt;0")+COUNTIFS('CA H'!$D$5:$D$72,CLUBS!$B8,'CA H'!$E$5:$E$72,"&gt;0")+COUNTIFS('JU F'!$D$5:$D$72,CLUBS!$B8,'JU F'!$E$5:$E$72,"&gt;0")+COUNTIFS('JU H'!$D$5:$D$72,CLUBS!$B8,'JU H'!$E$5:$E$72,"&gt;0")</f>
        <v>0</v>
      </c>
      <c r="D8" s="14">
        <v>0</v>
      </c>
      <c r="E8" s="27">
        <f>(SUMIF('MP F'!$D$5:$D$72,CLUBS!$B8,'MP F'!$F$5:$F$72)+SUMIF('MP H'!$D$5:$D$72,CLUBS!$B8,'MP H'!$F$5:$F$72)+SUMIF('PO F'!$D$5:$D$72,CLUBS!$B8,'PO F'!$F$5:$F$72)+SUMIF('PO H'!$D$5:$D$72,CLUBS!$B8,'PO H'!$F$5:$F$72)+SUMIF('PU F'!$D$5:$D$72,CLUBS!$B8,'PU F'!$F$5:$F$72)+SUMIF('PU H'!$D$5:$D$72,CLUBS!$B8,'PU H'!$F$5:$F$72)+SUMIF('BE F'!$D$5:$D$72,CLUBS!$B8,'BE F'!$F$5:$F$72)+SUMIF('BE H'!$D$5:$D$72,CLUBS!$B8,'BE H'!$F$5:$F$72)+SUMIF('MI F'!$D$5:$D$72,CLUBS!$B8,'MI F'!$F$5:$F$72)+SUMIF('MI H'!$D$5:$D$72,CLUBS!$B8,'MI H'!$F$5:$F$72)+SUMIF('CA F'!$D$5:$D$72,CLUBS!$B8,'CA F'!$F$5:$F$72)+SUMIF('CA H'!$D$5:$D$72,CLUBS!$B8,'CA H'!$F$5:$F$72)+SUMIF('JU F'!$D$5:$D$72,CLUBS!$B8,'JU F'!$F$5:$F$72)+SUMIF('JU H'!$D$5:$D$72,CLUBS!$B8,'JU H'!$F$5:$F$72))*D8</f>
        <v>0</v>
      </c>
      <c r="F8" s="69">
        <f>COUNTIFS('MP F'!$D$5:$D$72,CLUBS!$B8,'MP F'!$G$5:$G$72,"&gt;0")+COUNTIFS('MP H'!$D$5:$D$72,CLUBS!$B8,'MP H'!$G$5:$G$72,"&gt;0")+COUNTIFS('PO F'!$D$5:$D$72,CLUBS!$B8,'PO F'!$G$5:$G$72,"&gt;0")+COUNTIFS('PO H'!$D$5:$D$72,CLUBS!$B8,'PO H'!$G$5:$G$72,"&gt;0")+COUNTIFS('PU F'!$D$5:$D$72,CLUBS!$B8,'PU F'!$G$5:$G$72,"&gt;0")+COUNTIFS('PU H'!$D$5:$D$72,CLUBS!$B8,'PU H'!$G$5:$G$72,"&gt;0")+COUNTIFS('BE F'!$D$5:$D$72,CLUBS!$B8,'BE F'!$G$5:$G$72,"&gt;0")+COUNTIFS('BE H'!$D$5:$D$72,CLUBS!$B8,'BE H'!$G$5:$G$72,"&gt;0")+COUNTIFS('MI F'!$D$5:$D$72,CLUBS!$B8,'MI F'!$G$5:$G$72,"&gt;0")+COUNTIFS('MI H'!$D$5:$D$72,CLUBS!$B8,'MI H'!$G$5:$G$72,"&gt;0")+COUNTIFS('CA F'!$D$5:$D$72,CLUBS!$B8,'CA F'!$G$5:$G$72,"&gt;0")+COUNTIFS('CA H'!$D$5:$D$72,CLUBS!$B8,'CA H'!$G$5:$G$72,"&gt;0")+COUNTIFS('JU F'!$D$5:$D$72,CLUBS!$B8,'JU F'!$G$5:$G$72,"&gt;0")+COUNTIFS('JU H'!$D$5:$D$72,CLUBS!$B8,'JU H'!$G$5:$G$72,"&gt;0")</f>
        <v>0</v>
      </c>
      <c r="G8" s="69">
        <v>0</v>
      </c>
      <c r="H8" s="70">
        <f>(SUMIF('MP F'!$D$5:$D$72,CLUBS!$B8,'MP F'!$H$5:$H$72)+SUMIF('MP H'!$D$5:$D$72,CLUBS!$B8,'MP H'!$H$5:$H$72)+SUMIF('PO F'!$D$5:$D$72,CLUBS!$B8,'PO F'!$H$5:$H$72)+SUMIF('PO H'!$D$5:$D$72,CLUBS!$B8,'PO H'!$H$5:$H$72)+SUMIF('PU F'!$D$5:$D$72,CLUBS!$B8,'PU F'!$H$5:$H$72)+SUMIF('PU H'!$D$5:$D$72,CLUBS!$B8,'PU H'!$H$5:$H$72)+SUMIF('BE F'!$D$5:$D$72,CLUBS!$B8,'BE F'!$H$5:$H$72)+SUMIF('BE H'!$D$5:$D$72,CLUBS!$B8,'BE H'!$H$5:$H$72)+SUMIF('MI F'!$D$5:$D$72,CLUBS!$B8,'MI F'!$H$5:$H$72)+SUMIF('MI H'!$D$5:$D$72,CLUBS!$B8,'MI H'!$H$5:$H$72)+SUMIF('CA F'!$D$5:$D$72,CLUBS!$B8,'CA F'!$H$5:$H$72)+SUMIF('CA H'!$D$5:$D$72,CLUBS!$B8,'CA H'!$H$5:$H$72)+SUMIF('JU F'!$D$5:$D$72,CLUBS!$B8,'JU F'!$H$5:$H$72)+SUMIF('JU H'!$D$5:$D$72,CLUBS!$B8,'JU H'!$H$5:$H$72))*G8</f>
        <v>0</v>
      </c>
      <c r="I8" s="14">
        <f>COUNTIFS('MP F'!$D$5:$D$72,CLUBS!$B8,'MP F'!$I$5:$I$72,"&gt;0")+COUNTIFS('MP H'!$D$5:$D$72,CLUBS!$B8,'MP H'!$I$5:$I$72,"&gt;0")+COUNTIFS('PO F'!$D$5:$D$72,CLUBS!$B8,'PO F'!$I$5:$I$72,"&gt;0")+COUNTIFS('PO H'!$D$5:$D$72,CLUBS!$B8,'PO H'!$I$5:$I$72,"&gt;0")+COUNTIFS('PU F'!$D$5:$D$72,CLUBS!$B8,'PU F'!$I$5:$I$72,"&gt;0")+COUNTIFS('PU H'!$D$5:$D$72,CLUBS!$B8,'PU H'!$I$5:$I$72,"&gt;0")+COUNTIFS('BE F'!$D$5:$D$72,CLUBS!$B8,'BE F'!$I$5:$I$72,"&gt;0")+COUNTIFS('BE H'!$D$5:$D$72,CLUBS!$B8,'BE H'!$I$5:$I$72,"&gt;0")+COUNTIFS('MI F'!$D$5:$D$72,CLUBS!$B8,'MI F'!$I$5:$I$72,"&gt;0")+COUNTIFS('MI H'!$D$5:$D$72,CLUBS!$B8,'MI H'!$I$5:$I$72,"&gt;0")+COUNTIFS('CA F'!$D$5:$D$72,CLUBS!$B8,'CA F'!$I$5:$I$72,"&gt;0")+COUNTIFS('CA H'!$D$5:$D$72,CLUBS!$B8,'CA H'!$I$5:$I$72,"&gt;0")+COUNTIFS('JU F'!$D$5:$D$72,CLUBS!$B8,'JU F'!$I$5:$I$72,"&gt;0")+COUNTIFS('JU H'!$D$5:$D$72,CLUBS!$B8,'JU H'!$I$5:$I$72,"&gt;0")</f>
        <v>0</v>
      </c>
      <c r="J8" s="14">
        <v>0</v>
      </c>
      <c r="K8" s="26">
        <f>(SUMIF('MP F'!$D$5:$D$72,CLUBS!$B8,'MP F'!$J$5:$J$72)+SUMIF('MP H'!$D$5:$D$72,CLUBS!$B8,'MP H'!$J$5:$J$72)+SUMIF('PO F'!$D$5:$D$72,CLUBS!$B8,'PO F'!$J$5:$J$72)+SUMIF('PO H'!$D$5:$D$72,CLUBS!$B8,'PO H'!$J$5:$J$72)+SUMIF('PU F'!$D$5:$D$72,CLUBS!$B8,'PU F'!$J$5:$J$72)+SUMIF('PU H'!$D$5:$D$72,CLUBS!$B8,'PU H'!$J$5:$J$72)+SUMIF('BE F'!$D$5:$D$72,CLUBS!$B8,'BE F'!$J$5:$J$72)+SUMIF('BE H'!$D$5:$D$72,CLUBS!$B8,'BE H'!$J$5:$J$72)+SUMIF('MI F'!$D$5:$D$72,CLUBS!$B8,'MI F'!$J$5:$J$72)+SUMIF('MI H'!$D$5:$D$72,CLUBS!$B8,'MI H'!$J$5:$J$72)+SUMIF('CA F'!$D$5:$D$72,CLUBS!$B8,'CA F'!$J$5:$J$72)+SUMIF('CA H'!$D$5:$D$72,CLUBS!$B8,'CA H'!$J$5:$J$72)+SUMIF('JU F'!$D$5:$D$72,CLUBS!$B8,'JU F'!$J$5:$J$72)+SUMIF('JU H'!$D$5:$D$72,CLUBS!$B8,'JU H'!$J$5:$J$72))*J8</f>
        <v>0</v>
      </c>
      <c r="L8" s="69">
        <f>COUNTIFS('MP F'!$D$5:$D$72,CLUBS!$B8,'MP F'!$K$5:$K$72,"&gt;0")+COUNTIFS('MP H'!$D$5:$D$72,CLUBS!$B8,'MP H'!$K$5:$K$72,"&gt;0")+COUNTIFS('PO F'!$D$5:$D$72,CLUBS!$B8,'PO F'!$K$5:$K$72,"&gt;0")+COUNTIFS('PO H'!$D$5:$D$72,CLUBS!$B8,'PO H'!$K$5:$K$72,"&gt;0")+COUNTIFS('PU F'!$D$5:$D$72,CLUBS!$B8,'PU F'!$K$5:$K$72,"&gt;0")+COUNTIFS('PU H'!$D$5:$D$72,CLUBS!$B8,'PU H'!$K$5:$K$72,"&gt;0")+COUNTIFS('BE F'!$D$5:$D$72,CLUBS!$B8,'BE F'!$K$5:$K$72,"&gt;0")+COUNTIFS('BE H'!$D$5:$D$72,CLUBS!$B8,'BE H'!$K$5:$K$72,"&gt;0")+COUNTIFS('MI F'!$D$5:$D$72,CLUBS!$B8,'MI F'!$K$5:$K$72,"&gt;0")+COUNTIFS('MI H'!$D$5:$D$72,CLUBS!$B8,'MI H'!$K$5:$K$72,"&gt;0")+COUNTIFS('CA F'!$D$5:$D$72,CLUBS!$B8,'CA F'!$K$5:$K$72,"&gt;0")+COUNTIFS('CA H'!$D$5:$D$72,CLUBS!$B8,'CA H'!$K$5:$K$72,"&gt;0")+COUNTIFS('JU F'!$D$5:$D$72,CLUBS!$B8,'JU F'!$K$5:$K$72,"&gt;0")+COUNTIFS('JU H'!$D$5:$D$72,CLUBS!$B8,'JU H'!$K$5:$K$72,"&gt;0")</f>
        <v>0</v>
      </c>
      <c r="M8" s="69">
        <v>0</v>
      </c>
      <c r="N8" s="69">
        <f>(SUMIF('MP F'!$D$5:$D$72,CLUBS!$B8,'MP F'!$L$5:$L$72)+SUMIF('MP H'!$D$5:$D$72,CLUBS!$B8,'MP H'!$L$5:$L$72)+SUMIF('PO F'!$D$5:$D$72,CLUBS!$B8,'PO F'!$L$5:$L$72)+SUMIF('PO H'!$D$5:$D$72,CLUBS!$B8,'PO H'!$L$5:$L$72)+SUMIF('PU F'!$D$5:$D$72,CLUBS!$B8,'PU F'!$L$5:$L$72)+SUMIF('PU H'!$D$5:$D$72,CLUBS!$B8,'PU H'!$L$5:$L$72)+SUMIF('BE F'!$D$5:$D$72,CLUBS!$B8,'BE F'!$L$5:$L$72)+SUMIF('BE H'!$D$5:$D$72,CLUBS!$B8,'BE H'!$L$5:$L$72)+SUMIF('MI F'!$D$5:$D$72,CLUBS!$B8,'MI F'!$L$5:$L$72)+SUMIF('MI H'!$D$5:$D$72,CLUBS!$B8,'MI H'!$L$5:$L$72)+SUMIF('CA F'!$D$5:$D$72,CLUBS!$B8,'CA F'!$L$5:$L$72)+SUMIF('CA H'!$D$5:$D$72,CLUBS!$B8,'CA H'!$L$5:$L$72)+SUMIF('JU F'!$D$5:$D$72,CLUBS!$B8,'JU F'!$L$5:$L$72)+SUMIF('JU H'!$D$5:$D$72,CLUBS!$B8,'JU H'!$L$5:$L$72))*M8</f>
        <v>0</v>
      </c>
      <c r="O8" s="26">
        <f>COUNTIFS('MP F'!$D$5:$D$72,CLUBS!$B8,'MP F'!$M$5:$M$72,"&gt;0")+COUNTIFS('MP H'!$D$5:$D$72,CLUBS!$B8,'MP H'!$M$5:$M$72,"&gt;0")+COUNTIFS('PO F'!$D$5:$D$72,CLUBS!$B8,'PO F'!$M$5:$M$72,"&gt;0")+COUNTIFS('PO H'!$D$5:$D$72,CLUBS!$B8,'PO H'!$M$5:$M$72,"&gt;0")+COUNTIFS('PU F'!$D$5:$D$72,CLUBS!$B8,'PU F'!$M$5:$M$72,"&gt;0")+COUNTIFS('PU H'!$D$5:$D$72,CLUBS!$B8,'PU H'!$M$5:$M$72,"&gt;0")+COUNTIFS('BE F'!$D$5:$D$72,CLUBS!$B8,'BE F'!$M$5:$M$72,"&gt;0")+COUNTIFS('BE H'!$D$5:$D$72,CLUBS!$B8,'BE H'!$M$5:$M$72,"&gt;0")+COUNTIFS('MI F'!$D$5:$D$72,CLUBS!$B8,'MI F'!$M$5:$M$72,"&gt;0")+COUNTIFS('MI H'!$D$5:$D$72,CLUBS!$B8,'MI H'!$M$5:$M$72,"&gt;0")+COUNTIFS('CA F'!$D$5:$D$72,CLUBS!$B8,'CA F'!$M$5:$M$72,"&gt;0")+COUNTIFS('CA H'!$D$5:$D$72,CLUBS!$B8,'CA H'!$M$5:$M$72,"&gt;0")+COUNTIFS('JU F'!$D$5:$D$72,CLUBS!$B8,'JU F'!$M$5:$M$72,"&gt;0")+COUNTIFS('JU H'!$D$5:$D$72,CLUBS!$B8,'JU H'!$M$5:$M$72,"&gt;0")</f>
        <v>0</v>
      </c>
      <c r="P8" s="26">
        <v>0</v>
      </c>
      <c r="Q8" s="26">
        <f>(SUMIF('MP F'!$D$5:$D$72,CLUBS!$B8,'MP F'!$N$5:$N$72)+SUMIF('MP H'!$D$5:$D$72,CLUBS!$B8,'MP H'!$N$5:$N$72)+SUMIF('PO F'!$D$5:$D$72,CLUBS!$B8,'PO F'!$N$5:$N$72)+SUMIF('PO H'!$D$5:$D$72,CLUBS!$B8,'PO H'!$N$5:$N$72)+SUMIF('PU F'!$D$5:$D$72,CLUBS!$B8,'PU F'!$N$5:$N$72)+SUMIF('PU H'!$D$5:$D$72,CLUBS!$B8,'PU H'!$N$5:$N$72)+SUMIF('BE F'!$D$5:$D$72,CLUBS!$B8,'BE F'!$N$5:$N$72)+SUMIF('BE H'!$D$5:$D$72,CLUBS!$B8,'BE H'!$N$5:$N$72)+SUMIF('MI F'!$D$5:$D$72,CLUBS!$B8,'MI F'!$N$5:$N$72)+SUMIF('MI H'!$D$5:$D$72,CLUBS!$B8,'MI H'!$N$5:$N$72)+SUMIF('CA F'!$D$5:$D$72,CLUBS!$B8,'CA F'!$N$5:$N$72)+SUMIF('CA H'!$D$5:$D$72,CLUBS!$B8,'CA H'!$N$5:$N$72)+SUMIF('JU F'!$D$5:$D$72,CLUBS!$B8,'JU F'!$N$5:$N$72)+SUMIF('JU H'!$D$5:$D$72,CLUBS!$B8,'JU H'!$N$5:$N$72))*P8</f>
        <v>0</v>
      </c>
      <c r="R8" s="69">
        <f>COUNTIFS('MP F'!$D$5:$D$72,CLUBS!$B8,'MP F'!$O$5:$O$72,"&gt;0")+COUNTIFS('MP H'!$D$5:$D$72,CLUBS!$B8,'MP H'!$O$5:$O$72,"&gt;0")+COUNTIFS('PO F'!$D$5:$D$72,CLUBS!$B8,'PO F'!$O$5:$O$72,"&gt;0")+COUNTIFS('PO H'!$D$5:$D$72,CLUBS!$B8,'PO H'!$O$5:$O$72,"&gt;0")+COUNTIFS('PU F'!$D$5:$D$72,CLUBS!$B8,'PU F'!$O$5:$O$72,"&gt;0")+COUNTIFS('PU H'!$D$5:$D$72,CLUBS!$B8,'PU H'!$O$5:$O$72,"&gt;0")+COUNTIFS('BE F'!$D$5:$D$72,CLUBS!$B8,'BE F'!$O$5:$O$72,"&gt;0")+COUNTIFS('BE H'!$D$5:$D$72,CLUBS!$B8,'BE H'!$O$5:$O$72,"&gt;0")+COUNTIFS('MI F'!$D$5:$D$72,CLUBS!$B8,'MI F'!$O$5:$O$72,"&gt;0")+COUNTIFS('MI H'!$D$5:$D$72,CLUBS!$B8,'MI H'!$O$5:$O$72,"&gt;0")+COUNTIFS('CA F'!$D$5:$D$72,CLUBS!$B8,'CA F'!$O$5:$O$72,"&gt;0")+COUNTIFS('CA H'!$D$5:$D$72,CLUBS!$B8,'CA H'!$O$5:$O$72,"&gt;0")+COUNTIFS('JU F'!$D$5:$D$72,CLUBS!$B8,'JU F'!$O$5:$O$72,"&gt;0")+COUNTIFS('JU H'!$D$5:$D$72,CLUBS!$B8,'JU H'!$O$5:$O$72,"&gt;0")</f>
        <v>0</v>
      </c>
      <c r="S8" s="69">
        <v>0</v>
      </c>
      <c r="T8" s="69">
        <f>(SUMIF('MP F'!$D$5:$D$72,CLUBS!$B8,'MP F'!$P$5:$P$72)+SUMIF('MP H'!$D$5:$D$72,CLUBS!$B8,'MP H'!$P$5:$P$72)+SUMIF('PO F'!$D$5:$D$72,CLUBS!$B8,'PO F'!$P$5:$P$72)+SUMIF('PO H'!$D$5:$D$72,CLUBS!$B8,'PO H'!$P$5:$P$72)+SUMIF('PU F'!$D$5:$D$72,CLUBS!$B8,'PU F'!$P$5:$P$72)+SUMIF('PU H'!$D$5:$D$72,CLUBS!$B8,'PU H'!$P$5:$P$72)+SUMIF('BE F'!$D$5:$D$72,CLUBS!$B8,'BE F'!$P$5:$P$72)+SUMIF('BE H'!$D$5:$D$72,CLUBS!$B8,'BE H'!$P$5:$P$72)+SUMIF('MI F'!$D$5:$D$72,CLUBS!$B8,'MI F'!$P$5:$P$72)+SUMIF('MI H'!$D$5:$D$72,CLUBS!$B8,'MI H'!$P$5:$P$72)+SUMIF('CA F'!$D$5:$D$72,CLUBS!$B8,'CA F'!$P$5:$P$72)+SUMIF('CA H'!$D$5:$D$72,CLUBS!$B8,'CA H'!$P$5:$P$72)+SUMIF('JU F'!$D$5:$D$72,CLUBS!$B8,'JU F'!$P$5:$P$72)+SUMIF('JU H'!$D$5:$D$72,CLUBS!$B8,'JU H'!$P$5:$P$72))*S8</f>
        <v>0</v>
      </c>
      <c r="U8" s="26">
        <f>COUNTIFS('MP F'!$D$5:$D$72,CLUBS!$B8,'MP F'!$Q$5:$Q$72,"&gt;0")+COUNTIFS('MP H'!$D$5:$D$72,CLUBS!$B8,'MP H'!$Q$5:$Q$72,"&gt;0")+COUNTIFS('PO F'!$D$5:$D$72,CLUBS!$B8,'PO F'!$Q$5:$Q$72,"&gt;0")+COUNTIFS('PO H'!$D$5:$D$72,CLUBS!$B8,'PO H'!$Q$5:$Q$72,"&gt;0")+COUNTIFS('PU F'!$D$5:$D$72,CLUBS!$B8,'PU F'!$Q$5:$Q$72,"&gt;0")+COUNTIFS('PU H'!$D$5:$D$72,CLUBS!$B8,'PU H'!$Q$5:$Q$72,"&gt;0")+COUNTIFS('BE F'!$D$5:$D$72,CLUBS!$B8,'BE F'!$Q$5:$Q$72,"&gt;0")+COUNTIFS('BE H'!$D$5:$D$72,CLUBS!$B8,'BE H'!$Q$5:$Q$72,"&gt;0")+COUNTIFS('MI F'!$D$5:$D$72,CLUBS!$B8,'MI F'!$Q$5:$Q$72,"&gt;0")+COUNTIFS('MI H'!$D$5:$D$72,CLUBS!$B8,'MI H'!$Q$5:$Q$72,"&gt;0")+COUNTIFS('CA F'!$D$5:$D$72,CLUBS!$B8,'CA F'!$Q$5:$Q$72,"&gt;0")+COUNTIFS('CA H'!$D$5:$D$72,CLUBS!$B8,'CA H'!$Q$5:$Q$72,"&gt;0")+COUNTIFS('JU F'!$D$5:$D$72,CLUBS!$B8,'JU F'!$Q$5:$Q$72,"&gt;0")+COUNTIFS('JU H'!$D$5:$D$72,CLUBS!$B8,'JU H'!$Q$5:$Q$72,"&gt;0")</f>
        <v>0</v>
      </c>
      <c r="V8" s="26">
        <v>0</v>
      </c>
      <c r="W8" s="26">
        <f>(SUMIF('MP F'!$D$5:$D$72,CLUBS!$B8,'MP F'!$R$5:$R$72)+SUMIF('MP H'!$D$5:$D$72,CLUBS!$B8,'MP H'!$R$5:$R$72)+SUMIF('PO F'!$D$5:$D$72,CLUBS!$B8,'PO F'!$R$5:$R$72)+SUMIF('PO H'!$D$5:$D$72,CLUBS!$B8,'PO H'!$R$5:$R$72)+SUMIF('PU F'!$D$5:$D$72,CLUBS!$B8,'PU F'!$R$5:$R$72)+SUMIF('PU H'!$D$5:$D$72,CLUBS!$B8,'PU H'!$R$5:$R$72)+SUMIF('BE F'!$D$5:$D$72,CLUBS!$B8,'BE F'!$R$5:$R$72)+SUMIF('BE H'!$D$5:$D$72,CLUBS!$B8,'BE H'!$R$5:$R$72)+SUMIF('MI F'!$D$5:$D$72,CLUBS!$B8,'MI F'!$R$5:$R$72)+SUMIF('MI H'!$D$5:$D$72,CLUBS!$B8,'MI H'!$R$5:$R$72)+SUMIF('CA F'!$D$5:$D$72,CLUBS!$B8,'CA F'!$R$5:$R$72)+SUMIF('CA H'!$D$5:$D$72,CLUBS!$B8,'CA H'!$R$5:$R$72)+SUMIF('JU F'!$D$5:$D$72,CLUBS!$B8,'JU F'!$R$5:$R$72)+SUMIF('JU H'!$D$5:$D$72,CLUBS!$B8,'JU H'!$R$5:$R$72))*V8</f>
        <v>0</v>
      </c>
      <c r="X8" s="69">
        <f>COUNTIFS('MP F'!$D$5:$D$72,CLUBS!$B8,'MP F'!$S$5:$S$72,"&gt;0")+COUNTIFS('MP H'!$D$5:$D$72,CLUBS!$B8,'MP H'!$S$5:$S$72,"&gt;0")+COUNTIFS('PO F'!$D$5:$D$72,CLUBS!$B8,'PO F'!$S$5:$S$72,"&gt;0")+COUNTIFS('PO H'!$D$5:$D$72,CLUBS!$B8,'PO H'!$S$5:$S$72,"&gt;0")+COUNTIFS('PU F'!$D$5:$D$72,CLUBS!$B8,'PU F'!$S$5:$S$72,"&gt;0")+COUNTIFS('PU H'!$D$5:$D$72,CLUBS!$B8,'PU H'!$S$5:$S$72,"&gt;0")+COUNTIFS('BE F'!$D$5:$D$72,CLUBS!$B8,'BE F'!$S$5:$S$72,"&gt;0")+COUNTIFS('BE H'!$D$5:$D$72,CLUBS!$B8,'BE H'!$S$5:$S$72,"&gt;0")+COUNTIFS('MI F'!$D$5:$D$72,CLUBS!$B8,'MI F'!$S$5:$S$72,"&gt;0")+COUNTIFS('MI H'!$D$5:$D$72,CLUBS!$B8,'MI H'!$S$5:$S$72,"&gt;0")+COUNTIFS('CA F'!$D$5:$D$72,CLUBS!$B8,'CA F'!$S$5:$S$72,"&gt;0")+COUNTIFS('CA H'!$D$5:$D$72,CLUBS!$B8,'CA H'!$S$5:$S$72,"&gt;0")+COUNTIFS('JU F'!$D$5:$D$72,CLUBS!$B8,'JU F'!$S$5:$S$72,"&gt;0")+COUNTIFS('JU H'!$D$5:$D$72,CLUBS!$B8,'JU H'!$S$5:$S$72,"&gt;0")</f>
        <v>0</v>
      </c>
      <c r="Y8" s="69">
        <v>0</v>
      </c>
      <c r="Z8" s="69">
        <f>(SUMIF('MP F'!$D$5:$D$72,CLUBS!$B8,'MP F'!$T$5:$T$72)+SUMIF('MP H'!$D$5:$D$72,CLUBS!$B8,'MP H'!$T$5:$T$72)+SUMIF('PO F'!$D$5:$D$72,CLUBS!$B8,'PO F'!$T$5:$T$72)+SUMIF('PO H'!$D$5:$D$72,CLUBS!$B8,'PO H'!$T$5:$T$72)+SUMIF('PU F'!$D$5:$D$72,CLUBS!$B8,'PU F'!$T$5:$T$72)+SUMIF('PU H'!$D$5:$D$72,CLUBS!$B8,'PU H'!$T$5:$T$72)+SUMIF('BE F'!$D$5:$D$72,CLUBS!$B8,'BE F'!$T$5:$T$72)+SUMIF('BE H'!$D$5:$D$72,CLUBS!$B8,'BE H'!$T$5:$T$72)+SUMIF('MI F'!$D$5:$D$72,CLUBS!$B8,'MI F'!$T$5:$T$72)+SUMIF('MI H'!$D$5:$D$72,CLUBS!$B8,'MI H'!$T$5:$T$72)+SUMIF('CA F'!$D$5:$D$72,CLUBS!$B8,'CA F'!$T$5:$T$72)+SUMIF('CA H'!$D$5:$D$72,CLUBS!$B8,'CA H'!$T$5:$T$72)+SUMIF('JU F'!$D$5:$D$72,CLUBS!$B8,'JU F'!$T$5:$T$72)+SUMIF('JU H'!$D$5:$D$72,CLUBS!$B8,'JU H'!$T$5:$T$72))*Y8</f>
        <v>0</v>
      </c>
      <c r="AA8" s="26">
        <f>COUNTIFS('MP F'!$D$5:$D$72,CLUBS!$B8,'MP F'!$U$5:$U$72,"&gt;0")+COUNTIFS('MP H'!$D$5:$D$72,CLUBS!$B8,'MP H'!$U$5:$U$72,"&gt;0")+COUNTIFS('PO F'!$D$5:$D$72,CLUBS!$B8,'PO F'!$U$5:$U$72,"&gt;0")+COUNTIFS('PO H'!$D$5:$D$72,CLUBS!$B8,'PO H'!$U$5:$U$72,"&gt;0")+COUNTIFS('PU F'!$D$5:$D$72,CLUBS!$B8,'PU F'!$U$5:$U$72,"&gt;0")+COUNTIFS('PU H'!$D$5:$D$72,CLUBS!$B8,'PU H'!$U$5:$U$72,"&gt;0")+COUNTIFS('BE F'!$D$5:$D$72,CLUBS!$B8,'BE F'!$U$5:$U$72,"&gt;0")+COUNTIFS('BE H'!$D$5:$D$72,CLUBS!$B8,'BE H'!$U$5:$U$72,"&gt;0")+COUNTIFS('MI F'!$D$5:$D$72,CLUBS!$B8,'MI F'!$U$5:$U$72,"&gt;0")+COUNTIFS('MI H'!$D$5:$D$72,CLUBS!$B8,'MI H'!$U$5:$U$72,"&gt;0")+COUNTIFS('CA F'!$D$5:$D$72,CLUBS!$B8,'CA F'!$U$5:$U$72,"&gt;0")+COUNTIFS('CA H'!$D$5:$D$72,CLUBS!$B8,'CA H'!$U$5:$U$72,"&gt;0")+COUNTIFS('JU F'!$D$5:$D$72,CLUBS!$B8,'JU F'!$U$5:$U$72,"&gt;0")+COUNTIFS('JU H'!$D$5:$D$72,CLUBS!$B8,'JU H'!$U$5:$U$72,"&gt;0")</f>
        <v>0</v>
      </c>
      <c r="AB8" s="26">
        <v>0</v>
      </c>
      <c r="AC8" s="26">
        <f>(SUMIF('MP F'!$D$5:$D$72,CLUBS!$B8,'MP F'!$V$5:$V$72)+SUMIF('MP H'!$D$5:$D$72,CLUBS!$B8,'MP H'!$V$5:$V$72)+SUMIF('PO F'!$D$5:$D$72,CLUBS!$B8,'PO F'!$V$5:$V$72)+SUMIF('PO H'!$D$5:$D$72,CLUBS!$B8,'PO H'!$V$5:$V$72)+SUMIF('PU F'!$D$5:$D$72,CLUBS!$B8,'PU F'!$V$5:$V$72)+SUMIF('PU H'!$D$5:$D$72,CLUBS!$B8,'PU H'!$V$5:$V$72)+SUMIF('BE F'!$D$5:$D$72,CLUBS!$B8,'BE F'!$V$5:$V$72)+SUMIF('BE H'!$D$5:$D$72,CLUBS!$B8,'BE H'!$V$5:$V$72)+SUMIF('MI F'!$D$5:$D$72,CLUBS!$B8,'MI F'!$V$5:$V$72)+SUMIF('MI H'!$D$5:$D$72,CLUBS!$B8,'MI H'!$V$5:$V$72)+SUMIF('CA F'!$D$5:$D$72,CLUBS!$B8,'CA F'!$V$5:$V$72)+SUMIF('CA H'!$D$5:$D$72,CLUBS!$B8,'CA H'!$V$5:$V$72)+SUMIF('JU F'!$D$5:$D$72,CLUBS!$B8,'JU F'!$V$5:$V$72)+SUMIF('JU H'!$D$5:$D$72,CLUBS!$B8,'JU H'!$V$5:$V$72))*AB8</f>
        <v>0</v>
      </c>
      <c r="AD8" s="69">
        <f>COUNTIFS('MP F'!$D$5:$D$72,CLUBS!$B8,'MP F'!$W$5:$W$72,"&gt;0")+COUNTIFS('MP H'!$D$5:$D$72,CLUBS!$B8,'MP H'!$W$5:$W$72,"&gt;0")+COUNTIFS('PO F'!$D$5:$D$72,CLUBS!$B8,'PO F'!$W$5:$W$72,"&gt;0")+COUNTIFS('PO H'!$D$5:$D$72,CLUBS!$B8,'PO H'!$W$5:$W$72,"&gt;0")+COUNTIFS('PU F'!$D$5:$D$72,CLUBS!$B8,'PU F'!$W$5:$W$72,"&gt;0")+COUNTIFS('PU H'!$D$5:$D$72,CLUBS!$B8,'PU H'!$W$5:$W$72,"&gt;0")+COUNTIFS('BE F'!$D$5:$D$72,CLUBS!$B8,'BE F'!$W$5:$W$72,"&gt;0")+COUNTIFS('BE H'!$D$5:$D$72,CLUBS!$B8,'BE H'!$W$5:$W$72,"&gt;0")+COUNTIFS('MI F'!$D$5:$D$72,CLUBS!$B8,'MI F'!$W$5:$W$72,"&gt;0")+COUNTIFS('MI H'!$D$5:$D$72,CLUBS!$B8,'MI H'!$W$5:$W$72,"&gt;0")+COUNTIFS('CA F'!$D$5:$D$72,CLUBS!$B8,'CA F'!$W$5:$W$72,"&gt;0")+COUNTIFS('CA H'!$D$5:$D$72,CLUBS!$B8,'CA H'!$W$5:$W$72,"&gt;0")+COUNTIFS('JU F'!$D$5:$D$72,CLUBS!$B8,'JU F'!$W$5:$W$72,"&gt;0")+COUNTIFS('JU H'!$D$5:$D$72,CLUBS!$B8,'JU H'!$W$5:$W$72,"&gt;0")</f>
        <v>0</v>
      </c>
      <c r="AE8" s="69">
        <v>0</v>
      </c>
      <c r="AF8" s="69">
        <f>(SUMIF('MP F'!$D$5:$D$72,CLUBS!$B8,'MP F'!$X$5:$X$72)+SUMIF('MP H'!$D$5:$D$72,CLUBS!$B8,'MP H'!$X$5:$X$72)+SUMIF('PO F'!$D$5:$D$72,CLUBS!$B8,'PO F'!$X$5:$X$72)+SUMIF('PO H'!$D$5:$D$72,CLUBS!$B8,'PO H'!$X$5:$X$72)+SUMIF('PU F'!$D$5:$D$72,CLUBS!$B8,'PU F'!$X$5:$X$72)+SUMIF('PU H'!$D$5:$D$72,CLUBS!$B8,'PU H'!$X$5:$X$72)+SUMIF('BE F'!$D$5:$D$72,CLUBS!$B8,'BE F'!$X$5:$X$72)+SUMIF('BE H'!$D$5:$D$72,CLUBS!$B8,'BE H'!$X$5:$X$72)+SUMIF('MI F'!$D$5:$D$72,CLUBS!$B8,'MI F'!$X$5:$X$72)+SUMIF('MI H'!$D$5:$D$72,CLUBS!$B8,'MI H'!$X$5:$X$72)+SUMIF('CA F'!$D$5:$D$72,CLUBS!$B8,'CA F'!$X$5:$X$72)+SUMIF('CA H'!$D$5:$D$72,CLUBS!$B8,'CA H'!$X$5:$X$72)+SUMIF('JU F'!$D$5:$D$72,CLUBS!$B8,'JU F'!$X$5:$X$72)+SUMIF('JU H'!$D$5:$D$72,CLUBS!$B8,'JU H'!$X$5:$X$72))*AE8</f>
        <v>0</v>
      </c>
      <c r="AG8" s="26">
        <f>COUNTIFS('MP F'!$D$5:$D$72,CLUBS!$B8,'MP F'!$Y$5:$Y$72,"&gt;0")+COUNTIFS('MP H'!$D$5:$D$72,CLUBS!$B8,'MP H'!$Y$5:$Y$72,"&gt;0")+COUNTIFS('PO F'!$D$5:$D$72,CLUBS!$B8,'PO F'!$Y$5:$Y$72,"&gt;0")+COUNTIFS('PO H'!$D$5:$D$72,CLUBS!$B8,'PO H'!$Y$5:$Y$72,"&gt;0")+COUNTIFS('PU F'!$D$5:$D$72,CLUBS!$B8,'PU F'!$Y$5:$Y$72,"&gt;0")+COUNTIFS('PU H'!$D$5:$D$72,CLUBS!$B8,'PU H'!$Y$5:$Y$72,"&gt;0")+COUNTIFS('BE F'!$D$5:$D$72,CLUBS!$B8,'BE F'!$Y$5:$Y$72,"&gt;0")+COUNTIFS('BE H'!$D$5:$D$72,CLUBS!$B8,'BE H'!$Y$5:$Y$72,"&gt;0")+COUNTIFS('MI F'!$D$5:$D$72,CLUBS!$B8,'MI F'!$Y$5:$Y$72,"&gt;0")+COUNTIFS('MI H'!$D$5:$D$72,CLUBS!$B8,'MI H'!$Y$5:$Y$72,"&gt;0")+COUNTIFS('CA F'!$D$5:$D$72,CLUBS!$B8,'CA F'!$Y$5:$Y$72,"&gt;0")+COUNTIFS('CA H'!$D$5:$D$72,CLUBS!$B8,'CA H'!$Y$5:$Y$72,"&gt;0")+COUNTIFS('JU F'!$D$5:$D$72,CLUBS!$B8,'JU F'!$Y$5:$Y$72,"&gt;0")+COUNTIFS('JU H'!$D$5:$D$72,CLUBS!$B8,'JU H'!$Y$5:$Y$72,"&gt;0")</f>
        <v>0</v>
      </c>
      <c r="AH8" s="26">
        <f>SUMIF('MP F'!$D$5:$D$72,CLUBS!$B8,'MP F'!$Z$5:$Z$72)+SUMIF('MP H'!$D$5:$D$72,CLUBS!$B8,'MP H'!$Z$5:$Z$72)+SUMIF('PO F'!$D$5:$D$72,CLUBS!$B8,'PO F'!$Z$5:$Z$72)+SUMIF('PO H'!$D$5:$D$72,CLUBS!$B8,'PO H'!$Z$5:$Z$72)+SUMIF('PU F'!$D$5:$D$72,CLUBS!$B8,'PU F'!$Z$5:$Z$72)+SUMIF('PU H'!$D$5:$D$72,CLUBS!$B8,'PU H'!$Z$5:$Z$72)+SUMIF('BE F'!$D$5:$D$72,CLUBS!$B8,'BE F'!$Z$5:$Z$72)+SUMIF('BE H'!$D$5:$D$72,CLUBS!$B8,'BE H'!$Z$5:$Z$72)+SUMIF('MI F'!$D$5:$D$72,CLUBS!$B8,'MI F'!$Z$5:$Z$72)+SUMIF('MI H'!$D$5:$D$72,CLUBS!$B8,'MI H'!$Z$5:$Z$72)+SUMIF('CA F'!$D$5:$D$72,CLUBS!$B8,'CA F'!$Z$5:$Z$72)+SUMIF('CA H'!$D$5:$D$72,CLUBS!$B8,'CA H'!$Z$5:$Z$72)+SUMIF('JU F'!$D$5:$D$72,CLUBS!$B8,'JU F'!$Z$5:$Z$72)+SUMIF('JU H'!$D$5:$D$72,CLUBS!$B8,'JU H'!$Z$5:$Z$72)</f>
        <v>0</v>
      </c>
      <c r="AI8" s="26">
        <f>COUNTIFS('MP F'!$D$5:$D$72,CLUBS!$B8,'MP F'!$AA$5:$AA$72,"&gt;0")+COUNTIFS('MP H'!$D$5:$D$72,CLUBS!$B8,'MP H'!$AA$5:$AA$72,"&gt;0")+COUNTIFS('PO F'!$D$5:$D$72,CLUBS!$B8,'PO F'!$AA$5:$AA$72,"&gt;0")+COUNTIFS('PO H'!$D$5:$D$72,CLUBS!$B8,'PO H'!$AA$5:$AA$72,"&gt;0")+COUNTIFS('PU F'!$D$5:$D$72,CLUBS!$B8,'PU F'!$AA$5:$AA$72,"&gt;0")+COUNTIFS('PU H'!$D$5:$D$72,CLUBS!$B8,'PU H'!$AA$5:$AA$72,"&gt;0")+COUNTIFS('BE F'!$D$5:$D$72,CLUBS!$B8,'BE F'!$AA$5:$AA$72,"&gt;0")+COUNTIFS('BE H'!$D$5:$D$72,CLUBS!$B8,'BE H'!$AA$5:$AA$72,"&gt;0")+COUNTIFS('MI F'!$D$5:$D$72,CLUBS!$B8,'MI F'!$AA$5:$AA$72,"&gt;0")+COUNTIFS('MI H'!$D$5:$D$72,CLUBS!$B8,'MI H'!$AA$5:$AA$72,"&gt;0")+COUNTIFS('CA F'!$D$5:$D$72,CLUBS!$B8,'CA F'!$AA$5:$AA$72,"&gt;0")+COUNTIFS('CA H'!$D$5:$D$72,CLUBS!$B8,'CA H'!$AA$5:$AA$72,"&gt;0")+COUNTIFS('JU F'!$D$5:$D$72,CLUBS!$B8,'JU F'!$AA$5:$AA$72,"&gt;0")+COUNTIFS('JU H'!$D$5:$D$72,CLUBS!$B8,'JU H'!$AA$5:$AA$72,"&gt;0")</f>
        <v>0</v>
      </c>
      <c r="AJ8" s="26">
        <f>SUMIF('MP F'!$D$5:$D$72,CLUBS!$B8,'MP F'!$AB$5:$AB$72)+SUMIF('MP H'!$D$5:$D$72,CLUBS!$B8,'MP H'!$AB$5:$AB$72)+SUMIF('PO F'!$D$5:$D$72,CLUBS!$B8,'PO F'!$AB$5:$AB$72)+SUMIF('PO H'!$D$5:$D$72,CLUBS!$B8,'PO H'!$AB$5:$AB$72)+SUMIF('PU F'!$D$5:$D$72,CLUBS!$B8,'PU F'!$AB$5:$AB$72)+SUMIF('PU H'!$D$5:$D$72,CLUBS!$B8,'PU H'!$AB$5:$AB$72)+SUMIF('BE F'!$D$5:$D$72,CLUBS!$B8,'BE F'!$AB$5:$AB$72)+SUMIF('BE H'!$D$5:$D$72,CLUBS!$B8,'BE H'!$AB$5:$AB$72)+SUMIF('MI F'!$D$5:$D$72,CLUBS!$B8,'MI F'!$AB$5:$AB$72)+SUMIF('MI H'!$D$5:$D$72,CLUBS!$B8,'MI H'!$AB$5:$AB$72)+SUMIF('CA F'!$D$5:$D$72,CLUBS!$B8,'CA F'!$AB$5:$AB$72)+SUMIF('CA H'!$D$5:$D$72,CLUBS!$B8,'CA H'!$AB$5:$AB$72)+SUMIF('JU F'!$D$5:$D$72,CLUBS!$B8,'JU F'!$AB$5:$AB$72)+SUMIF('JU H'!$D$5:$D$72,CLUBS!$B8,'JU H'!$AB$5:$AB$72)</f>
        <v>0</v>
      </c>
      <c r="AK8" s="26">
        <f>COUNTIFS('MP F'!$D$5:$D$72,CLUBS!$B8,'MP F'!$AC$5:$AC$72,"&gt;0")+COUNTIFS('MP H'!$D$5:$D$72,CLUBS!$B8,'MP H'!$AC$5:$AC$72,"&gt;0")+COUNTIFS('PO F'!$D$5:$D$72,CLUBS!$B8,'PO F'!$AC$5:$AC$72,"&gt;0")+COUNTIFS('PO H'!$D$5:$D$72,CLUBS!$B8,'PO H'!$AC$5:$AC$72,"&gt;0")+COUNTIFS('PU F'!$D$5:$D$72,CLUBS!$B8,'PU F'!$AC$5:$AC$72,"&gt;0")+COUNTIFS('PU H'!$D$5:$D$72,CLUBS!$B8,'PU H'!$AC$5:$AC$72,"&gt;0")+COUNTIFS('BE F'!$D$5:$D$72,CLUBS!$B8,'BE F'!$AC$5:$AC$72,"&gt;0")+COUNTIFS('BE H'!$D$5:$D$72,CLUBS!$B8,'BE H'!$AC$5:$AC$72,"&gt;0")+COUNTIFS('MI F'!$D$5:$D$72,CLUBS!$B8,'MI F'!$AC$5:$AC$72,"&gt;0")+COUNTIFS('MI H'!$D$5:$D$72,CLUBS!$B8,'MI H'!$AC$5:$AC$72,"&gt;0")+COUNTIFS('CA F'!$D$5:$D$72,CLUBS!$B8,'CA F'!$AC$5:$AC$72,"&gt;0")+COUNTIFS('CA H'!$D$5:$D$72,CLUBS!$B8,'CA H'!$AC$5:$AC$72,"&gt;0")+COUNTIFS('JU F'!$D$5:$D$72,CLUBS!$B8,'JU F'!$AC$5:$AC$72,"&gt;0")+COUNTIFS('JU H'!$D$5:$D$72,CLUBS!$B8,'JU H'!$AC$5:$AC$72,"&gt;0")</f>
        <v>0</v>
      </c>
      <c r="AL8" s="26">
        <f>SUMIF('MP F'!$D$5:$D$72,CLUBS!$B8,'MP F'!$AD$5:$AD$72)+SUMIF('MP H'!$D$5:$D$72,CLUBS!$B8,'MP H'!$AD$5:$AD$72)+SUMIF('PO F'!$D$5:$D$72,CLUBS!$B8,'PO F'!$AD$5:$AD$72)+SUMIF('PO H'!$D$5:$D$72,CLUBS!$B8,'PO H'!$AD$5:$AD$72)+SUMIF('PU F'!$D$5:$D$72,CLUBS!$B8,'PU F'!$AD$5:$AD$72)+SUMIF('PU H'!$D$5:$D$72,CLUBS!$B8,'PU H'!$AD$5:$AD$72)+SUMIF('BE F'!$D$5:$D$72,CLUBS!$B8,'BE F'!$AD$5:$AD$72)+SUMIF('BE H'!$D$5:$D$72,CLUBS!$B8,'BE H'!$AD$5:$AD$72)+SUMIF('MI F'!$D$5:$D$72,CLUBS!$B8,'MI F'!$AD$5:$AD$72)+SUMIF('MI H'!$D$5:$D$72,CLUBS!$B8,'MI H'!$AD$5:$AD$72)+SUMIF('CA F'!$D$5:$D$72,CLUBS!$B8,'CA F'!$AD$5:$AD$72)+SUMIF('CA H'!$D$5:$D$72,CLUBS!$B8,'CA H'!$AD$5:$AD$72)+SUMIF('JU F'!$D$5:$D$72,CLUBS!$B8,'JU F'!$AD$5:$AD$72)+SUMIF('JU H'!$D$5:$D$72,CLUBS!$B8,'JU H'!$AD$5:$AD$72)</f>
        <v>0</v>
      </c>
      <c r="AM8" s="26">
        <f>COUNTIFS('MP F'!$D$5:$D$72,CLUBS!$B8,'MP F'!$AE$5:$AE$72,"&gt;0")+COUNTIFS('MP H'!$D$5:$D$72,CLUBS!$B8,'MP H'!$AE$5:$AE$72,"&gt;0")+COUNTIFS('PO F'!$D$5:$D$72,CLUBS!$B8,'PO F'!$AE$5:$AE$72,"&gt;0")+COUNTIFS('PO H'!$D$5:$D$72,CLUBS!$B8,'PO H'!$AE$5:$AE$72,"&gt;0")+COUNTIFS('PU F'!$D$5:$D$72,CLUBS!$B8,'PU F'!$AE$5:$AE$72,"&gt;0")+COUNTIFS('PU H'!$D$5:$D$72,CLUBS!$B8,'PU H'!$AE$5:$AE$72,"&gt;0")+COUNTIFS('BE F'!$D$5:$D$72,CLUBS!$B8,'BE F'!$AE$5:$AE$72,"&gt;0")+COUNTIFS('BE H'!$D$5:$D$72,CLUBS!$B8,'BE H'!$AE$5:$AE$72,"&gt;0")+COUNTIFS('MI F'!$D$5:$D$72,CLUBS!$B8,'MI F'!$AE$5:$AE$72,"&gt;0")+COUNTIFS('MI H'!$D$5:$D$72,CLUBS!$B8,'MI H'!$AE$5:$AE$72,"&gt;0")+COUNTIFS('CA F'!$D$5:$D$72,CLUBS!$B8,'CA F'!$AE$5:$AE$72,"&gt;0")+COUNTIFS('CA H'!$D$5:$D$72,CLUBS!$B8,'CA H'!$AE$5:$AE$72,"&gt;0")+COUNTIFS('JU F'!$D$5:$D$72,CLUBS!$B8,'JU F'!$AE$5:$AE$72,"&gt;0")+COUNTIFS('JU H'!$D$5:$D$72,CLUBS!$B8,'JU H'!$AE$5:$AE$72,"&gt;0")</f>
        <v>0</v>
      </c>
      <c r="AN8" s="26">
        <f>SUMIF('MP F'!$D$5:$D$72,CLUBS!$B8,'MP F'!$AF$5:$AF$72)+SUMIF('MP H'!$D$5:$D$72,CLUBS!$B8,'MP H'!$AF$5:$AF$72)+SUMIF('PO F'!$D$5:$D$72,CLUBS!$B8,'PO F'!$AF$5:$AF$72)+SUMIF('PO H'!$D$5:$D$72,CLUBS!$B8,'PO H'!$AF$5:$AF$72)+SUMIF('PU F'!$D$5:$D$72,CLUBS!$B8,'PU F'!$AF$5:$AF$72)+SUMIF('PU H'!$D$5:$D$72,CLUBS!$B8,'PU H'!$AF$5:$AF$72)+SUMIF('BE F'!$D$5:$D$72,CLUBS!$B8,'BE F'!$AF$5:$AF$72)+SUMIF('BE H'!$D$5:$D$72,CLUBS!$B8,'BE H'!$AF$5:$AF$72)+SUMIF('MI F'!$D$5:$D$72,CLUBS!$B8,'MI F'!$AF$5:$AF$72)+SUMIF('MI H'!$D$5:$D$72,CLUBS!$B8,'MI H'!$AF$5:$AF$72)+SUMIF('CA F'!$D$5:$D$72,CLUBS!$B8,'CA F'!$AF$5:$AF$72)+SUMIF('CA H'!$D$5:$D$72,CLUBS!$B8,'CA H'!$AF$5:$AF$72)+SUMIF('JU F'!$D$5:$D$72,CLUBS!$B8,'JU F'!$AF$5:$AF$72)+SUMIF('JU H'!$D$5:$D$72,CLUBS!$B8,'JU H'!$AF$5:$AF$72)</f>
        <v>0</v>
      </c>
      <c r="AO8" s="26">
        <f>COUNTIFS('MP F'!$D$5:$D$72,CLUBS!$B8,'MP F'!$AG$5:$AG$72,"&gt;0")+COUNTIFS('MP H'!$D$5:$D$72,CLUBS!$B8,'MP H'!$AG$5:$AG$72,"&gt;0")+COUNTIFS('PO F'!$D$5:$D$72,CLUBS!$B8,'PO F'!$AG$5:$AG$72,"&gt;0")+COUNTIFS('PO H'!$D$5:$D$72,CLUBS!$B8,'PO H'!$AG$5:$AG$72,"&gt;0")+COUNTIFS('PU F'!$D$5:$D$72,CLUBS!$B8,'PU F'!$AG$5:$AG$72,"&gt;0")+COUNTIFS('PU H'!$D$5:$D$72,CLUBS!$B8,'PU H'!$AG$5:$AG$72,"&gt;0")+COUNTIFS('BE F'!$D$5:$D$72,CLUBS!$B8,'BE F'!$AG$5:$AG$72,"&gt;0")+COUNTIFS('BE H'!$D$5:$D$72,CLUBS!$B8,'BE H'!$AG$5:$AG$72,"&gt;0")+COUNTIFS('MI F'!$D$5:$D$72,CLUBS!$B8,'MI F'!$AG$5:$AG$72,"&gt;0")+COUNTIFS('MI H'!$D$5:$D$72,CLUBS!$B8,'MI H'!$AG$5:$AG$72,"&gt;0")+COUNTIFS('CA F'!$D$5:$D$72,CLUBS!$B8,'CA F'!$AG$5:$AG$72,"&gt;0")+COUNTIFS('CA H'!$D$5:$D$72,CLUBS!$B8,'CA H'!$AG$5:$AG$72,"&gt;0")+COUNTIFS('JU F'!$D$5:$D$72,CLUBS!$B8,'JU F'!$AG$5:$AG$72,"&gt;0")+COUNTIFS('JU H'!$D$5:$D$72,CLUBS!$B8,'JU H'!$AG$5:$AG$72,"&gt;0")</f>
        <v>0</v>
      </c>
      <c r="AP8" s="26">
        <f>SUMIF('MP F'!$D$5:$D$72,CLUBS!$B8,'MP F'!$AH$5:$AH$72)+SUMIF('MP H'!$D$5:$D$72,CLUBS!$B8,'MP H'!$AH$5:$AH$72)+SUMIF('PO F'!$D$5:$D$72,CLUBS!$B8,'PO F'!$AH$5:$AH$72)+SUMIF('PO H'!$D$5:$D$72,CLUBS!$B8,'PO H'!$AH$5:$AH$72)+SUMIF('PU F'!$D$5:$D$72,CLUBS!$B8,'PU F'!$AH$5:$AH$72)+SUMIF('PU H'!$D$5:$D$72,CLUBS!$B8,'PU H'!$AH$5:$AH$72)+SUMIF('BE F'!$D$5:$D$72,CLUBS!$B8,'BE F'!$AH$5:$AH$72)+SUMIF('BE H'!$D$5:$D$72,CLUBS!$B8,'BE H'!$AH$5:$AH$72)+SUMIF('MI F'!$D$5:$D$72,CLUBS!$B8,'MI F'!$AH$5:$AH$72)+SUMIF('MI H'!$D$5:$D$72,CLUBS!$B8,'MI H'!$AH$5:$AH$72)+SUMIF('CA F'!$D$5:$D$72,CLUBS!$B8,'CA F'!$AH$5:$AH$72)+SUMIF('CA H'!$D$5:$D$72,CLUBS!$B8,'CA H'!$AH$5:$AH$72)+SUMIF('JU F'!$D$5:$D$72,CLUBS!$B8,'JU F'!$AH$5:$AH$72)+SUMIF('JU H'!$D$5:$D$72,CLUBS!$B8,'JU H'!$AH$5:$AH$72)</f>
        <v>0</v>
      </c>
      <c r="AQ8" s="16">
        <f t="shared" si="12"/>
        <v>0</v>
      </c>
      <c r="AR8" s="28">
        <f t="shared" si="13"/>
        <v>0</v>
      </c>
      <c r="AS8" s="29">
        <f t="shared" si="14"/>
        <v>0</v>
      </c>
      <c r="AT8" s="14">
        <f>COUNTIF('Licenciés Jeunes 2023'!F:F,CLUBS!B8)</f>
        <v>0</v>
      </c>
      <c r="AU8" s="14">
        <v>0</v>
      </c>
      <c r="AV8" s="27">
        <f t="shared" si="15"/>
        <v>0</v>
      </c>
      <c r="AW8" s="22"/>
    </row>
    <row r="9" spans="1:49" ht="13.5" x14ac:dyDescent="0.3">
      <c r="A9" s="34">
        <f t="shared" si="0"/>
        <v>16</v>
      </c>
      <c r="B9" s="65" t="s">
        <v>125</v>
      </c>
      <c r="C9" s="14">
        <f>COUNTIFS('MP F'!$D$5:$D$72,CLUBS!$B9,'MP F'!$E$5:$E$72,"&gt;0")+COUNTIFS('MP H'!$D$5:$D$72,CLUBS!$B9,'MP H'!$E$5:$E$72,"&gt;0")+COUNTIFS('PO F'!$D$5:$D$72,CLUBS!$B9,'PO F'!$E$5:$E$72,"&gt;0")+COUNTIFS('PO H'!$D$5:$D$72,CLUBS!$B9,'PO H'!$E$5:$E$72,"&gt;0")+COUNTIFS('PU F'!$D$5:$D$72,CLUBS!$B9,'PU F'!$E$5:$E$72,"&gt;0")+COUNTIFS('PU H'!$D$5:$D$72,CLUBS!$B9,'PU H'!$E$5:$E$72,"&gt;0")+COUNTIFS('BE F'!$D$5:$D$72,CLUBS!$B9,'BE F'!$E$5:$E$72,"&gt;0")+COUNTIFS('BE H'!$D$5:$D$72,CLUBS!$B9,'BE H'!$E$5:$E$72,"&gt;0")+COUNTIFS('MI F'!$D$5:$D$72,CLUBS!$B9,'MI F'!$E$5:$E$72,"&gt;0")+COUNTIFS('MI H'!$D$5:$D$72,CLUBS!$B9,'MI H'!$E$5:$E$72,"&gt;0")+COUNTIFS('CA F'!$D$5:$D$72,CLUBS!$B9,'CA F'!$E$5:$E$72,"&gt;0")+COUNTIFS('CA H'!$D$5:$D$72,CLUBS!$B9,'CA H'!$E$5:$E$72,"&gt;0")+COUNTIFS('JU F'!$D$5:$D$72,CLUBS!$B9,'JU F'!$E$5:$E$72,"&gt;0")+COUNTIFS('JU H'!$D$5:$D$72,CLUBS!$B9,'JU H'!$E$5:$E$72,"&gt;0")</f>
        <v>3</v>
      </c>
      <c r="D9" s="14">
        <f t="shared" si="2"/>
        <v>1</v>
      </c>
      <c r="E9" s="27">
        <f>(SUMIF('MP F'!$D$5:$D$72,CLUBS!$B9,'MP F'!$F$5:$F$72)+SUMIF('MP H'!$D$5:$D$72,CLUBS!$B9,'MP H'!$F$5:$F$72)+SUMIF('PO F'!$D$5:$D$72,CLUBS!$B9,'PO F'!$F$5:$F$72)+SUMIF('PO H'!$D$5:$D$72,CLUBS!$B9,'PO H'!$F$5:$F$72)+SUMIF('PU F'!$D$5:$D$72,CLUBS!$B9,'PU F'!$F$5:$F$72)+SUMIF('PU H'!$D$5:$D$72,CLUBS!$B9,'PU H'!$F$5:$F$72)+SUMIF('BE F'!$D$5:$D$72,CLUBS!$B9,'BE F'!$F$5:$F$72)+SUMIF('BE H'!$D$5:$D$72,CLUBS!$B9,'BE H'!$F$5:$F$72)+SUMIF('MI F'!$D$5:$D$72,CLUBS!$B9,'MI F'!$F$5:$F$72)+SUMIF('MI H'!$D$5:$D$72,CLUBS!$B9,'MI H'!$F$5:$F$72)+SUMIF('CA F'!$D$5:$D$72,CLUBS!$B9,'CA F'!$F$5:$F$72)+SUMIF('CA H'!$D$5:$D$72,CLUBS!$B9,'CA H'!$F$5:$F$72)+SUMIF('JU F'!$D$5:$D$72,CLUBS!$B9,'JU F'!$F$5:$F$72)+SUMIF('JU H'!$D$5:$D$72,CLUBS!$B9,'JU H'!$F$5:$F$72))*D9</f>
        <v>38</v>
      </c>
      <c r="F9" s="69">
        <f>COUNTIFS('MP F'!$D$5:$D$72,CLUBS!$B9,'MP F'!$G$5:$G$72,"&gt;0")+COUNTIFS('MP H'!$D$5:$D$72,CLUBS!$B9,'MP H'!$G$5:$G$72,"&gt;0")+COUNTIFS('PO F'!$D$5:$D$72,CLUBS!$B9,'PO F'!$G$5:$G$72,"&gt;0")+COUNTIFS('PO H'!$D$5:$D$72,CLUBS!$B9,'PO H'!$G$5:$G$72,"&gt;0")+COUNTIFS('PU F'!$D$5:$D$72,CLUBS!$B9,'PU F'!$G$5:$G$72,"&gt;0")+COUNTIFS('PU H'!$D$5:$D$72,CLUBS!$B9,'PU H'!$G$5:$G$72,"&gt;0")+COUNTIFS('BE F'!$D$5:$D$72,CLUBS!$B9,'BE F'!$G$5:$G$72,"&gt;0")+COUNTIFS('BE H'!$D$5:$D$72,CLUBS!$B9,'BE H'!$G$5:$G$72,"&gt;0")+COUNTIFS('MI F'!$D$5:$D$72,CLUBS!$B9,'MI F'!$G$5:$G$72,"&gt;0")+COUNTIFS('MI H'!$D$5:$D$72,CLUBS!$B9,'MI H'!$G$5:$G$72,"&gt;0")+COUNTIFS('CA F'!$D$5:$D$72,CLUBS!$B9,'CA F'!$G$5:$G$72,"&gt;0")+COUNTIFS('CA H'!$D$5:$D$72,CLUBS!$B9,'CA H'!$G$5:$G$72,"&gt;0")+COUNTIFS('JU F'!$D$5:$D$72,CLUBS!$B9,'JU F'!$G$5:$G$72,"&gt;0")+COUNTIFS('JU H'!$D$5:$D$72,CLUBS!$B9,'JU H'!$G$5:$G$72,"&gt;0")</f>
        <v>0</v>
      </c>
      <c r="G9" s="69">
        <v>0</v>
      </c>
      <c r="H9" s="70">
        <f>(SUMIF('MP F'!$D$5:$D$72,CLUBS!$B9,'MP F'!$H$5:$H$72)+SUMIF('MP H'!$D$5:$D$72,CLUBS!$B9,'MP H'!$H$5:$H$72)+SUMIF('PO F'!$D$5:$D$72,CLUBS!$B9,'PO F'!$H$5:$H$72)+SUMIF('PO H'!$D$5:$D$72,CLUBS!$B9,'PO H'!$H$5:$H$72)+SUMIF('PU F'!$D$5:$D$72,CLUBS!$B9,'PU F'!$H$5:$H$72)+SUMIF('PU H'!$D$5:$D$72,CLUBS!$B9,'PU H'!$H$5:$H$72)+SUMIF('BE F'!$D$5:$D$72,CLUBS!$B9,'BE F'!$H$5:$H$72)+SUMIF('BE H'!$D$5:$D$72,CLUBS!$B9,'BE H'!$H$5:$H$72)+SUMIF('MI F'!$D$5:$D$72,CLUBS!$B9,'MI F'!$H$5:$H$72)+SUMIF('MI H'!$D$5:$D$72,CLUBS!$B9,'MI H'!$H$5:$H$72)+SUMIF('CA F'!$D$5:$D$72,CLUBS!$B9,'CA F'!$H$5:$H$72)+SUMIF('CA H'!$D$5:$D$72,CLUBS!$B9,'CA H'!$H$5:$H$72)+SUMIF('JU F'!$D$5:$D$72,CLUBS!$B9,'JU F'!$H$5:$H$72)+SUMIF('JU H'!$D$5:$D$72,CLUBS!$B9,'JU H'!$H$5:$H$72))*G9</f>
        <v>0</v>
      </c>
      <c r="I9" s="14">
        <f>COUNTIFS('MP F'!$D$5:$D$72,CLUBS!$B9,'MP F'!$I$5:$I$72,"&gt;0")+COUNTIFS('MP H'!$D$5:$D$72,CLUBS!$B9,'MP H'!$I$5:$I$72,"&gt;0")+COUNTIFS('PO F'!$D$5:$D$72,CLUBS!$B9,'PO F'!$I$5:$I$72,"&gt;0")+COUNTIFS('PO H'!$D$5:$D$72,CLUBS!$B9,'PO H'!$I$5:$I$72,"&gt;0")+COUNTIFS('PU F'!$D$5:$D$72,CLUBS!$B9,'PU F'!$I$5:$I$72,"&gt;0")+COUNTIFS('PU H'!$D$5:$D$72,CLUBS!$B9,'PU H'!$I$5:$I$72,"&gt;0")+COUNTIFS('BE F'!$D$5:$D$72,CLUBS!$B9,'BE F'!$I$5:$I$72,"&gt;0")+COUNTIFS('BE H'!$D$5:$D$72,CLUBS!$B9,'BE H'!$I$5:$I$72,"&gt;0")+COUNTIFS('MI F'!$D$5:$D$72,CLUBS!$B9,'MI F'!$I$5:$I$72,"&gt;0")+COUNTIFS('MI H'!$D$5:$D$72,CLUBS!$B9,'MI H'!$I$5:$I$72,"&gt;0")+COUNTIFS('CA F'!$D$5:$D$72,CLUBS!$B9,'CA F'!$I$5:$I$72,"&gt;0")+COUNTIFS('CA H'!$D$5:$D$72,CLUBS!$B9,'CA H'!$I$5:$I$72,"&gt;0")+COUNTIFS('JU F'!$D$5:$D$72,CLUBS!$B9,'JU F'!$I$5:$I$72,"&gt;0")+COUNTIFS('JU H'!$D$5:$D$72,CLUBS!$B9,'JU H'!$I$5:$I$72,"&gt;0")</f>
        <v>0</v>
      </c>
      <c r="J9" s="14">
        <f t="shared" si="4"/>
        <v>0</v>
      </c>
      <c r="K9" s="26">
        <f>(SUMIF('MP F'!$D$5:$D$72,CLUBS!$B9,'MP F'!$J$5:$J$72)+SUMIF('MP H'!$D$5:$D$72,CLUBS!$B9,'MP H'!$J$5:$J$72)+SUMIF('PO F'!$D$5:$D$72,CLUBS!$B9,'PO F'!$J$5:$J$72)+SUMIF('PO H'!$D$5:$D$72,CLUBS!$B9,'PO H'!$J$5:$J$72)+SUMIF('PU F'!$D$5:$D$72,CLUBS!$B9,'PU F'!$J$5:$J$72)+SUMIF('PU H'!$D$5:$D$72,CLUBS!$B9,'PU H'!$J$5:$J$72)+SUMIF('BE F'!$D$5:$D$72,CLUBS!$B9,'BE F'!$J$5:$J$72)+SUMIF('BE H'!$D$5:$D$72,CLUBS!$B9,'BE H'!$J$5:$J$72)+SUMIF('MI F'!$D$5:$D$72,CLUBS!$B9,'MI F'!$J$5:$J$72)+SUMIF('MI H'!$D$5:$D$72,CLUBS!$B9,'MI H'!$J$5:$J$72)+SUMIF('CA F'!$D$5:$D$72,CLUBS!$B9,'CA F'!$J$5:$J$72)+SUMIF('CA H'!$D$5:$D$72,CLUBS!$B9,'CA H'!$J$5:$J$72)+SUMIF('JU F'!$D$5:$D$72,CLUBS!$B9,'JU F'!$J$5:$J$72)+SUMIF('JU H'!$D$5:$D$72,CLUBS!$B9,'JU H'!$J$5:$J$72))*J9</f>
        <v>0</v>
      </c>
      <c r="L9" s="69">
        <f>COUNTIFS('MP F'!$D$5:$D$72,CLUBS!$B9,'MP F'!$K$5:$K$72,"&gt;0")+COUNTIFS('MP H'!$D$5:$D$72,CLUBS!$B9,'MP H'!$K$5:$K$72,"&gt;0")+COUNTIFS('PO F'!$D$5:$D$72,CLUBS!$B9,'PO F'!$K$5:$K$72,"&gt;0")+COUNTIFS('PO H'!$D$5:$D$72,CLUBS!$B9,'PO H'!$K$5:$K$72,"&gt;0")+COUNTIFS('PU F'!$D$5:$D$72,CLUBS!$B9,'PU F'!$K$5:$K$72,"&gt;0")+COUNTIFS('PU H'!$D$5:$D$72,CLUBS!$B9,'PU H'!$K$5:$K$72,"&gt;0")+COUNTIFS('BE F'!$D$5:$D$72,CLUBS!$B9,'BE F'!$K$5:$K$72,"&gt;0")+COUNTIFS('BE H'!$D$5:$D$72,CLUBS!$B9,'BE H'!$K$5:$K$72,"&gt;0")+COUNTIFS('MI F'!$D$5:$D$72,CLUBS!$B9,'MI F'!$K$5:$K$72,"&gt;0")+COUNTIFS('MI H'!$D$5:$D$72,CLUBS!$B9,'MI H'!$K$5:$K$72,"&gt;0")+COUNTIFS('CA F'!$D$5:$D$72,CLUBS!$B9,'CA F'!$K$5:$K$72,"&gt;0")+COUNTIFS('CA H'!$D$5:$D$72,CLUBS!$B9,'CA H'!$K$5:$K$72,"&gt;0")+COUNTIFS('JU F'!$D$5:$D$72,CLUBS!$B9,'JU F'!$K$5:$K$72,"&gt;0")+COUNTIFS('JU H'!$D$5:$D$72,CLUBS!$B9,'JU H'!$K$5:$K$72,"&gt;0")</f>
        <v>0</v>
      </c>
      <c r="M9" s="69">
        <f t="shared" si="5"/>
        <v>0</v>
      </c>
      <c r="N9" s="69">
        <f>(SUMIF('MP F'!$D$5:$D$72,CLUBS!$B9,'MP F'!$L$5:$L$72)+SUMIF('MP H'!$D$5:$D$72,CLUBS!$B9,'MP H'!$L$5:$L$72)+SUMIF('PO F'!$D$5:$D$72,CLUBS!$B9,'PO F'!$L$5:$L$72)+SUMIF('PO H'!$D$5:$D$72,CLUBS!$B9,'PO H'!$L$5:$L$72)+SUMIF('PU F'!$D$5:$D$72,CLUBS!$B9,'PU F'!$L$5:$L$72)+SUMIF('PU H'!$D$5:$D$72,CLUBS!$B9,'PU H'!$L$5:$L$72)+SUMIF('BE F'!$D$5:$D$72,CLUBS!$B9,'BE F'!$L$5:$L$72)+SUMIF('BE H'!$D$5:$D$72,CLUBS!$B9,'BE H'!$L$5:$L$72)+SUMIF('MI F'!$D$5:$D$72,CLUBS!$B9,'MI F'!$L$5:$L$72)+SUMIF('MI H'!$D$5:$D$72,CLUBS!$B9,'MI H'!$L$5:$L$72)+SUMIF('CA F'!$D$5:$D$72,CLUBS!$B9,'CA F'!$L$5:$L$72)+SUMIF('CA H'!$D$5:$D$72,CLUBS!$B9,'CA H'!$L$5:$L$72)+SUMIF('JU F'!$D$5:$D$72,CLUBS!$B9,'JU F'!$L$5:$L$72)+SUMIF('JU H'!$D$5:$D$72,CLUBS!$B9,'JU H'!$L$5:$L$72))*M9</f>
        <v>0</v>
      </c>
      <c r="O9" s="26">
        <f>COUNTIFS('MP F'!$D$5:$D$72,CLUBS!$B9,'MP F'!$M$5:$M$72,"&gt;0")+COUNTIFS('MP H'!$D$5:$D$72,CLUBS!$B9,'MP H'!$M$5:$M$72,"&gt;0")+COUNTIFS('PO F'!$D$5:$D$72,CLUBS!$B9,'PO F'!$M$5:$M$72,"&gt;0")+COUNTIFS('PO H'!$D$5:$D$72,CLUBS!$B9,'PO H'!$M$5:$M$72,"&gt;0")+COUNTIFS('PU F'!$D$5:$D$72,CLUBS!$B9,'PU F'!$M$5:$M$72,"&gt;0")+COUNTIFS('PU H'!$D$5:$D$72,CLUBS!$B9,'PU H'!$M$5:$M$72,"&gt;0")+COUNTIFS('BE F'!$D$5:$D$72,CLUBS!$B9,'BE F'!$M$5:$M$72,"&gt;0")+COUNTIFS('BE H'!$D$5:$D$72,CLUBS!$B9,'BE H'!$M$5:$M$72,"&gt;0")+COUNTIFS('MI F'!$D$5:$D$72,CLUBS!$B9,'MI F'!$M$5:$M$72,"&gt;0")+COUNTIFS('MI H'!$D$5:$D$72,CLUBS!$B9,'MI H'!$M$5:$M$72,"&gt;0")+COUNTIFS('CA F'!$D$5:$D$72,CLUBS!$B9,'CA F'!$M$5:$M$72,"&gt;0")+COUNTIFS('CA H'!$D$5:$D$72,CLUBS!$B9,'CA H'!$M$5:$M$72,"&gt;0")+COUNTIFS('JU F'!$D$5:$D$72,CLUBS!$B9,'JU F'!$M$5:$M$72,"&gt;0")+COUNTIFS('JU H'!$D$5:$D$72,CLUBS!$B9,'JU H'!$M$5:$M$72,"&gt;0")</f>
        <v>0</v>
      </c>
      <c r="P9" s="26">
        <f t="shared" si="6"/>
        <v>0</v>
      </c>
      <c r="Q9" s="26">
        <f>(SUMIF('MP F'!$D$5:$D$72,CLUBS!$B9,'MP F'!$N$5:$N$72)+SUMIF('MP H'!$D$5:$D$72,CLUBS!$B9,'MP H'!$N$5:$N$72)+SUMIF('PO F'!$D$5:$D$72,CLUBS!$B9,'PO F'!$N$5:$N$72)+SUMIF('PO H'!$D$5:$D$72,CLUBS!$B9,'PO H'!$N$5:$N$72)+SUMIF('PU F'!$D$5:$D$72,CLUBS!$B9,'PU F'!$N$5:$N$72)+SUMIF('PU H'!$D$5:$D$72,CLUBS!$B9,'PU H'!$N$5:$N$72)+SUMIF('BE F'!$D$5:$D$72,CLUBS!$B9,'BE F'!$N$5:$N$72)+SUMIF('BE H'!$D$5:$D$72,CLUBS!$B9,'BE H'!$N$5:$N$72)+SUMIF('MI F'!$D$5:$D$72,CLUBS!$B9,'MI F'!$N$5:$N$72)+SUMIF('MI H'!$D$5:$D$72,CLUBS!$B9,'MI H'!$N$5:$N$72)+SUMIF('CA F'!$D$5:$D$72,CLUBS!$B9,'CA F'!$N$5:$N$72)+SUMIF('CA H'!$D$5:$D$72,CLUBS!$B9,'CA H'!$N$5:$N$72)+SUMIF('JU F'!$D$5:$D$72,CLUBS!$B9,'JU F'!$N$5:$N$72)+SUMIF('JU H'!$D$5:$D$72,CLUBS!$B9,'JU H'!$N$5:$N$72))*P9</f>
        <v>0</v>
      </c>
      <c r="R9" s="69">
        <f>COUNTIFS('MP F'!$D$5:$D$72,CLUBS!$B9,'MP F'!$O$5:$O$72,"&gt;0")+COUNTIFS('MP H'!$D$5:$D$72,CLUBS!$B9,'MP H'!$O$5:$O$72,"&gt;0")+COUNTIFS('PO F'!$D$5:$D$72,CLUBS!$B9,'PO F'!$O$5:$O$72,"&gt;0")+COUNTIFS('PO H'!$D$5:$D$72,CLUBS!$B9,'PO H'!$O$5:$O$72,"&gt;0")+COUNTIFS('PU F'!$D$5:$D$72,CLUBS!$B9,'PU F'!$O$5:$O$72,"&gt;0")+COUNTIFS('PU H'!$D$5:$D$72,CLUBS!$B9,'PU H'!$O$5:$O$72,"&gt;0")+COUNTIFS('BE F'!$D$5:$D$72,CLUBS!$B9,'BE F'!$O$5:$O$72,"&gt;0")+COUNTIFS('BE H'!$D$5:$D$72,CLUBS!$B9,'BE H'!$O$5:$O$72,"&gt;0")+COUNTIFS('MI F'!$D$5:$D$72,CLUBS!$B9,'MI F'!$O$5:$O$72,"&gt;0")+COUNTIFS('MI H'!$D$5:$D$72,CLUBS!$B9,'MI H'!$O$5:$O$72,"&gt;0")+COUNTIFS('CA F'!$D$5:$D$72,CLUBS!$B9,'CA F'!$O$5:$O$72,"&gt;0")+COUNTIFS('CA H'!$D$5:$D$72,CLUBS!$B9,'CA H'!$O$5:$O$72,"&gt;0")+COUNTIFS('JU F'!$D$5:$D$72,CLUBS!$B9,'JU F'!$O$5:$O$72,"&gt;0")+COUNTIFS('JU H'!$D$5:$D$72,CLUBS!$B9,'JU H'!$O$5:$O$72,"&gt;0")</f>
        <v>0</v>
      </c>
      <c r="S9" s="69">
        <f t="shared" si="7"/>
        <v>0</v>
      </c>
      <c r="T9" s="69">
        <f>(SUMIF('MP F'!$D$5:$D$72,CLUBS!$B9,'MP F'!$P$5:$P$72)+SUMIF('MP H'!$D$5:$D$72,CLUBS!$B9,'MP H'!$P$5:$P$72)+SUMIF('PO F'!$D$5:$D$72,CLUBS!$B9,'PO F'!$P$5:$P$72)+SUMIF('PO H'!$D$5:$D$72,CLUBS!$B9,'PO H'!$P$5:$P$72)+SUMIF('PU F'!$D$5:$D$72,CLUBS!$B9,'PU F'!$P$5:$P$72)+SUMIF('PU H'!$D$5:$D$72,CLUBS!$B9,'PU H'!$P$5:$P$72)+SUMIF('BE F'!$D$5:$D$72,CLUBS!$B9,'BE F'!$P$5:$P$72)+SUMIF('BE H'!$D$5:$D$72,CLUBS!$B9,'BE H'!$P$5:$P$72)+SUMIF('MI F'!$D$5:$D$72,CLUBS!$B9,'MI F'!$P$5:$P$72)+SUMIF('MI H'!$D$5:$D$72,CLUBS!$B9,'MI H'!$P$5:$P$72)+SUMIF('CA F'!$D$5:$D$72,CLUBS!$B9,'CA F'!$P$5:$P$72)+SUMIF('CA H'!$D$5:$D$72,CLUBS!$B9,'CA H'!$P$5:$P$72)+SUMIF('JU F'!$D$5:$D$72,CLUBS!$B9,'JU F'!$P$5:$P$72)+SUMIF('JU H'!$D$5:$D$72,CLUBS!$B9,'JU H'!$P$5:$P$72))*S9</f>
        <v>0</v>
      </c>
      <c r="U9" s="26">
        <f>COUNTIFS('MP F'!$D$5:$D$72,CLUBS!$B9,'MP F'!$Q$5:$Q$72,"&gt;0")+COUNTIFS('MP H'!$D$5:$D$72,CLUBS!$B9,'MP H'!$Q$5:$Q$72,"&gt;0")+COUNTIFS('PO F'!$D$5:$D$72,CLUBS!$B9,'PO F'!$Q$5:$Q$72,"&gt;0")+COUNTIFS('PO H'!$D$5:$D$72,CLUBS!$B9,'PO H'!$Q$5:$Q$72,"&gt;0")+COUNTIFS('PU F'!$D$5:$D$72,CLUBS!$B9,'PU F'!$Q$5:$Q$72,"&gt;0")+COUNTIFS('PU H'!$D$5:$D$72,CLUBS!$B9,'PU H'!$Q$5:$Q$72,"&gt;0")+COUNTIFS('BE F'!$D$5:$D$72,CLUBS!$B9,'BE F'!$Q$5:$Q$72,"&gt;0")+COUNTIFS('BE H'!$D$5:$D$72,CLUBS!$B9,'BE H'!$Q$5:$Q$72,"&gt;0")+COUNTIFS('MI F'!$D$5:$D$72,CLUBS!$B9,'MI F'!$Q$5:$Q$72,"&gt;0")+COUNTIFS('MI H'!$D$5:$D$72,CLUBS!$B9,'MI H'!$Q$5:$Q$72,"&gt;0")+COUNTIFS('CA F'!$D$5:$D$72,CLUBS!$B9,'CA F'!$Q$5:$Q$72,"&gt;0")+COUNTIFS('CA H'!$D$5:$D$72,CLUBS!$B9,'CA H'!$Q$5:$Q$72,"&gt;0")+COUNTIFS('JU F'!$D$5:$D$72,CLUBS!$B9,'JU F'!$Q$5:$Q$72,"&gt;0")+COUNTIFS('JU H'!$D$5:$D$72,CLUBS!$B9,'JU H'!$Q$5:$Q$72,"&gt;0")</f>
        <v>0</v>
      </c>
      <c r="V9" s="26">
        <f t="shared" si="8"/>
        <v>0</v>
      </c>
      <c r="W9" s="26">
        <f>(SUMIF('MP F'!$D$5:$D$72,CLUBS!$B9,'MP F'!$R$5:$R$72)+SUMIF('MP H'!$D$5:$D$72,CLUBS!$B9,'MP H'!$R$5:$R$72)+SUMIF('PO F'!$D$5:$D$72,CLUBS!$B9,'PO F'!$R$5:$R$72)+SUMIF('PO H'!$D$5:$D$72,CLUBS!$B9,'PO H'!$R$5:$R$72)+SUMIF('PU F'!$D$5:$D$72,CLUBS!$B9,'PU F'!$R$5:$R$72)+SUMIF('PU H'!$D$5:$D$72,CLUBS!$B9,'PU H'!$R$5:$R$72)+SUMIF('BE F'!$D$5:$D$72,CLUBS!$B9,'BE F'!$R$5:$R$72)+SUMIF('BE H'!$D$5:$D$72,CLUBS!$B9,'BE H'!$R$5:$R$72)+SUMIF('MI F'!$D$5:$D$72,CLUBS!$B9,'MI F'!$R$5:$R$72)+SUMIF('MI H'!$D$5:$D$72,CLUBS!$B9,'MI H'!$R$5:$R$72)+SUMIF('CA F'!$D$5:$D$72,CLUBS!$B9,'CA F'!$R$5:$R$72)+SUMIF('CA H'!$D$5:$D$72,CLUBS!$B9,'CA H'!$R$5:$R$72)+SUMIF('JU F'!$D$5:$D$72,CLUBS!$B9,'JU F'!$R$5:$R$72)+SUMIF('JU H'!$D$5:$D$72,CLUBS!$B9,'JU H'!$R$5:$R$72))*V9</f>
        <v>0</v>
      </c>
      <c r="X9" s="69">
        <f>COUNTIFS('MP F'!$D$5:$D$72,CLUBS!$B9,'MP F'!$S$5:$S$72,"&gt;0")+COUNTIFS('MP H'!$D$5:$D$72,CLUBS!$B9,'MP H'!$S$5:$S$72,"&gt;0")+COUNTIFS('PO F'!$D$5:$D$72,CLUBS!$B9,'PO F'!$S$5:$S$72,"&gt;0")+COUNTIFS('PO H'!$D$5:$D$72,CLUBS!$B9,'PO H'!$S$5:$S$72,"&gt;0")+COUNTIFS('PU F'!$D$5:$D$72,CLUBS!$B9,'PU F'!$S$5:$S$72,"&gt;0")+COUNTIFS('PU H'!$D$5:$D$72,CLUBS!$B9,'PU H'!$S$5:$S$72,"&gt;0")+COUNTIFS('BE F'!$D$5:$D$72,CLUBS!$B9,'BE F'!$S$5:$S$72,"&gt;0")+COUNTIFS('BE H'!$D$5:$D$72,CLUBS!$B9,'BE H'!$S$5:$S$72,"&gt;0")+COUNTIFS('MI F'!$D$5:$D$72,CLUBS!$B9,'MI F'!$S$5:$S$72,"&gt;0")+COUNTIFS('MI H'!$D$5:$D$72,CLUBS!$B9,'MI H'!$S$5:$S$72,"&gt;0")+COUNTIFS('CA F'!$D$5:$D$72,CLUBS!$B9,'CA F'!$S$5:$S$72,"&gt;0")+COUNTIFS('CA H'!$D$5:$D$72,CLUBS!$B9,'CA H'!$S$5:$S$72,"&gt;0")+COUNTIFS('JU F'!$D$5:$D$72,CLUBS!$B9,'JU F'!$S$5:$S$72,"&gt;0")+COUNTIFS('JU H'!$D$5:$D$72,CLUBS!$B9,'JU H'!$S$5:$S$72,"&gt;0")</f>
        <v>0</v>
      </c>
      <c r="Y9" s="69">
        <f t="shared" si="9"/>
        <v>0</v>
      </c>
      <c r="Z9" s="69">
        <f>(SUMIF('MP F'!$D$5:$D$72,CLUBS!$B9,'MP F'!$T$5:$T$72)+SUMIF('MP H'!$D$5:$D$72,CLUBS!$B9,'MP H'!$T$5:$T$72)+SUMIF('PO F'!$D$5:$D$72,CLUBS!$B9,'PO F'!$T$5:$T$72)+SUMIF('PO H'!$D$5:$D$72,CLUBS!$B9,'PO H'!$T$5:$T$72)+SUMIF('PU F'!$D$5:$D$72,CLUBS!$B9,'PU F'!$T$5:$T$72)+SUMIF('PU H'!$D$5:$D$72,CLUBS!$B9,'PU H'!$T$5:$T$72)+SUMIF('BE F'!$D$5:$D$72,CLUBS!$B9,'BE F'!$T$5:$T$72)+SUMIF('BE H'!$D$5:$D$72,CLUBS!$B9,'BE H'!$T$5:$T$72)+SUMIF('MI F'!$D$5:$D$72,CLUBS!$B9,'MI F'!$T$5:$T$72)+SUMIF('MI H'!$D$5:$D$72,CLUBS!$B9,'MI H'!$T$5:$T$72)+SUMIF('CA F'!$D$5:$D$72,CLUBS!$B9,'CA F'!$T$5:$T$72)+SUMIF('CA H'!$D$5:$D$72,CLUBS!$B9,'CA H'!$T$5:$T$72)+SUMIF('JU F'!$D$5:$D$72,CLUBS!$B9,'JU F'!$T$5:$T$72)+SUMIF('JU H'!$D$5:$D$72,CLUBS!$B9,'JU H'!$T$5:$T$72))*Y9</f>
        <v>0</v>
      </c>
      <c r="AA9" s="26">
        <f>COUNTIFS('MP F'!$D$5:$D$72,CLUBS!$B9,'MP F'!$U$5:$U$72,"&gt;0")+COUNTIFS('MP H'!$D$5:$D$72,CLUBS!$B9,'MP H'!$U$5:$U$72,"&gt;0")+COUNTIFS('PO F'!$D$5:$D$72,CLUBS!$B9,'PO F'!$U$5:$U$72,"&gt;0")+COUNTIFS('PO H'!$D$5:$D$72,CLUBS!$B9,'PO H'!$U$5:$U$72,"&gt;0")+COUNTIFS('PU F'!$D$5:$D$72,CLUBS!$B9,'PU F'!$U$5:$U$72,"&gt;0")+COUNTIFS('PU H'!$D$5:$D$72,CLUBS!$B9,'PU H'!$U$5:$U$72,"&gt;0")+COUNTIFS('BE F'!$D$5:$D$72,CLUBS!$B9,'BE F'!$U$5:$U$72,"&gt;0")+COUNTIFS('BE H'!$D$5:$D$72,CLUBS!$B9,'BE H'!$U$5:$U$72,"&gt;0")+COUNTIFS('MI F'!$D$5:$D$72,CLUBS!$B9,'MI F'!$U$5:$U$72,"&gt;0")+COUNTIFS('MI H'!$D$5:$D$72,CLUBS!$B9,'MI H'!$U$5:$U$72,"&gt;0")+COUNTIFS('CA F'!$D$5:$D$72,CLUBS!$B9,'CA F'!$U$5:$U$72,"&gt;0")+COUNTIFS('CA H'!$D$5:$D$72,CLUBS!$B9,'CA H'!$U$5:$U$72,"&gt;0")+COUNTIFS('JU F'!$D$5:$D$72,CLUBS!$B9,'JU F'!$U$5:$U$72,"&gt;0")+COUNTIFS('JU H'!$D$5:$D$72,CLUBS!$B9,'JU H'!$U$5:$U$72,"&gt;0")</f>
        <v>0</v>
      </c>
      <c r="AB9" s="26">
        <f t="shared" si="10"/>
        <v>0</v>
      </c>
      <c r="AC9" s="26">
        <f>(SUMIF('MP F'!$D$5:$D$72,CLUBS!$B9,'MP F'!$V$5:$V$72)+SUMIF('MP H'!$D$5:$D$72,CLUBS!$B9,'MP H'!$V$5:$V$72)+SUMIF('PO F'!$D$5:$D$72,CLUBS!$B9,'PO F'!$V$5:$V$72)+SUMIF('PO H'!$D$5:$D$72,CLUBS!$B9,'PO H'!$V$5:$V$72)+SUMIF('PU F'!$D$5:$D$72,CLUBS!$B9,'PU F'!$V$5:$V$72)+SUMIF('PU H'!$D$5:$D$72,CLUBS!$B9,'PU H'!$V$5:$V$72)+SUMIF('BE F'!$D$5:$D$72,CLUBS!$B9,'BE F'!$V$5:$V$72)+SUMIF('BE H'!$D$5:$D$72,CLUBS!$B9,'BE H'!$V$5:$V$72)+SUMIF('MI F'!$D$5:$D$72,CLUBS!$B9,'MI F'!$V$5:$V$72)+SUMIF('MI H'!$D$5:$D$72,CLUBS!$B9,'MI H'!$V$5:$V$72)+SUMIF('CA F'!$D$5:$D$72,CLUBS!$B9,'CA F'!$V$5:$V$72)+SUMIF('CA H'!$D$5:$D$72,CLUBS!$B9,'CA H'!$V$5:$V$72)+SUMIF('JU F'!$D$5:$D$72,CLUBS!$B9,'JU F'!$V$5:$V$72)+SUMIF('JU H'!$D$5:$D$72,CLUBS!$B9,'JU H'!$V$5:$V$72))*AB9</f>
        <v>0</v>
      </c>
      <c r="AD9" s="69">
        <f>COUNTIFS('MP F'!$D$5:$D$72,CLUBS!$B9,'MP F'!$W$5:$W$72,"&gt;0")+COUNTIFS('MP H'!$D$5:$D$72,CLUBS!$B9,'MP H'!$W$5:$W$72,"&gt;0")+COUNTIFS('PO F'!$D$5:$D$72,CLUBS!$B9,'PO F'!$W$5:$W$72,"&gt;0")+COUNTIFS('PO H'!$D$5:$D$72,CLUBS!$B9,'PO H'!$W$5:$W$72,"&gt;0")+COUNTIFS('PU F'!$D$5:$D$72,CLUBS!$B9,'PU F'!$W$5:$W$72,"&gt;0")+COUNTIFS('PU H'!$D$5:$D$72,CLUBS!$B9,'PU H'!$W$5:$W$72,"&gt;0")+COUNTIFS('BE F'!$D$5:$D$72,CLUBS!$B9,'BE F'!$W$5:$W$72,"&gt;0")+COUNTIFS('BE H'!$D$5:$D$72,CLUBS!$B9,'BE H'!$W$5:$W$72,"&gt;0")+COUNTIFS('MI F'!$D$5:$D$72,CLUBS!$B9,'MI F'!$W$5:$W$72,"&gt;0")+COUNTIFS('MI H'!$D$5:$D$72,CLUBS!$B9,'MI H'!$W$5:$W$72,"&gt;0")+COUNTIFS('CA F'!$D$5:$D$72,CLUBS!$B9,'CA F'!$W$5:$W$72,"&gt;0")+COUNTIFS('CA H'!$D$5:$D$72,CLUBS!$B9,'CA H'!$W$5:$W$72,"&gt;0")+COUNTIFS('JU F'!$D$5:$D$72,CLUBS!$B9,'JU F'!$W$5:$W$72,"&gt;0")+COUNTIFS('JU H'!$D$5:$D$72,CLUBS!$B9,'JU H'!$W$5:$W$72,"&gt;0")</f>
        <v>0</v>
      </c>
      <c r="AE9" s="69">
        <f t="shared" si="11"/>
        <v>0</v>
      </c>
      <c r="AF9" s="69">
        <f>(SUMIF('MP F'!$D$5:$D$72,CLUBS!$B9,'MP F'!$X$5:$X$72)+SUMIF('MP H'!$D$5:$D$72,CLUBS!$B9,'MP H'!$X$5:$X$72)+SUMIF('PO F'!$D$5:$D$72,CLUBS!$B9,'PO F'!$X$5:$X$72)+SUMIF('PO H'!$D$5:$D$72,CLUBS!$B9,'PO H'!$X$5:$X$72)+SUMIF('PU F'!$D$5:$D$72,CLUBS!$B9,'PU F'!$X$5:$X$72)+SUMIF('PU H'!$D$5:$D$72,CLUBS!$B9,'PU H'!$X$5:$X$72)+SUMIF('BE F'!$D$5:$D$72,CLUBS!$B9,'BE F'!$X$5:$X$72)+SUMIF('BE H'!$D$5:$D$72,CLUBS!$B9,'BE H'!$X$5:$X$72)+SUMIF('MI F'!$D$5:$D$72,CLUBS!$B9,'MI F'!$X$5:$X$72)+SUMIF('MI H'!$D$5:$D$72,CLUBS!$B9,'MI H'!$X$5:$X$72)+SUMIF('CA F'!$D$5:$D$72,CLUBS!$B9,'CA F'!$X$5:$X$72)+SUMIF('CA H'!$D$5:$D$72,CLUBS!$B9,'CA H'!$X$5:$X$72)+SUMIF('JU F'!$D$5:$D$72,CLUBS!$B9,'JU F'!$X$5:$X$72)+SUMIF('JU H'!$D$5:$D$72,CLUBS!$B9,'JU H'!$X$5:$X$72))*AE9</f>
        <v>0</v>
      </c>
      <c r="AG9" s="26">
        <f>COUNTIFS('MP F'!$D$5:$D$72,CLUBS!$B9,'MP F'!$Y$5:$Y$72,"&gt;0")+COUNTIFS('MP H'!$D$5:$D$72,CLUBS!$B9,'MP H'!$Y$5:$Y$72,"&gt;0")+COUNTIFS('PO F'!$D$5:$D$72,CLUBS!$B9,'PO F'!$Y$5:$Y$72,"&gt;0")+COUNTIFS('PO H'!$D$5:$D$72,CLUBS!$B9,'PO H'!$Y$5:$Y$72,"&gt;0")+COUNTIFS('PU F'!$D$5:$D$72,CLUBS!$B9,'PU F'!$Y$5:$Y$72,"&gt;0")+COUNTIFS('PU H'!$D$5:$D$72,CLUBS!$B9,'PU H'!$Y$5:$Y$72,"&gt;0")+COUNTIFS('BE F'!$D$5:$D$72,CLUBS!$B9,'BE F'!$Y$5:$Y$72,"&gt;0")+COUNTIFS('BE H'!$D$5:$D$72,CLUBS!$B9,'BE H'!$Y$5:$Y$72,"&gt;0")+COUNTIFS('MI F'!$D$5:$D$72,CLUBS!$B9,'MI F'!$Y$5:$Y$72,"&gt;0")+COUNTIFS('MI H'!$D$5:$D$72,CLUBS!$B9,'MI H'!$Y$5:$Y$72,"&gt;0")+COUNTIFS('CA F'!$D$5:$D$72,CLUBS!$B9,'CA F'!$Y$5:$Y$72,"&gt;0")+COUNTIFS('CA H'!$D$5:$D$72,CLUBS!$B9,'CA H'!$Y$5:$Y$72,"&gt;0")+COUNTIFS('JU F'!$D$5:$D$72,CLUBS!$B9,'JU F'!$Y$5:$Y$72,"&gt;0")+COUNTIFS('JU H'!$D$5:$D$72,CLUBS!$B9,'JU H'!$Y$5:$Y$72,"&gt;0")</f>
        <v>0</v>
      </c>
      <c r="AH9" s="26">
        <f>SUMIF('MP F'!$D$5:$D$72,CLUBS!$B9,'MP F'!$Z$5:$Z$72)+SUMIF('MP H'!$D$5:$D$72,CLUBS!$B9,'MP H'!$Z$5:$Z$72)+SUMIF('PO F'!$D$5:$D$72,CLUBS!$B9,'PO F'!$Z$5:$Z$72)+SUMIF('PO H'!$D$5:$D$72,CLUBS!$B9,'PO H'!$Z$5:$Z$72)+SUMIF('PU F'!$D$5:$D$72,CLUBS!$B9,'PU F'!$Z$5:$Z$72)+SUMIF('PU H'!$D$5:$D$72,CLUBS!$B9,'PU H'!$Z$5:$Z$72)+SUMIF('BE F'!$D$5:$D$72,CLUBS!$B9,'BE F'!$Z$5:$Z$72)+SUMIF('BE H'!$D$5:$D$72,CLUBS!$B9,'BE H'!$Z$5:$Z$72)+SUMIF('MI F'!$D$5:$D$72,CLUBS!$B9,'MI F'!$Z$5:$Z$72)+SUMIF('MI H'!$D$5:$D$72,CLUBS!$B9,'MI H'!$Z$5:$Z$72)+SUMIF('CA F'!$D$5:$D$72,CLUBS!$B9,'CA F'!$Z$5:$Z$72)+SUMIF('CA H'!$D$5:$D$72,CLUBS!$B9,'CA H'!$Z$5:$Z$72)+SUMIF('JU F'!$D$5:$D$72,CLUBS!$B9,'JU F'!$Z$5:$Z$72)+SUMIF('JU H'!$D$5:$D$72,CLUBS!$B9,'JU H'!$Z$5:$Z$72)</f>
        <v>0</v>
      </c>
      <c r="AI9" s="26">
        <f>COUNTIFS('MP F'!$D$5:$D$72,CLUBS!$B9,'MP F'!$AA$5:$AA$72,"&gt;0")+COUNTIFS('MP H'!$D$5:$D$72,CLUBS!$B9,'MP H'!$AA$5:$AA$72,"&gt;0")+COUNTIFS('PO F'!$D$5:$D$72,CLUBS!$B9,'PO F'!$AA$5:$AA$72,"&gt;0")+COUNTIFS('PO H'!$D$5:$D$72,CLUBS!$B9,'PO H'!$AA$5:$AA$72,"&gt;0")+COUNTIFS('PU F'!$D$5:$D$72,CLUBS!$B9,'PU F'!$AA$5:$AA$72,"&gt;0")+COUNTIFS('PU H'!$D$5:$D$72,CLUBS!$B9,'PU H'!$AA$5:$AA$72,"&gt;0")+COUNTIFS('BE F'!$D$5:$D$72,CLUBS!$B9,'BE F'!$AA$5:$AA$72,"&gt;0")+COUNTIFS('BE H'!$D$5:$D$72,CLUBS!$B9,'BE H'!$AA$5:$AA$72,"&gt;0")+COUNTIFS('MI F'!$D$5:$D$72,CLUBS!$B9,'MI F'!$AA$5:$AA$72,"&gt;0")+COUNTIFS('MI H'!$D$5:$D$72,CLUBS!$B9,'MI H'!$AA$5:$AA$72,"&gt;0")+COUNTIFS('CA F'!$D$5:$D$72,CLUBS!$B9,'CA F'!$AA$5:$AA$72,"&gt;0")+COUNTIFS('CA H'!$D$5:$D$72,CLUBS!$B9,'CA H'!$AA$5:$AA$72,"&gt;0")+COUNTIFS('JU F'!$D$5:$D$72,CLUBS!$B9,'JU F'!$AA$5:$AA$72,"&gt;0")+COUNTIFS('JU H'!$D$5:$D$72,CLUBS!$B9,'JU H'!$AA$5:$AA$72,"&gt;0")</f>
        <v>0</v>
      </c>
      <c r="AJ9" s="26">
        <f>SUMIF('MP F'!$D$5:$D$72,CLUBS!$B9,'MP F'!$AB$5:$AB$72)+SUMIF('MP H'!$D$5:$D$72,CLUBS!$B9,'MP H'!$AB$5:$AB$72)+SUMIF('PO F'!$D$5:$D$72,CLUBS!$B9,'PO F'!$AB$5:$AB$72)+SUMIF('PO H'!$D$5:$D$72,CLUBS!$B9,'PO H'!$AB$5:$AB$72)+SUMIF('PU F'!$D$5:$D$72,CLUBS!$B9,'PU F'!$AB$5:$AB$72)+SUMIF('PU H'!$D$5:$D$72,CLUBS!$B9,'PU H'!$AB$5:$AB$72)+SUMIF('BE F'!$D$5:$D$72,CLUBS!$B9,'BE F'!$AB$5:$AB$72)+SUMIF('BE H'!$D$5:$D$72,CLUBS!$B9,'BE H'!$AB$5:$AB$72)+SUMIF('MI F'!$D$5:$D$72,CLUBS!$B9,'MI F'!$AB$5:$AB$72)+SUMIF('MI H'!$D$5:$D$72,CLUBS!$B9,'MI H'!$AB$5:$AB$72)+SUMIF('CA F'!$D$5:$D$72,CLUBS!$B9,'CA F'!$AB$5:$AB$72)+SUMIF('CA H'!$D$5:$D$72,CLUBS!$B9,'CA H'!$AB$5:$AB$72)+SUMIF('JU F'!$D$5:$D$72,CLUBS!$B9,'JU F'!$AB$5:$AB$72)+SUMIF('JU H'!$D$5:$D$72,CLUBS!$B9,'JU H'!$AB$5:$AB$72)</f>
        <v>0</v>
      </c>
      <c r="AK9" s="26">
        <f>COUNTIFS('MP F'!$D$5:$D$72,CLUBS!$B9,'MP F'!$AC$5:$AC$72,"&gt;0")+COUNTIFS('MP H'!$D$5:$D$72,CLUBS!$B9,'MP H'!$AC$5:$AC$72,"&gt;0")+COUNTIFS('PO F'!$D$5:$D$72,CLUBS!$B9,'PO F'!$AC$5:$AC$72,"&gt;0")+COUNTIFS('PO H'!$D$5:$D$72,CLUBS!$B9,'PO H'!$AC$5:$AC$72,"&gt;0")+COUNTIFS('PU F'!$D$5:$D$72,CLUBS!$B9,'PU F'!$AC$5:$AC$72,"&gt;0")+COUNTIFS('PU H'!$D$5:$D$72,CLUBS!$B9,'PU H'!$AC$5:$AC$72,"&gt;0")+COUNTIFS('BE F'!$D$5:$D$72,CLUBS!$B9,'BE F'!$AC$5:$AC$72,"&gt;0")+COUNTIFS('BE H'!$D$5:$D$72,CLUBS!$B9,'BE H'!$AC$5:$AC$72,"&gt;0")+COUNTIFS('MI F'!$D$5:$D$72,CLUBS!$B9,'MI F'!$AC$5:$AC$72,"&gt;0")+COUNTIFS('MI H'!$D$5:$D$72,CLUBS!$B9,'MI H'!$AC$5:$AC$72,"&gt;0")+COUNTIFS('CA F'!$D$5:$D$72,CLUBS!$B9,'CA F'!$AC$5:$AC$72,"&gt;0")+COUNTIFS('CA H'!$D$5:$D$72,CLUBS!$B9,'CA H'!$AC$5:$AC$72,"&gt;0")+COUNTIFS('JU F'!$D$5:$D$72,CLUBS!$B9,'JU F'!$AC$5:$AC$72,"&gt;0")+COUNTIFS('JU H'!$D$5:$D$72,CLUBS!$B9,'JU H'!$AC$5:$AC$72,"&gt;0")</f>
        <v>0</v>
      </c>
      <c r="AL9" s="26">
        <f>SUMIF('MP F'!$D$5:$D$72,CLUBS!$B9,'MP F'!$AD$5:$AD$72)+SUMIF('MP H'!$D$5:$D$72,CLUBS!$B9,'MP H'!$AD$5:$AD$72)+SUMIF('PO F'!$D$5:$D$72,CLUBS!$B9,'PO F'!$AD$5:$AD$72)+SUMIF('PO H'!$D$5:$D$72,CLUBS!$B9,'PO H'!$AD$5:$AD$72)+SUMIF('PU F'!$D$5:$D$72,CLUBS!$B9,'PU F'!$AD$5:$AD$72)+SUMIF('PU H'!$D$5:$D$72,CLUBS!$B9,'PU H'!$AD$5:$AD$72)+SUMIF('BE F'!$D$5:$D$72,CLUBS!$B9,'BE F'!$AD$5:$AD$72)+SUMIF('BE H'!$D$5:$D$72,CLUBS!$B9,'BE H'!$AD$5:$AD$72)+SUMIF('MI F'!$D$5:$D$72,CLUBS!$B9,'MI F'!$AD$5:$AD$72)+SUMIF('MI H'!$D$5:$D$72,CLUBS!$B9,'MI H'!$AD$5:$AD$72)+SUMIF('CA F'!$D$5:$D$72,CLUBS!$B9,'CA F'!$AD$5:$AD$72)+SUMIF('CA H'!$D$5:$D$72,CLUBS!$B9,'CA H'!$AD$5:$AD$72)+SUMIF('JU F'!$D$5:$D$72,CLUBS!$B9,'JU F'!$AD$5:$AD$72)+SUMIF('JU H'!$D$5:$D$72,CLUBS!$B9,'JU H'!$AD$5:$AD$72)</f>
        <v>0</v>
      </c>
      <c r="AM9" s="26">
        <f>COUNTIFS('MP F'!$D$5:$D$72,CLUBS!$B9,'MP F'!$AE$5:$AE$72,"&gt;0")+COUNTIFS('MP H'!$D$5:$D$72,CLUBS!$B9,'MP H'!$AE$5:$AE$72,"&gt;0")+COUNTIFS('PO F'!$D$5:$D$72,CLUBS!$B9,'PO F'!$AE$5:$AE$72,"&gt;0")+COUNTIFS('PO H'!$D$5:$D$72,CLUBS!$B9,'PO H'!$AE$5:$AE$72,"&gt;0")+COUNTIFS('PU F'!$D$5:$D$72,CLUBS!$B9,'PU F'!$AE$5:$AE$72,"&gt;0")+COUNTIFS('PU H'!$D$5:$D$72,CLUBS!$B9,'PU H'!$AE$5:$AE$72,"&gt;0")+COUNTIFS('BE F'!$D$5:$D$72,CLUBS!$B9,'BE F'!$AE$5:$AE$72,"&gt;0")+COUNTIFS('BE H'!$D$5:$D$72,CLUBS!$B9,'BE H'!$AE$5:$AE$72,"&gt;0")+COUNTIFS('MI F'!$D$5:$D$72,CLUBS!$B9,'MI F'!$AE$5:$AE$72,"&gt;0")+COUNTIFS('MI H'!$D$5:$D$72,CLUBS!$B9,'MI H'!$AE$5:$AE$72,"&gt;0")+COUNTIFS('CA F'!$D$5:$D$72,CLUBS!$B9,'CA F'!$AE$5:$AE$72,"&gt;0")+COUNTIFS('CA H'!$D$5:$D$72,CLUBS!$B9,'CA H'!$AE$5:$AE$72,"&gt;0")+COUNTIFS('JU F'!$D$5:$D$72,CLUBS!$B9,'JU F'!$AE$5:$AE$72,"&gt;0")+COUNTIFS('JU H'!$D$5:$D$72,CLUBS!$B9,'JU H'!$AE$5:$AE$72,"&gt;0")</f>
        <v>0</v>
      </c>
      <c r="AN9" s="26">
        <f>SUMIF('MP F'!$D$5:$D$72,CLUBS!$B9,'MP F'!$AF$5:$AF$72)+SUMIF('MP H'!$D$5:$D$72,CLUBS!$B9,'MP H'!$AF$5:$AF$72)+SUMIF('PO F'!$D$5:$D$72,CLUBS!$B9,'PO F'!$AF$5:$AF$72)+SUMIF('PO H'!$D$5:$D$72,CLUBS!$B9,'PO H'!$AF$5:$AF$72)+SUMIF('PU F'!$D$5:$D$72,CLUBS!$B9,'PU F'!$AF$5:$AF$72)+SUMIF('PU H'!$D$5:$D$72,CLUBS!$B9,'PU H'!$AF$5:$AF$72)+SUMIF('BE F'!$D$5:$D$72,CLUBS!$B9,'BE F'!$AF$5:$AF$72)+SUMIF('BE H'!$D$5:$D$72,CLUBS!$B9,'BE H'!$AF$5:$AF$72)+SUMIF('MI F'!$D$5:$D$72,CLUBS!$B9,'MI F'!$AF$5:$AF$72)+SUMIF('MI H'!$D$5:$D$72,CLUBS!$B9,'MI H'!$AF$5:$AF$72)+SUMIF('CA F'!$D$5:$D$72,CLUBS!$B9,'CA F'!$AF$5:$AF$72)+SUMIF('CA H'!$D$5:$D$72,CLUBS!$B9,'CA H'!$AF$5:$AF$72)+SUMIF('JU F'!$D$5:$D$72,CLUBS!$B9,'JU F'!$AF$5:$AF$72)+SUMIF('JU H'!$D$5:$D$72,CLUBS!$B9,'JU H'!$AF$5:$AF$72)</f>
        <v>0</v>
      </c>
      <c r="AO9" s="26">
        <f>COUNTIFS('MP F'!$D$5:$D$72,CLUBS!$B9,'MP F'!$AG$5:$AG$72,"&gt;0")+COUNTIFS('MP H'!$D$5:$D$72,CLUBS!$B9,'MP H'!$AG$5:$AG$72,"&gt;0")+COUNTIFS('PO F'!$D$5:$D$72,CLUBS!$B9,'PO F'!$AG$5:$AG$72,"&gt;0")+COUNTIFS('PO H'!$D$5:$D$72,CLUBS!$B9,'PO H'!$AG$5:$AG$72,"&gt;0")+COUNTIFS('PU F'!$D$5:$D$72,CLUBS!$B9,'PU F'!$AG$5:$AG$72,"&gt;0")+COUNTIFS('PU H'!$D$5:$D$72,CLUBS!$B9,'PU H'!$AG$5:$AG$72,"&gt;0")+COUNTIFS('BE F'!$D$5:$D$72,CLUBS!$B9,'BE F'!$AG$5:$AG$72,"&gt;0")+COUNTIFS('BE H'!$D$5:$D$72,CLUBS!$B9,'BE H'!$AG$5:$AG$72,"&gt;0")+COUNTIFS('MI F'!$D$5:$D$72,CLUBS!$B9,'MI F'!$AG$5:$AG$72,"&gt;0")+COUNTIFS('MI H'!$D$5:$D$72,CLUBS!$B9,'MI H'!$AG$5:$AG$72,"&gt;0")+COUNTIFS('CA F'!$D$5:$D$72,CLUBS!$B9,'CA F'!$AG$5:$AG$72,"&gt;0")+COUNTIFS('CA H'!$D$5:$D$72,CLUBS!$B9,'CA H'!$AG$5:$AG$72,"&gt;0")+COUNTIFS('JU F'!$D$5:$D$72,CLUBS!$B9,'JU F'!$AG$5:$AG$72,"&gt;0")+COUNTIFS('JU H'!$D$5:$D$72,CLUBS!$B9,'JU H'!$AG$5:$AG$72,"&gt;0")</f>
        <v>0</v>
      </c>
      <c r="AP9" s="26">
        <f>SUMIF('MP F'!$D$5:$D$72,CLUBS!$B9,'MP F'!$AH$5:$AH$72)+SUMIF('MP H'!$D$5:$D$72,CLUBS!$B9,'MP H'!$AH$5:$AH$72)+SUMIF('PO F'!$D$5:$D$72,CLUBS!$B9,'PO F'!$AH$5:$AH$72)+SUMIF('PO H'!$D$5:$D$72,CLUBS!$B9,'PO H'!$AH$5:$AH$72)+SUMIF('PU F'!$D$5:$D$72,CLUBS!$B9,'PU F'!$AH$5:$AH$72)+SUMIF('PU H'!$D$5:$D$72,CLUBS!$B9,'PU H'!$AH$5:$AH$72)+SUMIF('BE F'!$D$5:$D$72,CLUBS!$B9,'BE F'!$AH$5:$AH$72)+SUMIF('BE H'!$D$5:$D$72,CLUBS!$B9,'BE H'!$AH$5:$AH$72)+SUMIF('MI F'!$D$5:$D$72,CLUBS!$B9,'MI F'!$AH$5:$AH$72)+SUMIF('MI H'!$D$5:$D$72,CLUBS!$B9,'MI H'!$AH$5:$AH$72)+SUMIF('CA F'!$D$5:$D$72,CLUBS!$B9,'CA F'!$AH$5:$AH$72)+SUMIF('CA H'!$D$5:$D$72,CLUBS!$B9,'CA H'!$AH$5:$AH$72)+SUMIF('JU F'!$D$5:$D$72,CLUBS!$B9,'JU F'!$AH$5:$AH$72)+SUMIF('JU H'!$D$5:$D$72,CLUBS!$B9,'JU H'!$AH$5:$AH$72)</f>
        <v>0</v>
      </c>
      <c r="AQ9" s="16">
        <f t="shared" si="12"/>
        <v>3</v>
      </c>
      <c r="AR9" s="28">
        <f t="shared" si="13"/>
        <v>38</v>
      </c>
      <c r="AS9" s="29">
        <f t="shared" si="14"/>
        <v>12.666666666666666</v>
      </c>
      <c r="AT9" s="14">
        <v>3</v>
      </c>
      <c r="AU9" s="14">
        <v>0</v>
      </c>
      <c r="AV9" s="27">
        <f t="shared" si="15"/>
        <v>12.666666666666666</v>
      </c>
      <c r="AW9" s="22"/>
    </row>
    <row r="10" spans="1:49" ht="13.5" x14ac:dyDescent="0.3">
      <c r="A10" s="34">
        <f t="shared" si="0"/>
        <v>20</v>
      </c>
      <c r="B10" s="65" t="s">
        <v>126</v>
      </c>
      <c r="C10" s="14">
        <f>COUNTIFS('MP F'!$D$5:$D$72,CLUBS!$B10,'MP F'!$E$5:$E$72,"&gt;0")+COUNTIFS('MP H'!$D$5:$D$72,CLUBS!$B10,'MP H'!$E$5:$E$72,"&gt;0")+COUNTIFS('PO F'!$D$5:$D$72,CLUBS!$B10,'PO F'!$E$5:$E$72,"&gt;0")+COUNTIFS('PO H'!$D$5:$D$72,CLUBS!$B10,'PO H'!$E$5:$E$72,"&gt;0")+COUNTIFS('PU F'!$D$5:$D$72,CLUBS!$B10,'PU F'!$E$5:$E$72,"&gt;0")+COUNTIFS('PU H'!$D$5:$D$72,CLUBS!$B10,'PU H'!$E$5:$E$72,"&gt;0")+COUNTIFS('BE F'!$D$5:$D$72,CLUBS!$B10,'BE F'!$E$5:$E$72,"&gt;0")+COUNTIFS('BE H'!$D$5:$D$72,CLUBS!$B10,'BE H'!$E$5:$E$72,"&gt;0")+COUNTIFS('MI F'!$D$5:$D$72,CLUBS!$B10,'MI F'!$E$5:$E$72,"&gt;0")+COUNTIFS('MI H'!$D$5:$D$72,CLUBS!$B10,'MI H'!$E$5:$E$72,"&gt;0")+COUNTIFS('CA F'!$D$5:$D$72,CLUBS!$B10,'CA F'!$E$5:$E$72,"&gt;0")+COUNTIFS('CA H'!$D$5:$D$72,CLUBS!$B10,'CA H'!$E$5:$E$72,"&gt;0")+COUNTIFS('JU F'!$D$5:$D$72,CLUBS!$B10,'JU F'!$E$5:$E$72,"&gt;0")+COUNTIFS('JU H'!$D$5:$D$72,CLUBS!$B10,'JU H'!$E$5:$E$72,"&gt;0")</f>
        <v>0</v>
      </c>
      <c r="D10" s="14">
        <v>0</v>
      </c>
      <c r="E10" s="27">
        <f>(SUMIF('MP F'!$D$5:$D$72,CLUBS!$B10,'MP F'!$F$5:$F$72)+SUMIF('MP H'!$D$5:$D$72,CLUBS!$B10,'MP H'!$F$5:$F$72)+SUMIF('PO F'!$D$5:$D$72,CLUBS!$B10,'PO F'!$F$5:$F$72)+SUMIF('PO H'!$D$5:$D$72,CLUBS!$B10,'PO H'!$F$5:$F$72)+SUMIF('PU F'!$D$5:$D$72,CLUBS!$B10,'PU F'!$F$5:$F$72)+SUMIF('PU H'!$D$5:$D$72,CLUBS!$B10,'PU H'!$F$5:$F$72)+SUMIF('BE F'!$D$5:$D$72,CLUBS!$B10,'BE F'!$F$5:$F$72)+SUMIF('BE H'!$D$5:$D$72,CLUBS!$B10,'BE H'!$F$5:$F$72)+SUMIF('MI F'!$D$5:$D$72,CLUBS!$B10,'MI F'!$F$5:$F$72)+SUMIF('MI H'!$D$5:$D$72,CLUBS!$B10,'MI H'!$F$5:$F$72)+SUMIF('CA F'!$D$5:$D$72,CLUBS!$B10,'CA F'!$F$5:$F$72)+SUMIF('CA H'!$D$5:$D$72,CLUBS!$B10,'CA H'!$F$5:$F$72)+SUMIF('JU F'!$D$5:$D$72,CLUBS!$B10,'JU F'!$F$5:$F$72)+SUMIF('JU H'!$D$5:$D$72,CLUBS!$B10,'JU H'!$F$5:$F$72))*D10</f>
        <v>0</v>
      </c>
      <c r="F10" s="69">
        <f>COUNTIFS('MP F'!$D$5:$D$72,CLUBS!$B10,'MP F'!$G$5:$G$72,"&gt;0")+COUNTIFS('MP H'!$D$5:$D$72,CLUBS!$B10,'MP H'!$G$5:$G$72,"&gt;0")+COUNTIFS('PO F'!$D$5:$D$72,CLUBS!$B10,'PO F'!$G$5:$G$72,"&gt;0")+COUNTIFS('PO H'!$D$5:$D$72,CLUBS!$B10,'PO H'!$G$5:$G$72,"&gt;0")+COUNTIFS('PU F'!$D$5:$D$72,CLUBS!$B10,'PU F'!$G$5:$G$72,"&gt;0")+COUNTIFS('PU H'!$D$5:$D$72,CLUBS!$B10,'PU H'!$G$5:$G$72,"&gt;0")+COUNTIFS('BE F'!$D$5:$D$72,CLUBS!$B10,'BE F'!$G$5:$G$72,"&gt;0")+COUNTIFS('BE H'!$D$5:$D$72,CLUBS!$B10,'BE H'!$G$5:$G$72,"&gt;0")+COUNTIFS('MI F'!$D$5:$D$72,CLUBS!$B10,'MI F'!$G$5:$G$72,"&gt;0")+COUNTIFS('MI H'!$D$5:$D$72,CLUBS!$B10,'MI H'!$G$5:$G$72,"&gt;0")+COUNTIFS('CA F'!$D$5:$D$72,CLUBS!$B10,'CA F'!$G$5:$G$72,"&gt;0")+COUNTIFS('CA H'!$D$5:$D$72,CLUBS!$B10,'CA H'!$G$5:$G$72,"&gt;0")+COUNTIFS('JU F'!$D$5:$D$72,CLUBS!$B10,'JU F'!$G$5:$G$72,"&gt;0")+COUNTIFS('JU H'!$D$5:$D$72,CLUBS!$B10,'JU H'!$G$5:$G$72,"&gt;0")</f>
        <v>0</v>
      </c>
      <c r="G10" s="69">
        <v>0</v>
      </c>
      <c r="H10" s="70">
        <f>(SUMIF('MP F'!$D$5:$D$72,CLUBS!$B10,'MP F'!$H$5:$H$72)+SUMIF('MP H'!$D$5:$D$72,CLUBS!$B10,'MP H'!$H$5:$H$72)+SUMIF('PO F'!$D$5:$D$72,CLUBS!$B10,'PO F'!$H$5:$H$72)+SUMIF('PO H'!$D$5:$D$72,CLUBS!$B10,'PO H'!$H$5:$H$72)+SUMIF('PU F'!$D$5:$D$72,CLUBS!$B10,'PU F'!$H$5:$H$72)+SUMIF('PU H'!$D$5:$D$72,CLUBS!$B10,'PU H'!$H$5:$H$72)+SUMIF('BE F'!$D$5:$D$72,CLUBS!$B10,'BE F'!$H$5:$H$72)+SUMIF('BE H'!$D$5:$D$72,CLUBS!$B10,'BE H'!$H$5:$H$72)+SUMIF('MI F'!$D$5:$D$72,CLUBS!$B10,'MI F'!$H$5:$H$72)+SUMIF('MI H'!$D$5:$D$72,CLUBS!$B10,'MI H'!$H$5:$H$72)+SUMIF('CA F'!$D$5:$D$72,CLUBS!$B10,'CA F'!$H$5:$H$72)+SUMIF('CA H'!$D$5:$D$72,CLUBS!$B10,'CA H'!$H$5:$H$72)+SUMIF('JU F'!$D$5:$D$72,CLUBS!$B10,'JU F'!$H$5:$H$72)+SUMIF('JU H'!$D$5:$D$72,CLUBS!$B10,'JU H'!$H$5:$H$72))*G10</f>
        <v>0</v>
      </c>
      <c r="I10" s="14">
        <f>COUNTIFS('MP F'!$D$5:$D$72,CLUBS!$B10,'MP F'!$I$5:$I$72,"&gt;0")+COUNTIFS('MP H'!$D$5:$D$72,CLUBS!$B10,'MP H'!$I$5:$I$72,"&gt;0")+COUNTIFS('PO F'!$D$5:$D$72,CLUBS!$B10,'PO F'!$I$5:$I$72,"&gt;0")+COUNTIFS('PO H'!$D$5:$D$72,CLUBS!$B10,'PO H'!$I$5:$I$72,"&gt;0")+COUNTIFS('PU F'!$D$5:$D$72,CLUBS!$B10,'PU F'!$I$5:$I$72,"&gt;0")+COUNTIFS('PU H'!$D$5:$D$72,CLUBS!$B10,'PU H'!$I$5:$I$72,"&gt;0")+COUNTIFS('BE F'!$D$5:$D$72,CLUBS!$B10,'BE F'!$I$5:$I$72,"&gt;0")+COUNTIFS('BE H'!$D$5:$D$72,CLUBS!$B10,'BE H'!$I$5:$I$72,"&gt;0")+COUNTIFS('MI F'!$D$5:$D$72,CLUBS!$B10,'MI F'!$I$5:$I$72,"&gt;0")+COUNTIFS('MI H'!$D$5:$D$72,CLUBS!$B10,'MI H'!$I$5:$I$72,"&gt;0")+COUNTIFS('CA F'!$D$5:$D$72,CLUBS!$B10,'CA F'!$I$5:$I$72,"&gt;0")+COUNTIFS('CA H'!$D$5:$D$72,CLUBS!$B10,'CA H'!$I$5:$I$72,"&gt;0")+COUNTIFS('JU F'!$D$5:$D$72,CLUBS!$B10,'JU F'!$I$5:$I$72,"&gt;0")+COUNTIFS('JU H'!$D$5:$D$72,CLUBS!$B10,'JU H'!$I$5:$I$72,"&gt;0")</f>
        <v>0</v>
      </c>
      <c r="J10" s="14">
        <v>0</v>
      </c>
      <c r="K10" s="26">
        <f>(SUMIF('MP F'!$D$5:$D$72,CLUBS!$B10,'MP F'!$J$5:$J$72)+SUMIF('MP H'!$D$5:$D$72,CLUBS!$B10,'MP H'!$J$5:$J$72)+SUMIF('PO F'!$D$5:$D$72,CLUBS!$B10,'PO F'!$J$5:$J$72)+SUMIF('PO H'!$D$5:$D$72,CLUBS!$B10,'PO H'!$J$5:$J$72)+SUMIF('PU F'!$D$5:$D$72,CLUBS!$B10,'PU F'!$J$5:$J$72)+SUMIF('PU H'!$D$5:$D$72,CLUBS!$B10,'PU H'!$J$5:$J$72)+SUMIF('BE F'!$D$5:$D$72,CLUBS!$B10,'BE F'!$J$5:$J$72)+SUMIF('BE H'!$D$5:$D$72,CLUBS!$B10,'BE H'!$J$5:$J$72)+SUMIF('MI F'!$D$5:$D$72,CLUBS!$B10,'MI F'!$J$5:$J$72)+SUMIF('MI H'!$D$5:$D$72,CLUBS!$B10,'MI H'!$J$5:$J$72)+SUMIF('CA F'!$D$5:$D$72,CLUBS!$B10,'CA F'!$J$5:$J$72)+SUMIF('CA H'!$D$5:$D$72,CLUBS!$B10,'CA H'!$J$5:$J$72)+SUMIF('JU F'!$D$5:$D$72,CLUBS!$B10,'JU F'!$J$5:$J$72)+SUMIF('JU H'!$D$5:$D$72,CLUBS!$B10,'JU H'!$J$5:$J$72))*J10</f>
        <v>0</v>
      </c>
      <c r="L10" s="69">
        <f>COUNTIFS('MP F'!$D$5:$D$72,CLUBS!$B10,'MP F'!$K$5:$K$72,"&gt;0")+COUNTIFS('MP H'!$D$5:$D$72,CLUBS!$B10,'MP H'!$K$5:$K$72,"&gt;0")+COUNTIFS('PO F'!$D$5:$D$72,CLUBS!$B10,'PO F'!$K$5:$K$72,"&gt;0")+COUNTIFS('PO H'!$D$5:$D$72,CLUBS!$B10,'PO H'!$K$5:$K$72,"&gt;0")+COUNTIFS('PU F'!$D$5:$D$72,CLUBS!$B10,'PU F'!$K$5:$K$72,"&gt;0")+COUNTIFS('PU H'!$D$5:$D$72,CLUBS!$B10,'PU H'!$K$5:$K$72,"&gt;0")+COUNTIFS('BE F'!$D$5:$D$72,CLUBS!$B10,'BE F'!$K$5:$K$72,"&gt;0")+COUNTIFS('BE H'!$D$5:$D$72,CLUBS!$B10,'BE H'!$K$5:$K$72,"&gt;0")+COUNTIFS('MI F'!$D$5:$D$72,CLUBS!$B10,'MI F'!$K$5:$K$72,"&gt;0")+COUNTIFS('MI H'!$D$5:$D$72,CLUBS!$B10,'MI H'!$K$5:$K$72,"&gt;0")+COUNTIFS('CA F'!$D$5:$D$72,CLUBS!$B10,'CA F'!$K$5:$K$72,"&gt;0")+COUNTIFS('CA H'!$D$5:$D$72,CLUBS!$B10,'CA H'!$K$5:$K$72,"&gt;0")+COUNTIFS('JU F'!$D$5:$D$72,CLUBS!$B10,'JU F'!$K$5:$K$72,"&gt;0")+COUNTIFS('JU H'!$D$5:$D$72,CLUBS!$B10,'JU H'!$K$5:$K$72,"&gt;0")</f>
        <v>0</v>
      </c>
      <c r="M10" s="69">
        <v>0</v>
      </c>
      <c r="N10" s="69">
        <f>(SUMIF('MP F'!$D$5:$D$72,CLUBS!$B10,'MP F'!$L$5:$L$72)+SUMIF('MP H'!$D$5:$D$72,CLUBS!$B10,'MP H'!$L$5:$L$72)+SUMIF('PO F'!$D$5:$D$72,CLUBS!$B10,'PO F'!$L$5:$L$72)+SUMIF('PO H'!$D$5:$D$72,CLUBS!$B10,'PO H'!$L$5:$L$72)+SUMIF('PU F'!$D$5:$D$72,CLUBS!$B10,'PU F'!$L$5:$L$72)+SUMIF('PU H'!$D$5:$D$72,CLUBS!$B10,'PU H'!$L$5:$L$72)+SUMIF('BE F'!$D$5:$D$72,CLUBS!$B10,'BE F'!$L$5:$L$72)+SUMIF('BE H'!$D$5:$D$72,CLUBS!$B10,'BE H'!$L$5:$L$72)+SUMIF('MI F'!$D$5:$D$72,CLUBS!$B10,'MI F'!$L$5:$L$72)+SUMIF('MI H'!$D$5:$D$72,CLUBS!$B10,'MI H'!$L$5:$L$72)+SUMIF('CA F'!$D$5:$D$72,CLUBS!$B10,'CA F'!$L$5:$L$72)+SUMIF('CA H'!$D$5:$D$72,CLUBS!$B10,'CA H'!$L$5:$L$72)+SUMIF('JU F'!$D$5:$D$72,CLUBS!$B10,'JU F'!$L$5:$L$72)+SUMIF('JU H'!$D$5:$D$72,CLUBS!$B10,'JU H'!$L$5:$L$72))*M10</f>
        <v>0</v>
      </c>
      <c r="O10" s="26">
        <f>COUNTIFS('MP F'!$D$5:$D$72,CLUBS!$B10,'MP F'!$M$5:$M$72,"&gt;0")+COUNTIFS('MP H'!$D$5:$D$72,CLUBS!$B10,'MP H'!$M$5:$M$72,"&gt;0")+COUNTIFS('PO F'!$D$5:$D$72,CLUBS!$B10,'PO F'!$M$5:$M$72,"&gt;0")+COUNTIFS('PO H'!$D$5:$D$72,CLUBS!$B10,'PO H'!$M$5:$M$72,"&gt;0")+COUNTIFS('PU F'!$D$5:$D$72,CLUBS!$B10,'PU F'!$M$5:$M$72,"&gt;0")+COUNTIFS('PU H'!$D$5:$D$72,CLUBS!$B10,'PU H'!$M$5:$M$72,"&gt;0")+COUNTIFS('BE F'!$D$5:$D$72,CLUBS!$B10,'BE F'!$M$5:$M$72,"&gt;0")+COUNTIFS('BE H'!$D$5:$D$72,CLUBS!$B10,'BE H'!$M$5:$M$72,"&gt;0")+COUNTIFS('MI F'!$D$5:$D$72,CLUBS!$B10,'MI F'!$M$5:$M$72,"&gt;0")+COUNTIFS('MI H'!$D$5:$D$72,CLUBS!$B10,'MI H'!$M$5:$M$72,"&gt;0")+COUNTIFS('CA F'!$D$5:$D$72,CLUBS!$B10,'CA F'!$M$5:$M$72,"&gt;0")+COUNTIFS('CA H'!$D$5:$D$72,CLUBS!$B10,'CA H'!$M$5:$M$72,"&gt;0")+COUNTIFS('JU F'!$D$5:$D$72,CLUBS!$B10,'JU F'!$M$5:$M$72,"&gt;0")+COUNTIFS('JU H'!$D$5:$D$72,CLUBS!$B10,'JU H'!$M$5:$M$72,"&gt;0")</f>
        <v>0</v>
      </c>
      <c r="P10" s="26">
        <v>0</v>
      </c>
      <c r="Q10" s="26">
        <f>(SUMIF('MP F'!$D$5:$D$72,CLUBS!$B10,'MP F'!$N$5:$N$72)+SUMIF('MP H'!$D$5:$D$72,CLUBS!$B10,'MP H'!$N$5:$N$72)+SUMIF('PO F'!$D$5:$D$72,CLUBS!$B10,'PO F'!$N$5:$N$72)+SUMIF('PO H'!$D$5:$D$72,CLUBS!$B10,'PO H'!$N$5:$N$72)+SUMIF('PU F'!$D$5:$D$72,CLUBS!$B10,'PU F'!$N$5:$N$72)+SUMIF('PU H'!$D$5:$D$72,CLUBS!$B10,'PU H'!$N$5:$N$72)+SUMIF('BE F'!$D$5:$D$72,CLUBS!$B10,'BE F'!$N$5:$N$72)+SUMIF('BE H'!$D$5:$D$72,CLUBS!$B10,'BE H'!$N$5:$N$72)+SUMIF('MI F'!$D$5:$D$72,CLUBS!$B10,'MI F'!$N$5:$N$72)+SUMIF('MI H'!$D$5:$D$72,CLUBS!$B10,'MI H'!$N$5:$N$72)+SUMIF('CA F'!$D$5:$D$72,CLUBS!$B10,'CA F'!$N$5:$N$72)+SUMIF('CA H'!$D$5:$D$72,CLUBS!$B10,'CA H'!$N$5:$N$72)+SUMIF('JU F'!$D$5:$D$72,CLUBS!$B10,'JU F'!$N$5:$N$72)+SUMIF('JU H'!$D$5:$D$72,CLUBS!$B10,'JU H'!$N$5:$N$72))*P10</f>
        <v>0</v>
      </c>
      <c r="R10" s="69">
        <f>COUNTIFS('MP F'!$D$5:$D$72,CLUBS!$B10,'MP F'!$O$5:$O$72,"&gt;0")+COUNTIFS('MP H'!$D$5:$D$72,CLUBS!$B10,'MP H'!$O$5:$O$72,"&gt;0")+COUNTIFS('PO F'!$D$5:$D$72,CLUBS!$B10,'PO F'!$O$5:$O$72,"&gt;0")+COUNTIFS('PO H'!$D$5:$D$72,CLUBS!$B10,'PO H'!$O$5:$O$72,"&gt;0")+COUNTIFS('PU F'!$D$5:$D$72,CLUBS!$B10,'PU F'!$O$5:$O$72,"&gt;0")+COUNTIFS('PU H'!$D$5:$D$72,CLUBS!$B10,'PU H'!$O$5:$O$72,"&gt;0")+COUNTIFS('BE F'!$D$5:$D$72,CLUBS!$B10,'BE F'!$O$5:$O$72,"&gt;0")+COUNTIFS('BE H'!$D$5:$D$72,CLUBS!$B10,'BE H'!$O$5:$O$72,"&gt;0")+COUNTIFS('MI F'!$D$5:$D$72,CLUBS!$B10,'MI F'!$O$5:$O$72,"&gt;0")+COUNTIFS('MI H'!$D$5:$D$72,CLUBS!$B10,'MI H'!$O$5:$O$72,"&gt;0")+COUNTIFS('CA F'!$D$5:$D$72,CLUBS!$B10,'CA F'!$O$5:$O$72,"&gt;0")+COUNTIFS('CA H'!$D$5:$D$72,CLUBS!$B10,'CA H'!$O$5:$O$72,"&gt;0")+COUNTIFS('JU F'!$D$5:$D$72,CLUBS!$B10,'JU F'!$O$5:$O$72,"&gt;0")+COUNTIFS('JU H'!$D$5:$D$72,CLUBS!$B10,'JU H'!$O$5:$O$72,"&gt;0")</f>
        <v>0</v>
      </c>
      <c r="S10" s="69">
        <v>0</v>
      </c>
      <c r="T10" s="69">
        <f>(SUMIF('MP F'!$D$5:$D$72,CLUBS!$B10,'MP F'!$P$5:$P$72)+SUMIF('MP H'!$D$5:$D$72,CLUBS!$B10,'MP H'!$P$5:$P$72)+SUMIF('PO F'!$D$5:$D$72,CLUBS!$B10,'PO F'!$P$5:$P$72)+SUMIF('PO H'!$D$5:$D$72,CLUBS!$B10,'PO H'!$P$5:$P$72)+SUMIF('PU F'!$D$5:$D$72,CLUBS!$B10,'PU F'!$P$5:$P$72)+SUMIF('PU H'!$D$5:$D$72,CLUBS!$B10,'PU H'!$P$5:$P$72)+SUMIF('BE F'!$D$5:$D$72,CLUBS!$B10,'BE F'!$P$5:$P$72)+SUMIF('BE H'!$D$5:$D$72,CLUBS!$B10,'BE H'!$P$5:$P$72)+SUMIF('MI F'!$D$5:$D$72,CLUBS!$B10,'MI F'!$P$5:$P$72)+SUMIF('MI H'!$D$5:$D$72,CLUBS!$B10,'MI H'!$P$5:$P$72)+SUMIF('CA F'!$D$5:$D$72,CLUBS!$B10,'CA F'!$P$5:$P$72)+SUMIF('CA H'!$D$5:$D$72,CLUBS!$B10,'CA H'!$P$5:$P$72)+SUMIF('JU F'!$D$5:$D$72,CLUBS!$B10,'JU F'!$P$5:$P$72)+SUMIF('JU H'!$D$5:$D$72,CLUBS!$B10,'JU H'!$P$5:$P$72))*S10</f>
        <v>0</v>
      </c>
      <c r="U10" s="26">
        <f>COUNTIFS('MP F'!$D$5:$D$72,CLUBS!$B10,'MP F'!$Q$5:$Q$72,"&gt;0")+COUNTIFS('MP H'!$D$5:$D$72,CLUBS!$B10,'MP H'!$Q$5:$Q$72,"&gt;0")+COUNTIFS('PO F'!$D$5:$D$72,CLUBS!$B10,'PO F'!$Q$5:$Q$72,"&gt;0")+COUNTIFS('PO H'!$D$5:$D$72,CLUBS!$B10,'PO H'!$Q$5:$Q$72,"&gt;0")+COUNTIFS('PU F'!$D$5:$D$72,CLUBS!$B10,'PU F'!$Q$5:$Q$72,"&gt;0")+COUNTIFS('PU H'!$D$5:$D$72,CLUBS!$B10,'PU H'!$Q$5:$Q$72,"&gt;0")+COUNTIFS('BE F'!$D$5:$D$72,CLUBS!$B10,'BE F'!$Q$5:$Q$72,"&gt;0")+COUNTIFS('BE H'!$D$5:$D$72,CLUBS!$B10,'BE H'!$Q$5:$Q$72,"&gt;0")+COUNTIFS('MI F'!$D$5:$D$72,CLUBS!$B10,'MI F'!$Q$5:$Q$72,"&gt;0")+COUNTIFS('MI H'!$D$5:$D$72,CLUBS!$B10,'MI H'!$Q$5:$Q$72,"&gt;0")+COUNTIFS('CA F'!$D$5:$D$72,CLUBS!$B10,'CA F'!$Q$5:$Q$72,"&gt;0")+COUNTIFS('CA H'!$D$5:$D$72,CLUBS!$B10,'CA H'!$Q$5:$Q$72,"&gt;0")+COUNTIFS('JU F'!$D$5:$D$72,CLUBS!$B10,'JU F'!$Q$5:$Q$72,"&gt;0")+COUNTIFS('JU H'!$D$5:$D$72,CLUBS!$B10,'JU H'!$Q$5:$Q$72,"&gt;0")</f>
        <v>0</v>
      </c>
      <c r="V10" s="26">
        <v>0</v>
      </c>
      <c r="W10" s="26">
        <f>(SUMIF('MP F'!$D$5:$D$72,CLUBS!$B10,'MP F'!$R$5:$R$72)+SUMIF('MP H'!$D$5:$D$72,CLUBS!$B10,'MP H'!$R$5:$R$72)+SUMIF('PO F'!$D$5:$D$72,CLUBS!$B10,'PO F'!$R$5:$R$72)+SUMIF('PO H'!$D$5:$D$72,CLUBS!$B10,'PO H'!$R$5:$R$72)+SUMIF('PU F'!$D$5:$D$72,CLUBS!$B10,'PU F'!$R$5:$R$72)+SUMIF('PU H'!$D$5:$D$72,CLUBS!$B10,'PU H'!$R$5:$R$72)+SUMIF('BE F'!$D$5:$D$72,CLUBS!$B10,'BE F'!$R$5:$R$72)+SUMIF('BE H'!$D$5:$D$72,CLUBS!$B10,'BE H'!$R$5:$R$72)+SUMIF('MI F'!$D$5:$D$72,CLUBS!$B10,'MI F'!$R$5:$R$72)+SUMIF('MI H'!$D$5:$D$72,CLUBS!$B10,'MI H'!$R$5:$R$72)+SUMIF('CA F'!$D$5:$D$72,CLUBS!$B10,'CA F'!$R$5:$R$72)+SUMIF('CA H'!$D$5:$D$72,CLUBS!$B10,'CA H'!$R$5:$R$72)+SUMIF('JU F'!$D$5:$D$72,CLUBS!$B10,'JU F'!$R$5:$R$72)+SUMIF('JU H'!$D$5:$D$72,CLUBS!$B10,'JU H'!$R$5:$R$72))*V10</f>
        <v>0</v>
      </c>
      <c r="X10" s="69">
        <f>COUNTIFS('MP F'!$D$5:$D$72,CLUBS!$B10,'MP F'!$S$5:$S$72,"&gt;0")+COUNTIFS('MP H'!$D$5:$D$72,CLUBS!$B10,'MP H'!$S$5:$S$72,"&gt;0")+COUNTIFS('PO F'!$D$5:$D$72,CLUBS!$B10,'PO F'!$S$5:$S$72,"&gt;0")+COUNTIFS('PO H'!$D$5:$D$72,CLUBS!$B10,'PO H'!$S$5:$S$72,"&gt;0")+COUNTIFS('PU F'!$D$5:$D$72,CLUBS!$B10,'PU F'!$S$5:$S$72,"&gt;0")+COUNTIFS('PU H'!$D$5:$D$72,CLUBS!$B10,'PU H'!$S$5:$S$72,"&gt;0")+COUNTIFS('BE F'!$D$5:$D$72,CLUBS!$B10,'BE F'!$S$5:$S$72,"&gt;0")+COUNTIFS('BE H'!$D$5:$D$72,CLUBS!$B10,'BE H'!$S$5:$S$72,"&gt;0")+COUNTIFS('MI F'!$D$5:$D$72,CLUBS!$B10,'MI F'!$S$5:$S$72,"&gt;0")+COUNTIFS('MI H'!$D$5:$D$72,CLUBS!$B10,'MI H'!$S$5:$S$72,"&gt;0")+COUNTIFS('CA F'!$D$5:$D$72,CLUBS!$B10,'CA F'!$S$5:$S$72,"&gt;0")+COUNTIFS('CA H'!$D$5:$D$72,CLUBS!$B10,'CA H'!$S$5:$S$72,"&gt;0")+COUNTIFS('JU F'!$D$5:$D$72,CLUBS!$B10,'JU F'!$S$5:$S$72,"&gt;0")+COUNTIFS('JU H'!$D$5:$D$72,CLUBS!$B10,'JU H'!$S$5:$S$72,"&gt;0")</f>
        <v>0</v>
      </c>
      <c r="Y10" s="69">
        <v>0</v>
      </c>
      <c r="Z10" s="69">
        <f>(SUMIF('MP F'!$D$5:$D$72,CLUBS!$B10,'MP F'!$T$5:$T$72)+SUMIF('MP H'!$D$5:$D$72,CLUBS!$B10,'MP H'!$T$5:$T$72)+SUMIF('PO F'!$D$5:$D$72,CLUBS!$B10,'PO F'!$T$5:$T$72)+SUMIF('PO H'!$D$5:$D$72,CLUBS!$B10,'PO H'!$T$5:$T$72)+SUMIF('PU F'!$D$5:$D$72,CLUBS!$B10,'PU F'!$T$5:$T$72)+SUMIF('PU H'!$D$5:$D$72,CLUBS!$B10,'PU H'!$T$5:$T$72)+SUMIF('BE F'!$D$5:$D$72,CLUBS!$B10,'BE F'!$T$5:$T$72)+SUMIF('BE H'!$D$5:$D$72,CLUBS!$B10,'BE H'!$T$5:$T$72)+SUMIF('MI F'!$D$5:$D$72,CLUBS!$B10,'MI F'!$T$5:$T$72)+SUMIF('MI H'!$D$5:$D$72,CLUBS!$B10,'MI H'!$T$5:$T$72)+SUMIF('CA F'!$D$5:$D$72,CLUBS!$B10,'CA F'!$T$5:$T$72)+SUMIF('CA H'!$D$5:$D$72,CLUBS!$B10,'CA H'!$T$5:$T$72)+SUMIF('JU F'!$D$5:$D$72,CLUBS!$B10,'JU F'!$T$5:$T$72)+SUMIF('JU H'!$D$5:$D$72,CLUBS!$B10,'JU H'!$T$5:$T$72))*Y10</f>
        <v>0</v>
      </c>
      <c r="AA10" s="26">
        <f>COUNTIFS('MP F'!$D$5:$D$72,CLUBS!$B10,'MP F'!$U$5:$U$72,"&gt;0")+COUNTIFS('MP H'!$D$5:$D$72,CLUBS!$B10,'MP H'!$U$5:$U$72,"&gt;0")+COUNTIFS('PO F'!$D$5:$D$72,CLUBS!$B10,'PO F'!$U$5:$U$72,"&gt;0")+COUNTIFS('PO H'!$D$5:$D$72,CLUBS!$B10,'PO H'!$U$5:$U$72,"&gt;0")+COUNTIFS('PU F'!$D$5:$D$72,CLUBS!$B10,'PU F'!$U$5:$U$72,"&gt;0")+COUNTIFS('PU H'!$D$5:$D$72,CLUBS!$B10,'PU H'!$U$5:$U$72,"&gt;0")+COUNTIFS('BE F'!$D$5:$D$72,CLUBS!$B10,'BE F'!$U$5:$U$72,"&gt;0")+COUNTIFS('BE H'!$D$5:$D$72,CLUBS!$B10,'BE H'!$U$5:$U$72,"&gt;0")+COUNTIFS('MI F'!$D$5:$D$72,CLUBS!$B10,'MI F'!$U$5:$U$72,"&gt;0")+COUNTIFS('MI H'!$D$5:$D$72,CLUBS!$B10,'MI H'!$U$5:$U$72,"&gt;0")+COUNTIFS('CA F'!$D$5:$D$72,CLUBS!$B10,'CA F'!$U$5:$U$72,"&gt;0")+COUNTIFS('CA H'!$D$5:$D$72,CLUBS!$B10,'CA H'!$U$5:$U$72,"&gt;0")+COUNTIFS('JU F'!$D$5:$D$72,CLUBS!$B10,'JU F'!$U$5:$U$72,"&gt;0")+COUNTIFS('JU H'!$D$5:$D$72,CLUBS!$B10,'JU H'!$U$5:$U$72,"&gt;0")</f>
        <v>0</v>
      </c>
      <c r="AB10" s="26">
        <v>0</v>
      </c>
      <c r="AC10" s="26">
        <f>(SUMIF('MP F'!$D$5:$D$72,CLUBS!$B10,'MP F'!$V$5:$V$72)+SUMIF('MP H'!$D$5:$D$72,CLUBS!$B10,'MP H'!$V$5:$V$72)+SUMIF('PO F'!$D$5:$D$72,CLUBS!$B10,'PO F'!$V$5:$V$72)+SUMIF('PO H'!$D$5:$D$72,CLUBS!$B10,'PO H'!$V$5:$V$72)+SUMIF('PU F'!$D$5:$D$72,CLUBS!$B10,'PU F'!$V$5:$V$72)+SUMIF('PU H'!$D$5:$D$72,CLUBS!$B10,'PU H'!$V$5:$V$72)+SUMIF('BE F'!$D$5:$D$72,CLUBS!$B10,'BE F'!$V$5:$V$72)+SUMIF('BE H'!$D$5:$D$72,CLUBS!$B10,'BE H'!$V$5:$V$72)+SUMIF('MI F'!$D$5:$D$72,CLUBS!$B10,'MI F'!$V$5:$V$72)+SUMIF('MI H'!$D$5:$D$72,CLUBS!$B10,'MI H'!$V$5:$V$72)+SUMIF('CA F'!$D$5:$D$72,CLUBS!$B10,'CA F'!$V$5:$V$72)+SUMIF('CA H'!$D$5:$D$72,CLUBS!$B10,'CA H'!$V$5:$V$72)+SUMIF('JU F'!$D$5:$D$72,CLUBS!$B10,'JU F'!$V$5:$V$72)+SUMIF('JU H'!$D$5:$D$72,CLUBS!$B10,'JU H'!$V$5:$V$72))*AB10</f>
        <v>0</v>
      </c>
      <c r="AD10" s="69">
        <f>COUNTIFS('MP F'!$D$5:$D$72,CLUBS!$B10,'MP F'!$W$5:$W$72,"&gt;0")+COUNTIFS('MP H'!$D$5:$D$72,CLUBS!$B10,'MP H'!$W$5:$W$72,"&gt;0")+COUNTIFS('PO F'!$D$5:$D$72,CLUBS!$B10,'PO F'!$W$5:$W$72,"&gt;0")+COUNTIFS('PO H'!$D$5:$D$72,CLUBS!$B10,'PO H'!$W$5:$W$72,"&gt;0")+COUNTIFS('PU F'!$D$5:$D$72,CLUBS!$B10,'PU F'!$W$5:$W$72,"&gt;0")+COUNTIFS('PU H'!$D$5:$D$72,CLUBS!$B10,'PU H'!$W$5:$W$72,"&gt;0")+COUNTIFS('BE F'!$D$5:$D$72,CLUBS!$B10,'BE F'!$W$5:$W$72,"&gt;0")+COUNTIFS('BE H'!$D$5:$D$72,CLUBS!$B10,'BE H'!$W$5:$W$72,"&gt;0")+COUNTIFS('MI F'!$D$5:$D$72,CLUBS!$B10,'MI F'!$W$5:$W$72,"&gt;0")+COUNTIFS('MI H'!$D$5:$D$72,CLUBS!$B10,'MI H'!$W$5:$W$72,"&gt;0")+COUNTIFS('CA F'!$D$5:$D$72,CLUBS!$B10,'CA F'!$W$5:$W$72,"&gt;0")+COUNTIFS('CA H'!$D$5:$D$72,CLUBS!$B10,'CA H'!$W$5:$W$72,"&gt;0")+COUNTIFS('JU F'!$D$5:$D$72,CLUBS!$B10,'JU F'!$W$5:$W$72,"&gt;0")+COUNTIFS('JU H'!$D$5:$D$72,CLUBS!$B10,'JU H'!$W$5:$W$72,"&gt;0")</f>
        <v>0</v>
      </c>
      <c r="AE10" s="69">
        <v>0</v>
      </c>
      <c r="AF10" s="69">
        <f>(SUMIF('MP F'!$D$5:$D$72,CLUBS!$B10,'MP F'!$X$5:$X$72)+SUMIF('MP H'!$D$5:$D$72,CLUBS!$B10,'MP H'!$X$5:$X$72)+SUMIF('PO F'!$D$5:$D$72,CLUBS!$B10,'PO F'!$X$5:$X$72)+SUMIF('PO H'!$D$5:$D$72,CLUBS!$B10,'PO H'!$X$5:$X$72)+SUMIF('PU F'!$D$5:$D$72,CLUBS!$B10,'PU F'!$X$5:$X$72)+SUMIF('PU H'!$D$5:$D$72,CLUBS!$B10,'PU H'!$X$5:$X$72)+SUMIF('BE F'!$D$5:$D$72,CLUBS!$B10,'BE F'!$X$5:$X$72)+SUMIF('BE H'!$D$5:$D$72,CLUBS!$B10,'BE H'!$X$5:$X$72)+SUMIF('MI F'!$D$5:$D$72,CLUBS!$B10,'MI F'!$X$5:$X$72)+SUMIF('MI H'!$D$5:$D$72,CLUBS!$B10,'MI H'!$X$5:$X$72)+SUMIF('CA F'!$D$5:$D$72,CLUBS!$B10,'CA F'!$X$5:$X$72)+SUMIF('CA H'!$D$5:$D$72,CLUBS!$B10,'CA H'!$X$5:$X$72)+SUMIF('JU F'!$D$5:$D$72,CLUBS!$B10,'JU F'!$X$5:$X$72)+SUMIF('JU H'!$D$5:$D$72,CLUBS!$B10,'JU H'!$X$5:$X$72))*AE10</f>
        <v>0</v>
      </c>
      <c r="AG10" s="26">
        <f>COUNTIFS('MP F'!$D$5:$D$72,CLUBS!$B10,'MP F'!$Y$5:$Y$72,"&gt;0")+COUNTIFS('MP H'!$D$5:$D$72,CLUBS!$B10,'MP H'!$Y$5:$Y$72,"&gt;0")+COUNTIFS('PO F'!$D$5:$D$72,CLUBS!$B10,'PO F'!$Y$5:$Y$72,"&gt;0")+COUNTIFS('PO H'!$D$5:$D$72,CLUBS!$B10,'PO H'!$Y$5:$Y$72,"&gt;0")+COUNTIFS('PU F'!$D$5:$D$72,CLUBS!$B10,'PU F'!$Y$5:$Y$72,"&gt;0")+COUNTIFS('PU H'!$D$5:$D$72,CLUBS!$B10,'PU H'!$Y$5:$Y$72,"&gt;0")+COUNTIFS('BE F'!$D$5:$D$72,CLUBS!$B10,'BE F'!$Y$5:$Y$72,"&gt;0")+COUNTIFS('BE H'!$D$5:$D$72,CLUBS!$B10,'BE H'!$Y$5:$Y$72,"&gt;0")+COUNTIFS('MI F'!$D$5:$D$72,CLUBS!$B10,'MI F'!$Y$5:$Y$72,"&gt;0")+COUNTIFS('MI H'!$D$5:$D$72,CLUBS!$B10,'MI H'!$Y$5:$Y$72,"&gt;0")+COUNTIFS('CA F'!$D$5:$D$72,CLUBS!$B10,'CA F'!$Y$5:$Y$72,"&gt;0")+COUNTIFS('CA H'!$D$5:$D$72,CLUBS!$B10,'CA H'!$Y$5:$Y$72,"&gt;0")+COUNTIFS('JU F'!$D$5:$D$72,CLUBS!$B10,'JU F'!$Y$5:$Y$72,"&gt;0")+COUNTIFS('JU H'!$D$5:$D$72,CLUBS!$B10,'JU H'!$Y$5:$Y$72,"&gt;0")</f>
        <v>0</v>
      </c>
      <c r="AH10" s="26">
        <f>SUMIF('MP F'!$D$5:$D$72,CLUBS!$B10,'MP F'!$Z$5:$Z$72)+SUMIF('MP H'!$D$5:$D$72,CLUBS!$B10,'MP H'!$Z$5:$Z$72)+SUMIF('PO F'!$D$5:$D$72,CLUBS!$B10,'PO F'!$Z$5:$Z$72)+SUMIF('PO H'!$D$5:$D$72,CLUBS!$B10,'PO H'!$Z$5:$Z$72)+SUMIF('PU F'!$D$5:$D$72,CLUBS!$B10,'PU F'!$Z$5:$Z$72)+SUMIF('PU H'!$D$5:$D$72,CLUBS!$B10,'PU H'!$Z$5:$Z$72)+SUMIF('BE F'!$D$5:$D$72,CLUBS!$B10,'BE F'!$Z$5:$Z$72)+SUMIF('BE H'!$D$5:$D$72,CLUBS!$B10,'BE H'!$Z$5:$Z$72)+SUMIF('MI F'!$D$5:$D$72,CLUBS!$B10,'MI F'!$Z$5:$Z$72)+SUMIF('MI H'!$D$5:$D$72,CLUBS!$B10,'MI H'!$Z$5:$Z$72)+SUMIF('CA F'!$D$5:$D$72,CLUBS!$B10,'CA F'!$Z$5:$Z$72)+SUMIF('CA H'!$D$5:$D$72,CLUBS!$B10,'CA H'!$Z$5:$Z$72)+SUMIF('JU F'!$D$5:$D$72,CLUBS!$B10,'JU F'!$Z$5:$Z$72)+SUMIF('JU H'!$D$5:$D$72,CLUBS!$B10,'JU H'!$Z$5:$Z$72)</f>
        <v>0</v>
      </c>
      <c r="AI10" s="26">
        <f>COUNTIFS('MP F'!$D$5:$D$72,CLUBS!$B10,'MP F'!$AA$5:$AA$72,"&gt;0")+COUNTIFS('MP H'!$D$5:$D$72,CLUBS!$B10,'MP H'!$AA$5:$AA$72,"&gt;0")+COUNTIFS('PO F'!$D$5:$D$72,CLUBS!$B10,'PO F'!$AA$5:$AA$72,"&gt;0")+COUNTIFS('PO H'!$D$5:$D$72,CLUBS!$B10,'PO H'!$AA$5:$AA$72,"&gt;0")+COUNTIFS('PU F'!$D$5:$D$72,CLUBS!$B10,'PU F'!$AA$5:$AA$72,"&gt;0")+COUNTIFS('PU H'!$D$5:$D$72,CLUBS!$B10,'PU H'!$AA$5:$AA$72,"&gt;0")+COUNTIFS('BE F'!$D$5:$D$72,CLUBS!$B10,'BE F'!$AA$5:$AA$72,"&gt;0")+COUNTIFS('BE H'!$D$5:$D$72,CLUBS!$B10,'BE H'!$AA$5:$AA$72,"&gt;0")+COUNTIFS('MI F'!$D$5:$D$72,CLUBS!$B10,'MI F'!$AA$5:$AA$72,"&gt;0")+COUNTIFS('MI H'!$D$5:$D$72,CLUBS!$B10,'MI H'!$AA$5:$AA$72,"&gt;0")+COUNTIFS('CA F'!$D$5:$D$72,CLUBS!$B10,'CA F'!$AA$5:$AA$72,"&gt;0")+COUNTIFS('CA H'!$D$5:$D$72,CLUBS!$B10,'CA H'!$AA$5:$AA$72,"&gt;0")+COUNTIFS('JU F'!$D$5:$D$72,CLUBS!$B10,'JU F'!$AA$5:$AA$72,"&gt;0")+COUNTIFS('JU H'!$D$5:$D$72,CLUBS!$B10,'JU H'!$AA$5:$AA$72,"&gt;0")</f>
        <v>0</v>
      </c>
      <c r="AJ10" s="26">
        <f>SUMIF('MP F'!$D$5:$D$72,CLUBS!$B10,'MP F'!$AB$5:$AB$72)+SUMIF('MP H'!$D$5:$D$72,CLUBS!$B10,'MP H'!$AB$5:$AB$72)+SUMIF('PO F'!$D$5:$D$72,CLUBS!$B10,'PO F'!$AB$5:$AB$72)+SUMIF('PO H'!$D$5:$D$72,CLUBS!$B10,'PO H'!$AB$5:$AB$72)+SUMIF('PU F'!$D$5:$D$72,CLUBS!$B10,'PU F'!$AB$5:$AB$72)+SUMIF('PU H'!$D$5:$D$72,CLUBS!$B10,'PU H'!$AB$5:$AB$72)+SUMIF('BE F'!$D$5:$D$72,CLUBS!$B10,'BE F'!$AB$5:$AB$72)+SUMIF('BE H'!$D$5:$D$72,CLUBS!$B10,'BE H'!$AB$5:$AB$72)+SUMIF('MI F'!$D$5:$D$72,CLUBS!$B10,'MI F'!$AB$5:$AB$72)+SUMIF('MI H'!$D$5:$D$72,CLUBS!$B10,'MI H'!$AB$5:$AB$72)+SUMIF('CA F'!$D$5:$D$72,CLUBS!$B10,'CA F'!$AB$5:$AB$72)+SUMIF('CA H'!$D$5:$D$72,CLUBS!$B10,'CA H'!$AB$5:$AB$72)+SUMIF('JU F'!$D$5:$D$72,CLUBS!$B10,'JU F'!$AB$5:$AB$72)+SUMIF('JU H'!$D$5:$D$72,CLUBS!$B10,'JU H'!$AB$5:$AB$72)</f>
        <v>0</v>
      </c>
      <c r="AK10" s="26">
        <f>COUNTIFS('MP F'!$D$5:$D$72,CLUBS!$B10,'MP F'!$AC$5:$AC$72,"&gt;0")+COUNTIFS('MP H'!$D$5:$D$72,CLUBS!$B10,'MP H'!$AC$5:$AC$72,"&gt;0")+COUNTIFS('PO F'!$D$5:$D$72,CLUBS!$B10,'PO F'!$AC$5:$AC$72,"&gt;0")+COUNTIFS('PO H'!$D$5:$D$72,CLUBS!$B10,'PO H'!$AC$5:$AC$72,"&gt;0")+COUNTIFS('PU F'!$D$5:$D$72,CLUBS!$B10,'PU F'!$AC$5:$AC$72,"&gt;0")+COUNTIFS('PU H'!$D$5:$D$72,CLUBS!$B10,'PU H'!$AC$5:$AC$72,"&gt;0")+COUNTIFS('BE F'!$D$5:$D$72,CLUBS!$B10,'BE F'!$AC$5:$AC$72,"&gt;0")+COUNTIFS('BE H'!$D$5:$D$72,CLUBS!$B10,'BE H'!$AC$5:$AC$72,"&gt;0")+COUNTIFS('MI F'!$D$5:$D$72,CLUBS!$B10,'MI F'!$AC$5:$AC$72,"&gt;0")+COUNTIFS('MI H'!$D$5:$D$72,CLUBS!$B10,'MI H'!$AC$5:$AC$72,"&gt;0")+COUNTIFS('CA F'!$D$5:$D$72,CLUBS!$B10,'CA F'!$AC$5:$AC$72,"&gt;0")+COUNTIFS('CA H'!$D$5:$D$72,CLUBS!$B10,'CA H'!$AC$5:$AC$72,"&gt;0")+COUNTIFS('JU F'!$D$5:$D$72,CLUBS!$B10,'JU F'!$AC$5:$AC$72,"&gt;0")+COUNTIFS('JU H'!$D$5:$D$72,CLUBS!$B10,'JU H'!$AC$5:$AC$72,"&gt;0")</f>
        <v>0</v>
      </c>
      <c r="AL10" s="26">
        <f>SUMIF('MP F'!$D$5:$D$72,CLUBS!$B10,'MP F'!$AD$5:$AD$72)+SUMIF('MP H'!$D$5:$D$72,CLUBS!$B10,'MP H'!$AD$5:$AD$72)+SUMIF('PO F'!$D$5:$D$72,CLUBS!$B10,'PO F'!$AD$5:$AD$72)+SUMIF('PO H'!$D$5:$D$72,CLUBS!$B10,'PO H'!$AD$5:$AD$72)+SUMIF('PU F'!$D$5:$D$72,CLUBS!$B10,'PU F'!$AD$5:$AD$72)+SUMIF('PU H'!$D$5:$D$72,CLUBS!$B10,'PU H'!$AD$5:$AD$72)+SUMIF('BE F'!$D$5:$D$72,CLUBS!$B10,'BE F'!$AD$5:$AD$72)+SUMIF('BE H'!$D$5:$D$72,CLUBS!$B10,'BE H'!$AD$5:$AD$72)+SUMIF('MI F'!$D$5:$D$72,CLUBS!$B10,'MI F'!$AD$5:$AD$72)+SUMIF('MI H'!$D$5:$D$72,CLUBS!$B10,'MI H'!$AD$5:$AD$72)+SUMIF('CA F'!$D$5:$D$72,CLUBS!$B10,'CA F'!$AD$5:$AD$72)+SUMIF('CA H'!$D$5:$D$72,CLUBS!$B10,'CA H'!$AD$5:$AD$72)+SUMIF('JU F'!$D$5:$D$72,CLUBS!$B10,'JU F'!$AD$5:$AD$72)+SUMIF('JU H'!$D$5:$D$72,CLUBS!$B10,'JU H'!$AD$5:$AD$72)</f>
        <v>0</v>
      </c>
      <c r="AM10" s="26">
        <f>COUNTIFS('MP F'!$D$5:$D$72,CLUBS!$B10,'MP F'!$AE$5:$AE$72,"&gt;0")+COUNTIFS('MP H'!$D$5:$D$72,CLUBS!$B10,'MP H'!$AE$5:$AE$72,"&gt;0")+COUNTIFS('PO F'!$D$5:$D$72,CLUBS!$B10,'PO F'!$AE$5:$AE$72,"&gt;0")+COUNTIFS('PO H'!$D$5:$D$72,CLUBS!$B10,'PO H'!$AE$5:$AE$72,"&gt;0")+COUNTIFS('PU F'!$D$5:$D$72,CLUBS!$B10,'PU F'!$AE$5:$AE$72,"&gt;0")+COUNTIFS('PU H'!$D$5:$D$72,CLUBS!$B10,'PU H'!$AE$5:$AE$72,"&gt;0")+COUNTIFS('BE F'!$D$5:$D$72,CLUBS!$B10,'BE F'!$AE$5:$AE$72,"&gt;0")+COUNTIFS('BE H'!$D$5:$D$72,CLUBS!$B10,'BE H'!$AE$5:$AE$72,"&gt;0")+COUNTIFS('MI F'!$D$5:$D$72,CLUBS!$B10,'MI F'!$AE$5:$AE$72,"&gt;0")+COUNTIFS('MI H'!$D$5:$D$72,CLUBS!$B10,'MI H'!$AE$5:$AE$72,"&gt;0")+COUNTIFS('CA F'!$D$5:$D$72,CLUBS!$B10,'CA F'!$AE$5:$AE$72,"&gt;0")+COUNTIFS('CA H'!$D$5:$D$72,CLUBS!$B10,'CA H'!$AE$5:$AE$72,"&gt;0")+COUNTIFS('JU F'!$D$5:$D$72,CLUBS!$B10,'JU F'!$AE$5:$AE$72,"&gt;0")+COUNTIFS('JU H'!$D$5:$D$72,CLUBS!$B10,'JU H'!$AE$5:$AE$72,"&gt;0")</f>
        <v>0</v>
      </c>
      <c r="AN10" s="26">
        <f>SUMIF('MP F'!$D$5:$D$72,CLUBS!$B10,'MP F'!$AF$5:$AF$72)+SUMIF('MP H'!$D$5:$D$72,CLUBS!$B10,'MP H'!$AF$5:$AF$72)+SUMIF('PO F'!$D$5:$D$72,CLUBS!$B10,'PO F'!$AF$5:$AF$72)+SUMIF('PO H'!$D$5:$D$72,CLUBS!$B10,'PO H'!$AF$5:$AF$72)+SUMIF('PU F'!$D$5:$D$72,CLUBS!$B10,'PU F'!$AF$5:$AF$72)+SUMIF('PU H'!$D$5:$D$72,CLUBS!$B10,'PU H'!$AF$5:$AF$72)+SUMIF('BE F'!$D$5:$D$72,CLUBS!$B10,'BE F'!$AF$5:$AF$72)+SUMIF('BE H'!$D$5:$D$72,CLUBS!$B10,'BE H'!$AF$5:$AF$72)+SUMIF('MI F'!$D$5:$D$72,CLUBS!$B10,'MI F'!$AF$5:$AF$72)+SUMIF('MI H'!$D$5:$D$72,CLUBS!$B10,'MI H'!$AF$5:$AF$72)+SUMIF('CA F'!$D$5:$D$72,CLUBS!$B10,'CA F'!$AF$5:$AF$72)+SUMIF('CA H'!$D$5:$D$72,CLUBS!$B10,'CA H'!$AF$5:$AF$72)+SUMIF('JU F'!$D$5:$D$72,CLUBS!$B10,'JU F'!$AF$5:$AF$72)+SUMIF('JU H'!$D$5:$D$72,CLUBS!$B10,'JU H'!$AF$5:$AF$72)</f>
        <v>0</v>
      </c>
      <c r="AO10" s="26">
        <f>COUNTIFS('MP F'!$D$5:$D$72,CLUBS!$B10,'MP F'!$AG$5:$AG$72,"&gt;0")+COUNTIFS('MP H'!$D$5:$D$72,CLUBS!$B10,'MP H'!$AG$5:$AG$72,"&gt;0")+COUNTIFS('PO F'!$D$5:$D$72,CLUBS!$B10,'PO F'!$AG$5:$AG$72,"&gt;0")+COUNTIFS('PO H'!$D$5:$D$72,CLUBS!$B10,'PO H'!$AG$5:$AG$72,"&gt;0")+COUNTIFS('PU F'!$D$5:$D$72,CLUBS!$B10,'PU F'!$AG$5:$AG$72,"&gt;0")+COUNTIFS('PU H'!$D$5:$D$72,CLUBS!$B10,'PU H'!$AG$5:$AG$72,"&gt;0")+COUNTIFS('BE F'!$D$5:$D$72,CLUBS!$B10,'BE F'!$AG$5:$AG$72,"&gt;0")+COUNTIFS('BE H'!$D$5:$D$72,CLUBS!$B10,'BE H'!$AG$5:$AG$72,"&gt;0")+COUNTIFS('MI F'!$D$5:$D$72,CLUBS!$B10,'MI F'!$AG$5:$AG$72,"&gt;0")+COUNTIFS('MI H'!$D$5:$D$72,CLUBS!$B10,'MI H'!$AG$5:$AG$72,"&gt;0")+COUNTIFS('CA F'!$D$5:$D$72,CLUBS!$B10,'CA F'!$AG$5:$AG$72,"&gt;0")+COUNTIFS('CA H'!$D$5:$D$72,CLUBS!$B10,'CA H'!$AG$5:$AG$72,"&gt;0")+COUNTIFS('JU F'!$D$5:$D$72,CLUBS!$B10,'JU F'!$AG$5:$AG$72,"&gt;0")+COUNTIFS('JU H'!$D$5:$D$72,CLUBS!$B10,'JU H'!$AG$5:$AG$72,"&gt;0")</f>
        <v>0</v>
      </c>
      <c r="AP10" s="26">
        <f>SUMIF('MP F'!$D$5:$D$72,CLUBS!$B10,'MP F'!$AH$5:$AH$72)+SUMIF('MP H'!$D$5:$D$72,CLUBS!$B10,'MP H'!$AH$5:$AH$72)+SUMIF('PO F'!$D$5:$D$72,CLUBS!$B10,'PO F'!$AH$5:$AH$72)+SUMIF('PO H'!$D$5:$D$72,CLUBS!$B10,'PO H'!$AH$5:$AH$72)+SUMIF('PU F'!$D$5:$D$72,CLUBS!$B10,'PU F'!$AH$5:$AH$72)+SUMIF('PU H'!$D$5:$D$72,CLUBS!$B10,'PU H'!$AH$5:$AH$72)+SUMIF('BE F'!$D$5:$D$72,CLUBS!$B10,'BE F'!$AH$5:$AH$72)+SUMIF('BE H'!$D$5:$D$72,CLUBS!$B10,'BE H'!$AH$5:$AH$72)+SUMIF('MI F'!$D$5:$D$72,CLUBS!$B10,'MI F'!$AH$5:$AH$72)+SUMIF('MI H'!$D$5:$D$72,CLUBS!$B10,'MI H'!$AH$5:$AH$72)+SUMIF('CA F'!$D$5:$D$72,CLUBS!$B10,'CA F'!$AH$5:$AH$72)+SUMIF('CA H'!$D$5:$D$72,CLUBS!$B10,'CA H'!$AH$5:$AH$72)+SUMIF('JU F'!$D$5:$D$72,CLUBS!$B10,'JU F'!$AH$5:$AH$72)+SUMIF('JU H'!$D$5:$D$72,CLUBS!$B10,'JU H'!$AH$5:$AH$72)</f>
        <v>0</v>
      </c>
      <c r="AQ10" s="16">
        <f t="shared" si="12"/>
        <v>0</v>
      </c>
      <c r="AR10" s="28">
        <f t="shared" si="13"/>
        <v>0</v>
      </c>
      <c r="AS10" s="29">
        <f t="shared" si="14"/>
        <v>0</v>
      </c>
      <c r="AT10" s="14">
        <f>COUNTIF('Licenciés Jeunes 2023'!F:F,CLUBS!B10)</f>
        <v>0</v>
      </c>
      <c r="AU10" s="14">
        <v>0</v>
      </c>
      <c r="AV10" s="27">
        <f t="shared" si="15"/>
        <v>0</v>
      </c>
      <c r="AW10" s="22"/>
    </row>
    <row r="11" spans="1:49" ht="13.5" x14ac:dyDescent="0.3">
      <c r="A11" s="81">
        <f t="shared" si="0"/>
        <v>1</v>
      </c>
      <c r="B11" s="65" t="s">
        <v>43</v>
      </c>
      <c r="C11" s="14">
        <f>COUNTIFS('MP F'!$D$5:$D$72,CLUBS!$B11,'MP F'!$E$5:$E$72,"&gt;0")+COUNTIFS('MP H'!$D$5:$D$72,CLUBS!$B11,'MP H'!$E$5:$E$72,"&gt;0")+COUNTIFS('PO F'!$D$5:$D$72,CLUBS!$B11,'PO F'!$E$5:$E$72,"&gt;0")+COUNTIFS('PO H'!$D$5:$D$72,CLUBS!$B11,'PO H'!$E$5:$E$72,"&gt;0")+COUNTIFS('PU F'!$D$5:$D$72,CLUBS!$B11,'PU F'!$E$5:$E$72,"&gt;0")+COUNTIFS('PU H'!$D$5:$D$72,CLUBS!$B11,'PU H'!$E$5:$E$72,"&gt;0")+COUNTIFS('BE F'!$D$5:$D$72,CLUBS!$B11,'BE F'!$E$5:$E$72,"&gt;0")+COUNTIFS('BE H'!$D$5:$D$72,CLUBS!$B11,'BE H'!$E$5:$E$72,"&gt;0")+COUNTIFS('MI F'!$D$5:$D$72,CLUBS!$B11,'MI F'!$E$5:$E$72,"&gt;0")+COUNTIFS('MI H'!$D$5:$D$72,CLUBS!$B11,'MI H'!$E$5:$E$72,"&gt;0")+COUNTIFS('CA F'!$D$5:$D$72,CLUBS!$B11,'CA F'!$E$5:$E$72,"&gt;0")+COUNTIFS('CA H'!$D$5:$D$72,CLUBS!$B11,'CA H'!$E$5:$E$72,"&gt;0")+COUNTIFS('JU F'!$D$5:$D$72,CLUBS!$B11,'JU F'!$E$5:$E$72,"&gt;0")+COUNTIFS('JU H'!$D$5:$D$72,CLUBS!$B11,'JU H'!$E$5:$E$72,"&gt;0")</f>
        <v>50</v>
      </c>
      <c r="D11" s="14">
        <f t="shared" si="2"/>
        <v>0.56818181818181823</v>
      </c>
      <c r="E11" s="27">
        <f>(SUMIF('MP F'!$D$5:$D$72,CLUBS!$B11,'MP F'!$F$5:$F$72)+SUMIF('MP H'!$D$5:$D$72,CLUBS!$B11,'MP H'!$F$5:$F$72)+SUMIF('PO F'!$D$5:$D$72,CLUBS!$B11,'PO F'!$F$5:$F$72)+SUMIF('PO H'!$D$5:$D$72,CLUBS!$B11,'PO H'!$F$5:$F$72)+SUMIF('PU F'!$D$5:$D$72,CLUBS!$B11,'PU F'!$F$5:$F$72)+SUMIF('PU H'!$D$5:$D$72,CLUBS!$B11,'PU H'!$F$5:$F$72)+SUMIF('BE F'!$D$5:$D$72,CLUBS!$B11,'BE F'!$F$5:$F$72)+SUMIF('BE H'!$D$5:$D$72,CLUBS!$B11,'BE H'!$F$5:$F$72)+SUMIF('MI F'!$D$5:$D$72,CLUBS!$B11,'MI F'!$F$5:$F$72)+SUMIF('MI H'!$D$5:$D$72,CLUBS!$B11,'MI H'!$F$5:$F$72)+SUMIF('CA F'!$D$5:$D$72,CLUBS!$B11,'CA F'!$F$5:$F$72)+SUMIF('CA H'!$D$5:$D$72,CLUBS!$B11,'CA H'!$F$5:$F$72)+SUMIF('JU F'!$D$5:$D$72,CLUBS!$B11,'JU F'!$F$5:$F$72)+SUMIF('JU H'!$D$5:$D$72,CLUBS!$B11,'JU H'!$F$5:$F$72))*D11</f>
        <v>926.7045454545455</v>
      </c>
      <c r="F11" s="69">
        <f>COUNTIFS('MP F'!$D$5:$D$72,CLUBS!$B11,'MP F'!$G$5:$G$72,"&gt;0")+COUNTIFS('MP H'!$D$5:$D$72,CLUBS!$B11,'MP H'!$G$5:$G$72,"&gt;0")+COUNTIFS('PO F'!$D$5:$D$72,CLUBS!$B11,'PO F'!$G$5:$G$72,"&gt;0")+COUNTIFS('PO H'!$D$5:$D$72,CLUBS!$B11,'PO H'!$G$5:$G$72,"&gt;0")+COUNTIFS('PU F'!$D$5:$D$72,CLUBS!$B11,'PU F'!$G$5:$G$72,"&gt;0")+COUNTIFS('PU H'!$D$5:$D$72,CLUBS!$B11,'PU H'!$G$5:$G$72,"&gt;0")+COUNTIFS('BE F'!$D$5:$D$72,CLUBS!$B11,'BE F'!$G$5:$G$72,"&gt;0")+COUNTIFS('BE H'!$D$5:$D$72,CLUBS!$B11,'BE H'!$G$5:$G$72,"&gt;0")+COUNTIFS('MI F'!$D$5:$D$72,CLUBS!$B11,'MI F'!$G$5:$G$72,"&gt;0")+COUNTIFS('MI H'!$D$5:$D$72,CLUBS!$B11,'MI H'!$G$5:$G$72,"&gt;0")+COUNTIFS('CA F'!$D$5:$D$72,CLUBS!$B11,'CA F'!$G$5:$G$72,"&gt;0")+COUNTIFS('CA H'!$D$5:$D$72,CLUBS!$B11,'CA H'!$G$5:$G$72,"&gt;0")+COUNTIFS('JU F'!$D$5:$D$72,CLUBS!$B11,'JU F'!$G$5:$G$72,"&gt;0")+COUNTIFS('JU H'!$D$5:$D$72,CLUBS!$B11,'JU H'!$G$5:$G$72,"&gt;0")</f>
        <v>42</v>
      </c>
      <c r="G11" s="69">
        <f t="shared" si="3"/>
        <v>0.84</v>
      </c>
      <c r="H11" s="70">
        <f>(SUMIF('MP F'!$D$5:$D$72,CLUBS!$B11,'MP F'!$H$5:$H$72)+SUMIF('MP H'!$D$5:$D$72,CLUBS!$B11,'MP H'!$H$5:$H$72)+SUMIF('PO F'!$D$5:$D$72,CLUBS!$B11,'PO F'!$H$5:$H$72)+SUMIF('PO H'!$D$5:$D$72,CLUBS!$B11,'PO H'!$H$5:$H$72)+SUMIF('PU F'!$D$5:$D$72,CLUBS!$B11,'PU F'!$H$5:$H$72)+SUMIF('PU H'!$D$5:$D$72,CLUBS!$B11,'PU H'!$H$5:$H$72)+SUMIF('BE F'!$D$5:$D$72,CLUBS!$B11,'BE F'!$H$5:$H$72)+SUMIF('BE H'!$D$5:$D$72,CLUBS!$B11,'BE H'!$H$5:$H$72)+SUMIF('MI F'!$D$5:$D$72,CLUBS!$B11,'MI F'!$H$5:$H$72)+SUMIF('MI H'!$D$5:$D$72,CLUBS!$B11,'MI H'!$H$5:$H$72)+SUMIF('CA F'!$D$5:$D$72,CLUBS!$B11,'CA F'!$H$5:$H$72)+SUMIF('CA H'!$D$5:$D$72,CLUBS!$B11,'CA H'!$H$5:$H$72)+SUMIF('JU F'!$D$5:$D$72,CLUBS!$B11,'JU F'!$H$5:$H$72)+SUMIF('JU H'!$D$5:$D$72,CLUBS!$B11,'JU H'!$H$5:$H$72))*G11</f>
        <v>1011.36</v>
      </c>
      <c r="I11" s="14">
        <f>COUNTIFS('MP F'!$D$5:$D$72,CLUBS!$B11,'MP F'!$I$5:$I$72,"&gt;0")+COUNTIFS('MP H'!$D$5:$D$72,CLUBS!$B11,'MP H'!$I$5:$I$72,"&gt;0")+COUNTIFS('PO F'!$D$5:$D$72,CLUBS!$B11,'PO F'!$I$5:$I$72,"&gt;0")+COUNTIFS('PO H'!$D$5:$D$72,CLUBS!$B11,'PO H'!$I$5:$I$72,"&gt;0")+COUNTIFS('PU F'!$D$5:$D$72,CLUBS!$B11,'PU F'!$I$5:$I$72,"&gt;0")+COUNTIFS('PU H'!$D$5:$D$72,CLUBS!$B11,'PU H'!$I$5:$I$72,"&gt;0")+COUNTIFS('BE F'!$D$5:$D$72,CLUBS!$B11,'BE F'!$I$5:$I$72,"&gt;0")+COUNTIFS('BE H'!$D$5:$D$72,CLUBS!$B11,'BE H'!$I$5:$I$72,"&gt;0")+COUNTIFS('MI F'!$D$5:$D$72,CLUBS!$B11,'MI F'!$I$5:$I$72,"&gt;0")+COUNTIFS('MI H'!$D$5:$D$72,CLUBS!$B11,'MI H'!$I$5:$I$72,"&gt;0")+COUNTIFS('CA F'!$D$5:$D$72,CLUBS!$B11,'CA F'!$I$5:$I$72,"&gt;0")+COUNTIFS('CA H'!$D$5:$D$72,CLUBS!$B11,'CA H'!$I$5:$I$72,"&gt;0")+COUNTIFS('JU F'!$D$5:$D$72,CLUBS!$B11,'JU F'!$I$5:$I$72,"&gt;0")+COUNTIFS('JU H'!$D$5:$D$72,CLUBS!$B11,'JU H'!$I$5:$I$72,"&gt;0")</f>
        <v>63</v>
      </c>
      <c r="J11" s="14">
        <f t="shared" si="4"/>
        <v>0.71590909090909094</v>
      </c>
      <c r="K11" s="26">
        <f>(SUMIF('MP F'!$D$5:$D$72,CLUBS!$B11,'MP F'!$J$5:$J$72)+SUMIF('MP H'!$D$5:$D$72,CLUBS!$B11,'MP H'!$J$5:$J$72)+SUMIF('PO F'!$D$5:$D$72,CLUBS!$B11,'PO F'!$J$5:$J$72)+SUMIF('PO H'!$D$5:$D$72,CLUBS!$B11,'PO H'!$J$5:$J$72)+SUMIF('PU F'!$D$5:$D$72,CLUBS!$B11,'PU F'!$J$5:$J$72)+SUMIF('PU H'!$D$5:$D$72,CLUBS!$B11,'PU H'!$J$5:$J$72)+SUMIF('BE F'!$D$5:$D$72,CLUBS!$B11,'BE F'!$J$5:$J$72)+SUMIF('BE H'!$D$5:$D$72,CLUBS!$B11,'BE H'!$J$5:$J$72)+SUMIF('MI F'!$D$5:$D$72,CLUBS!$B11,'MI F'!$J$5:$J$72)+SUMIF('MI H'!$D$5:$D$72,CLUBS!$B11,'MI H'!$J$5:$J$72)+SUMIF('CA F'!$D$5:$D$72,CLUBS!$B11,'CA F'!$J$5:$J$72)+SUMIF('CA H'!$D$5:$D$72,CLUBS!$B11,'CA H'!$J$5:$J$72)+SUMIF('JU F'!$D$5:$D$72,CLUBS!$B11,'JU F'!$J$5:$J$72)+SUMIF('JU H'!$D$5:$D$72,CLUBS!$B11,'JU H'!$J$5:$J$72))*J11</f>
        <v>1156.909090909091</v>
      </c>
      <c r="L11" s="69">
        <f>COUNTIFS('MP F'!$D$5:$D$72,CLUBS!$B11,'MP F'!$K$5:$K$72,"&gt;0")+COUNTIFS('MP H'!$D$5:$D$72,CLUBS!$B11,'MP H'!$K$5:$K$72,"&gt;0")+COUNTIFS('PO F'!$D$5:$D$72,CLUBS!$B11,'PO F'!$K$5:$K$72,"&gt;0")+COUNTIFS('PO H'!$D$5:$D$72,CLUBS!$B11,'PO H'!$K$5:$K$72,"&gt;0")+COUNTIFS('PU F'!$D$5:$D$72,CLUBS!$B11,'PU F'!$K$5:$K$72,"&gt;0")+COUNTIFS('PU H'!$D$5:$D$72,CLUBS!$B11,'PU H'!$K$5:$K$72,"&gt;0")+COUNTIFS('BE F'!$D$5:$D$72,CLUBS!$B11,'BE F'!$K$5:$K$72,"&gt;0")+COUNTIFS('BE H'!$D$5:$D$72,CLUBS!$B11,'BE H'!$K$5:$K$72,"&gt;0")+COUNTIFS('MI F'!$D$5:$D$72,CLUBS!$B11,'MI F'!$K$5:$K$72,"&gt;0")+COUNTIFS('MI H'!$D$5:$D$72,CLUBS!$B11,'MI H'!$K$5:$K$72,"&gt;0")+COUNTIFS('CA F'!$D$5:$D$72,CLUBS!$B11,'CA F'!$K$5:$K$72,"&gt;0")+COUNTIFS('CA H'!$D$5:$D$72,CLUBS!$B11,'CA H'!$K$5:$K$72,"&gt;0")+COUNTIFS('JU F'!$D$5:$D$72,CLUBS!$B11,'JU F'!$K$5:$K$72,"&gt;0")+COUNTIFS('JU H'!$D$5:$D$72,CLUBS!$B11,'JU H'!$K$5:$K$72,"&gt;0")</f>
        <v>0</v>
      </c>
      <c r="M11" s="69">
        <f t="shared" si="5"/>
        <v>0</v>
      </c>
      <c r="N11" s="69">
        <f>(SUMIF('MP F'!$D$5:$D$72,CLUBS!$B11,'MP F'!$L$5:$L$72)+SUMIF('MP H'!$D$5:$D$72,CLUBS!$B11,'MP H'!$L$5:$L$72)+SUMIF('PO F'!$D$5:$D$72,CLUBS!$B11,'PO F'!$L$5:$L$72)+SUMIF('PO H'!$D$5:$D$72,CLUBS!$B11,'PO H'!$L$5:$L$72)+SUMIF('PU F'!$D$5:$D$72,CLUBS!$B11,'PU F'!$L$5:$L$72)+SUMIF('PU H'!$D$5:$D$72,CLUBS!$B11,'PU H'!$L$5:$L$72)+SUMIF('BE F'!$D$5:$D$72,CLUBS!$B11,'BE F'!$L$5:$L$72)+SUMIF('BE H'!$D$5:$D$72,CLUBS!$B11,'BE H'!$L$5:$L$72)+SUMIF('MI F'!$D$5:$D$72,CLUBS!$B11,'MI F'!$L$5:$L$72)+SUMIF('MI H'!$D$5:$D$72,CLUBS!$B11,'MI H'!$L$5:$L$72)+SUMIF('CA F'!$D$5:$D$72,CLUBS!$B11,'CA F'!$L$5:$L$72)+SUMIF('CA H'!$D$5:$D$72,CLUBS!$B11,'CA H'!$L$5:$L$72)+SUMIF('JU F'!$D$5:$D$72,CLUBS!$B11,'JU F'!$L$5:$L$72)+SUMIF('JU H'!$D$5:$D$72,CLUBS!$B11,'JU H'!$L$5:$L$72))*M11</f>
        <v>0</v>
      </c>
      <c r="O11" s="26">
        <f>COUNTIFS('MP F'!$D$5:$D$72,CLUBS!$B11,'MP F'!$M$5:$M$72,"&gt;0")+COUNTIFS('MP H'!$D$5:$D$72,CLUBS!$B11,'MP H'!$M$5:$M$72,"&gt;0")+COUNTIFS('PO F'!$D$5:$D$72,CLUBS!$B11,'PO F'!$M$5:$M$72,"&gt;0")+COUNTIFS('PO H'!$D$5:$D$72,CLUBS!$B11,'PO H'!$M$5:$M$72,"&gt;0")+COUNTIFS('PU F'!$D$5:$D$72,CLUBS!$B11,'PU F'!$M$5:$M$72,"&gt;0")+COUNTIFS('PU H'!$D$5:$D$72,CLUBS!$B11,'PU H'!$M$5:$M$72,"&gt;0")+COUNTIFS('BE F'!$D$5:$D$72,CLUBS!$B11,'BE F'!$M$5:$M$72,"&gt;0")+COUNTIFS('BE H'!$D$5:$D$72,CLUBS!$B11,'BE H'!$M$5:$M$72,"&gt;0")+COUNTIFS('MI F'!$D$5:$D$72,CLUBS!$B11,'MI F'!$M$5:$M$72,"&gt;0")+COUNTIFS('MI H'!$D$5:$D$72,CLUBS!$B11,'MI H'!$M$5:$M$72,"&gt;0")+COUNTIFS('CA F'!$D$5:$D$72,CLUBS!$B11,'CA F'!$M$5:$M$72,"&gt;0")+COUNTIFS('CA H'!$D$5:$D$72,CLUBS!$B11,'CA H'!$M$5:$M$72,"&gt;0")+COUNTIFS('JU F'!$D$5:$D$72,CLUBS!$B11,'JU F'!$M$5:$M$72,"&gt;0")+COUNTIFS('JU H'!$D$5:$D$72,CLUBS!$B11,'JU H'!$M$5:$M$72,"&gt;0")</f>
        <v>0</v>
      </c>
      <c r="P11" s="26">
        <f t="shared" si="6"/>
        <v>0</v>
      </c>
      <c r="Q11" s="26">
        <f>(SUMIF('MP F'!$D$5:$D$72,CLUBS!$B11,'MP F'!$N$5:$N$72)+SUMIF('MP H'!$D$5:$D$72,CLUBS!$B11,'MP H'!$N$5:$N$72)+SUMIF('PO F'!$D$5:$D$72,CLUBS!$B11,'PO F'!$N$5:$N$72)+SUMIF('PO H'!$D$5:$D$72,CLUBS!$B11,'PO H'!$N$5:$N$72)+SUMIF('PU F'!$D$5:$D$72,CLUBS!$B11,'PU F'!$N$5:$N$72)+SUMIF('PU H'!$D$5:$D$72,CLUBS!$B11,'PU H'!$N$5:$N$72)+SUMIF('BE F'!$D$5:$D$72,CLUBS!$B11,'BE F'!$N$5:$N$72)+SUMIF('BE H'!$D$5:$D$72,CLUBS!$B11,'BE H'!$N$5:$N$72)+SUMIF('MI F'!$D$5:$D$72,CLUBS!$B11,'MI F'!$N$5:$N$72)+SUMIF('MI H'!$D$5:$D$72,CLUBS!$B11,'MI H'!$N$5:$N$72)+SUMIF('CA F'!$D$5:$D$72,CLUBS!$B11,'CA F'!$N$5:$N$72)+SUMIF('CA H'!$D$5:$D$72,CLUBS!$B11,'CA H'!$N$5:$N$72)+SUMIF('JU F'!$D$5:$D$72,CLUBS!$B11,'JU F'!$N$5:$N$72)+SUMIF('JU H'!$D$5:$D$72,CLUBS!$B11,'JU H'!$N$5:$N$72))*P11</f>
        <v>0</v>
      </c>
      <c r="R11" s="69">
        <f>COUNTIFS('MP F'!$D$5:$D$72,CLUBS!$B11,'MP F'!$O$5:$O$72,"&gt;0")+COUNTIFS('MP H'!$D$5:$D$72,CLUBS!$B11,'MP H'!$O$5:$O$72,"&gt;0")+COUNTIFS('PO F'!$D$5:$D$72,CLUBS!$B11,'PO F'!$O$5:$O$72,"&gt;0")+COUNTIFS('PO H'!$D$5:$D$72,CLUBS!$B11,'PO H'!$O$5:$O$72,"&gt;0")+COUNTIFS('PU F'!$D$5:$D$72,CLUBS!$B11,'PU F'!$O$5:$O$72,"&gt;0")+COUNTIFS('PU H'!$D$5:$D$72,CLUBS!$B11,'PU H'!$O$5:$O$72,"&gt;0")+COUNTIFS('BE F'!$D$5:$D$72,CLUBS!$B11,'BE F'!$O$5:$O$72,"&gt;0")+COUNTIFS('BE H'!$D$5:$D$72,CLUBS!$B11,'BE H'!$O$5:$O$72,"&gt;0")+COUNTIFS('MI F'!$D$5:$D$72,CLUBS!$B11,'MI F'!$O$5:$O$72,"&gt;0")+COUNTIFS('MI H'!$D$5:$D$72,CLUBS!$B11,'MI H'!$O$5:$O$72,"&gt;0")+COUNTIFS('CA F'!$D$5:$D$72,CLUBS!$B11,'CA F'!$O$5:$O$72,"&gt;0")+COUNTIFS('CA H'!$D$5:$D$72,CLUBS!$B11,'CA H'!$O$5:$O$72,"&gt;0")+COUNTIFS('JU F'!$D$5:$D$72,CLUBS!$B11,'JU F'!$O$5:$O$72,"&gt;0")+COUNTIFS('JU H'!$D$5:$D$72,CLUBS!$B11,'JU H'!$O$5:$O$72,"&gt;0")</f>
        <v>0</v>
      </c>
      <c r="S11" s="69">
        <f t="shared" si="7"/>
        <v>0</v>
      </c>
      <c r="T11" s="69">
        <f>(SUMIF('MP F'!$D$5:$D$72,CLUBS!$B11,'MP F'!$P$5:$P$72)+SUMIF('MP H'!$D$5:$D$72,CLUBS!$B11,'MP H'!$P$5:$P$72)+SUMIF('PO F'!$D$5:$D$72,CLUBS!$B11,'PO F'!$P$5:$P$72)+SUMIF('PO H'!$D$5:$D$72,CLUBS!$B11,'PO H'!$P$5:$P$72)+SUMIF('PU F'!$D$5:$D$72,CLUBS!$B11,'PU F'!$P$5:$P$72)+SUMIF('PU H'!$D$5:$D$72,CLUBS!$B11,'PU H'!$P$5:$P$72)+SUMIF('BE F'!$D$5:$D$72,CLUBS!$B11,'BE F'!$P$5:$P$72)+SUMIF('BE H'!$D$5:$D$72,CLUBS!$B11,'BE H'!$P$5:$P$72)+SUMIF('MI F'!$D$5:$D$72,CLUBS!$B11,'MI F'!$P$5:$P$72)+SUMIF('MI H'!$D$5:$D$72,CLUBS!$B11,'MI H'!$P$5:$P$72)+SUMIF('CA F'!$D$5:$D$72,CLUBS!$B11,'CA F'!$P$5:$P$72)+SUMIF('CA H'!$D$5:$D$72,CLUBS!$B11,'CA H'!$P$5:$P$72)+SUMIF('JU F'!$D$5:$D$72,CLUBS!$B11,'JU F'!$P$5:$P$72)+SUMIF('JU H'!$D$5:$D$72,CLUBS!$B11,'JU H'!$P$5:$P$72))*S11</f>
        <v>0</v>
      </c>
      <c r="U11" s="26">
        <f>COUNTIFS('MP F'!$D$5:$D$72,CLUBS!$B11,'MP F'!$Q$5:$Q$72,"&gt;0")+COUNTIFS('MP H'!$D$5:$D$72,CLUBS!$B11,'MP H'!$Q$5:$Q$72,"&gt;0")+COUNTIFS('PO F'!$D$5:$D$72,CLUBS!$B11,'PO F'!$Q$5:$Q$72,"&gt;0")+COUNTIFS('PO H'!$D$5:$D$72,CLUBS!$B11,'PO H'!$Q$5:$Q$72,"&gt;0")+COUNTIFS('PU F'!$D$5:$D$72,CLUBS!$B11,'PU F'!$Q$5:$Q$72,"&gt;0")+COUNTIFS('PU H'!$D$5:$D$72,CLUBS!$B11,'PU H'!$Q$5:$Q$72,"&gt;0")+COUNTIFS('BE F'!$D$5:$D$72,CLUBS!$B11,'BE F'!$Q$5:$Q$72,"&gt;0")+COUNTIFS('BE H'!$D$5:$D$72,CLUBS!$B11,'BE H'!$Q$5:$Q$72,"&gt;0")+COUNTIFS('MI F'!$D$5:$D$72,CLUBS!$B11,'MI F'!$Q$5:$Q$72,"&gt;0")+COUNTIFS('MI H'!$D$5:$D$72,CLUBS!$B11,'MI H'!$Q$5:$Q$72,"&gt;0")+COUNTIFS('CA F'!$D$5:$D$72,CLUBS!$B11,'CA F'!$Q$5:$Q$72,"&gt;0")+COUNTIFS('CA H'!$D$5:$D$72,CLUBS!$B11,'CA H'!$Q$5:$Q$72,"&gt;0")+COUNTIFS('JU F'!$D$5:$D$72,CLUBS!$B11,'JU F'!$Q$5:$Q$72,"&gt;0")+COUNTIFS('JU H'!$D$5:$D$72,CLUBS!$B11,'JU H'!$Q$5:$Q$72,"&gt;0")</f>
        <v>0</v>
      </c>
      <c r="V11" s="26">
        <f t="shared" si="8"/>
        <v>0</v>
      </c>
      <c r="W11" s="26">
        <f>(SUMIF('MP F'!$D$5:$D$72,CLUBS!$B11,'MP F'!$R$5:$R$72)+SUMIF('MP H'!$D$5:$D$72,CLUBS!$B11,'MP H'!$R$5:$R$72)+SUMIF('PO F'!$D$5:$D$72,CLUBS!$B11,'PO F'!$R$5:$R$72)+SUMIF('PO H'!$D$5:$D$72,CLUBS!$B11,'PO H'!$R$5:$R$72)+SUMIF('PU F'!$D$5:$D$72,CLUBS!$B11,'PU F'!$R$5:$R$72)+SUMIF('PU H'!$D$5:$D$72,CLUBS!$B11,'PU H'!$R$5:$R$72)+SUMIF('BE F'!$D$5:$D$72,CLUBS!$B11,'BE F'!$R$5:$R$72)+SUMIF('BE H'!$D$5:$D$72,CLUBS!$B11,'BE H'!$R$5:$R$72)+SUMIF('MI F'!$D$5:$D$72,CLUBS!$B11,'MI F'!$R$5:$R$72)+SUMIF('MI H'!$D$5:$D$72,CLUBS!$B11,'MI H'!$R$5:$R$72)+SUMIF('CA F'!$D$5:$D$72,CLUBS!$B11,'CA F'!$R$5:$R$72)+SUMIF('CA H'!$D$5:$D$72,CLUBS!$B11,'CA H'!$R$5:$R$72)+SUMIF('JU F'!$D$5:$D$72,CLUBS!$B11,'JU F'!$R$5:$R$72)+SUMIF('JU H'!$D$5:$D$72,CLUBS!$B11,'JU H'!$R$5:$R$72))*V11</f>
        <v>0</v>
      </c>
      <c r="X11" s="69">
        <f>COUNTIFS('MP F'!$D$5:$D$72,CLUBS!$B11,'MP F'!$S$5:$S$72,"&gt;0")+COUNTIFS('MP H'!$D$5:$D$72,CLUBS!$B11,'MP H'!$S$5:$S$72,"&gt;0")+COUNTIFS('PO F'!$D$5:$D$72,CLUBS!$B11,'PO F'!$S$5:$S$72,"&gt;0")+COUNTIFS('PO H'!$D$5:$D$72,CLUBS!$B11,'PO H'!$S$5:$S$72,"&gt;0")+COUNTIFS('PU F'!$D$5:$D$72,CLUBS!$B11,'PU F'!$S$5:$S$72,"&gt;0")+COUNTIFS('PU H'!$D$5:$D$72,CLUBS!$B11,'PU H'!$S$5:$S$72,"&gt;0")+COUNTIFS('BE F'!$D$5:$D$72,CLUBS!$B11,'BE F'!$S$5:$S$72,"&gt;0")+COUNTIFS('BE H'!$D$5:$D$72,CLUBS!$B11,'BE H'!$S$5:$S$72,"&gt;0")+COUNTIFS('MI F'!$D$5:$D$72,CLUBS!$B11,'MI F'!$S$5:$S$72,"&gt;0")+COUNTIFS('MI H'!$D$5:$D$72,CLUBS!$B11,'MI H'!$S$5:$S$72,"&gt;0")+COUNTIFS('CA F'!$D$5:$D$72,CLUBS!$B11,'CA F'!$S$5:$S$72,"&gt;0")+COUNTIFS('CA H'!$D$5:$D$72,CLUBS!$B11,'CA H'!$S$5:$S$72,"&gt;0")+COUNTIFS('JU F'!$D$5:$D$72,CLUBS!$B11,'JU F'!$S$5:$S$72,"&gt;0")+COUNTIFS('JU H'!$D$5:$D$72,CLUBS!$B11,'JU H'!$S$5:$S$72,"&gt;0")</f>
        <v>0</v>
      </c>
      <c r="Y11" s="69">
        <f t="shared" si="9"/>
        <v>0</v>
      </c>
      <c r="Z11" s="69">
        <f>(SUMIF('MP F'!$D$5:$D$72,CLUBS!$B11,'MP F'!$T$5:$T$72)+SUMIF('MP H'!$D$5:$D$72,CLUBS!$B11,'MP H'!$T$5:$T$72)+SUMIF('PO F'!$D$5:$D$72,CLUBS!$B11,'PO F'!$T$5:$T$72)+SUMIF('PO H'!$D$5:$D$72,CLUBS!$B11,'PO H'!$T$5:$T$72)+SUMIF('PU F'!$D$5:$D$72,CLUBS!$B11,'PU F'!$T$5:$T$72)+SUMIF('PU H'!$D$5:$D$72,CLUBS!$B11,'PU H'!$T$5:$T$72)+SUMIF('BE F'!$D$5:$D$72,CLUBS!$B11,'BE F'!$T$5:$T$72)+SUMIF('BE H'!$D$5:$D$72,CLUBS!$B11,'BE H'!$T$5:$T$72)+SUMIF('MI F'!$D$5:$D$72,CLUBS!$B11,'MI F'!$T$5:$T$72)+SUMIF('MI H'!$D$5:$D$72,CLUBS!$B11,'MI H'!$T$5:$T$72)+SUMIF('CA F'!$D$5:$D$72,CLUBS!$B11,'CA F'!$T$5:$T$72)+SUMIF('CA H'!$D$5:$D$72,CLUBS!$B11,'CA H'!$T$5:$T$72)+SUMIF('JU F'!$D$5:$D$72,CLUBS!$B11,'JU F'!$T$5:$T$72)+SUMIF('JU H'!$D$5:$D$72,CLUBS!$B11,'JU H'!$T$5:$T$72))*Y11</f>
        <v>0</v>
      </c>
      <c r="AA11" s="26">
        <f>COUNTIFS('MP F'!$D$5:$D$72,CLUBS!$B11,'MP F'!$U$5:$U$72,"&gt;0")+COUNTIFS('MP H'!$D$5:$D$72,CLUBS!$B11,'MP H'!$U$5:$U$72,"&gt;0")+COUNTIFS('PO F'!$D$5:$D$72,CLUBS!$B11,'PO F'!$U$5:$U$72,"&gt;0")+COUNTIFS('PO H'!$D$5:$D$72,CLUBS!$B11,'PO H'!$U$5:$U$72,"&gt;0")+COUNTIFS('PU F'!$D$5:$D$72,CLUBS!$B11,'PU F'!$U$5:$U$72,"&gt;0")+COUNTIFS('PU H'!$D$5:$D$72,CLUBS!$B11,'PU H'!$U$5:$U$72,"&gt;0")+COUNTIFS('BE F'!$D$5:$D$72,CLUBS!$B11,'BE F'!$U$5:$U$72,"&gt;0")+COUNTIFS('BE H'!$D$5:$D$72,CLUBS!$B11,'BE H'!$U$5:$U$72,"&gt;0")+COUNTIFS('MI F'!$D$5:$D$72,CLUBS!$B11,'MI F'!$U$5:$U$72,"&gt;0")+COUNTIFS('MI H'!$D$5:$D$72,CLUBS!$B11,'MI H'!$U$5:$U$72,"&gt;0")+COUNTIFS('CA F'!$D$5:$D$72,CLUBS!$B11,'CA F'!$U$5:$U$72,"&gt;0")+COUNTIFS('CA H'!$D$5:$D$72,CLUBS!$B11,'CA H'!$U$5:$U$72,"&gt;0")+COUNTIFS('JU F'!$D$5:$D$72,CLUBS!$B11,'JU F'!$U$5:$U$72,"&gt;0")+COUNTIFS('JU H'!$D$5:$D$72,CLUBS!$B11,'JU H'!$U$5:$U$72,"&gt;0")</f>
        <v>0</v>
      </c>
      <c r="AB11" s="26">
        <f t="shared" si="10"/>
        <v>0</v>
      </c>
      <c r="AC11" s="26">
        <f>(SUMIF('MP F'!$D$5:$D$72,CLUBS!$B11,'MP F'!$V$5:$V$72)+SUMIF('MP H'!$D$5:$D$72,CLUBS!$B11,'MP H'!$V$5:$V$72)+SUMIF('PO F'!$D$5:$D$72,CLUBS!$B11,'PO F'!$V$5:$V$72)+SUMIF('PO H'!$D$5:$D$72,CLUBS!$B11,'PO H'!$V$5:$V$72)+SUMIF('PU F'!$D$5:$D$72,CLUBS!$B11,'PU F'!$V$5:$V$72)+SUMIF('PU H'!$D$5:$D$72,CLUBS!$B11,'PU H'!$V$5:$V$72)+SUMIF('BE F'!$D$5:$D$72,CLUBS!$B11,'BE F'!$V$5:$V$72)+SUMIF('BE H'!$D$5:$D$72,CLUBS!$B11,'BE H'!$V$5:$V$72)+SUMIF('MI F'!$D$5:$D$72,CLUBS!$B11,'MI F'!$V$5:$V$72)+SUMIF('MI H'!$D$5:$D$72,CLUBS!$B11,'MI H'!$V$5:$V$72)+SUMIF('CA F'!$D$5:$D$72,CLUBS!$B11,'CA F'!$V$5:$V$72)+SUMIF('CA H'!$D$5:$D$72,CLUBS!$B11,'CA H'!$V$5:$V$72)+SUMIF('JU F'!$D$5:$D$72,CLUBS!$B11,'JU F'!$V$5:$V$72)+SUMIF('JU H'!$D$5:$D$72,CLUBS!$B11,'JU H'!$V$5:$V$72))*AB11</f>
        <v>0</v>
      </c>
      <c r="AD11" s="69">
        <f>COUNTIFS('MP F'!$D$5:$D$72,CLUBS!$B11,'MP F'!$W$5:$W$72,"&gt;0")+COUNTIFS('MP H'!$D$5:$D$72,CLUBS!$B11,'MP H'!$W$5:$W$72,"&gt;0")+COUNTIFS('PO F'!$D$5:$D$72,CLUBS!$B11,'PO F'!$W$5:$W$72,"&gt;0")+COUNTIFS('PO H'!$D$5:$D$72,CLUBS!$B11,'PO H'!$W$5:$W$72,"&gt;0")+COUNTIFS('PU F'!$D$5:$D$72,CLUBS!$B11,'PU F'!$W$5:$W$72,"&gt;0")+COUNTIFS('PU H'!$D$5:$D$72,CLUBS!$B11,'PU H'!$W$5:$W$72,"&gt;0")+COUNTIFS('BE F'!$D$5:$D$72,CLUBS!$B11,'BE F'!$W$5:$W$72,"&gt;0")+COUNTIFS('BE H'!$D$5:$D$72,CLUBS!$B11,'BE H'!$W$5:$W$72,"&gt;0")+COUNTIFS('MI F'!$D$5:$D$72,CLUBS!$B11,'MI F'!$W$5:$W$72,"&gt;0")+COUNTIFS('MI H'!$D$5:$D$72,CLUBS!$B11,'MI H'!$W$5:$W$72,"&gt;0")+COUNTIFS('CA F'!$D$5:$D$72,CLUBS!$B11,'CA F'!$W$5:$W$72,"&gt;0")+COUNTIFS('CA H'!$D$5:$D$72,CLUBS!$B11,'CA H'!$W$5:$W$72,"&gt;0")+COUNTIFS('JU F'!$D$5:$D$72,CLUBS!$B11,'JU F'!$W$5:$W$72,"&gt;0")+COUNTIFS('JU H'!$D$5:$D$72,CLUBS!$B11,'JU H'!$W$5:$W$72,"&gt;0")</f>
        <v>0</v>
      </c>
      <c r="AE11" s="69">
        <f t="shared" si="11"/>
        <v>0</v>
      </c>
      <c r="AF11" s="69">
        <f>(SUMIF('MP F'!$D$5:$D$72,CLUBS!$B11,'MP F'!$X$5:$X$72)+SUMIF('MP H'!$D$5:$D$72,CLUBS!$B11,'MP H'!$X$5:$X$72)+SUMIF('PO F'!$D$5:$D$72,CLUBS!$B11,'PO F'!$X$5:$X$72)+SUMIF('PO H'!$D$5:$D$72,CLUBS!$B11,'PO H'!$X$5:$X$72)+SUMIF('PU F'!$D$5:$D$72,CLUBS!$B11,'PU F'!$X$5:$X$72)+SUMIF('PU H'!$D$5:$D$72,CLUBS!$B11,'PU H'!$X$5:$X$72)+SUMIF('BE F'!$D$5:$D$72,CLUBS!$B11,'BE F'!$X$5:$X$72)+SUMIF('BE H'!$D$5:$D$72,CLUBS!$B11,'BE H'!$X$5:$X$72)+SUMIF('MI F'!$D$5:$D$72,CLUBS!$B11,'MI F'!$X$5:$X$72)+SUMIF('MI H'!$D$5:$D$72,CLUBS!$B11,'MI H'!$X$5:$X$72)+SUMIF('CA F'!$D$5:$D$72,CLUBS!$B11,'CA F'!$X$5:$X$72)+SUMIF('CA H'!$D$5:$D$72,CLUBS!$B11,'CA H'!$X$5:$X$72)+SUMIF('JU F'!$D$5:$D$72,CLUBS!$B11,'JU F'!$X$5:$X$72)+SUMIF('JU H'!$D$5:$D$72,CLUBS!$B11,'JU H'!$X$5:$X$72))*AE11</f>
        <v>0</v>
      </c>
      <c r="AG11" s="26">
        <f>COUNTIFS('MP F'!$D$5:$D$72,CLUBS!$B11,'MP F'!$Y$5:$Y$72,"&gt;0")+COUNTIFS('MP H'!$D$5:$D$72,CLUBS!$B11,'MP H'!$Y$5:$Y$72,"&gt;0")+COUNTIFS('PO F'!$D$5:$D$72,CLUBS!$B11,'PO F'!$Y$5:$Y$72,"&gt;0")+COUNTIFS('PO H'!$D$5:$D$72,CLUBS!$B11,'PO H'!$Y$5:$Y$72,"&gt;0")+COUNTIFS('PU F'!$D$5:$D$72,CLUBS!$B11,'PU F'!$Y$5:$Y$72,"&gt;0")+COUNTIFS('PU H'!$D$5:$D$72,CLUBS!$B11,'PU H'!$Y$5:$Y$72,"&gt;0")+COUNTIFS('BE F'!$D$5:$D$72,CLUBS!$B11,'BE F'!$Y$5:$Y$72,"&gt;0")+COUNTIFS('BE H'!$D$5:$D$72,CLUBS!$B11,'BE H'!$Y$5:$Y$72,"&gt;0")+COUNTIFS('MI F'!$D$5:$D$72,CLUBS!$B11,'MI F'!$Y$5:$Y$72,"&gt;0")+COUNTIFS('MI H'!$D$5:$D$72,CLUBS!$B11,'MI H'!$Y$5:$Y$72,"&gt;0")+COUNTIFS('CA F'!$D$5:$D$72,CLUBS!$B11,'CA F'!$Y$5:$Y$72,"&gt;0")+COUNTIFS('CA H'!$D$5:$D$72,CLUBS!$B11,'CA H'!$Y$5:$Y$72,"&gt;0")+COUNTIFS('JU F'!$D$5:$D$72,CLUBS!$B11,'JU F'!$Y$5:$Y$72,"&gt;0")+COUNTIFS('JU H'!$D$5:$D$72,CLUBS!$B11,'JU H'!$Y$5:$Y$72,"&gt;0")</f>
        <v>0</v>
      </c>
      <c r="AH11" s="26">
        <f>SUMIF('MP F'!$D$5:$D$72,CLUBS!$B11,'MP F'!$Z$5:$Z$72)+SUMIF('MP H'!$D$5:$D$72,CLUBS!$B11,'MP H'!$Z$5:$Z$72)+SUMIF('PO F'!$D$5:$D$72,CLUBS!$B11,'PO F'!$Z$5:$Z$72)+SUMIF('PO H'!$D$5:$D$72,CLUBS!$B11,'PO H'!$Z$5:$Z$72)+SUMIF('PU F'!$D$5:$D$72,CLUBS!$B11,'PU F'!$Z$5:$Z$72)+SUMIF('PU H'!$D$5:$D$72,CLUBS!$B11,'PU H'!$Z$5:$Z$72)+SUMIF('BE F'!$D$5:$D$72,CLUBS!$B11,'BE F'!$Z$5:$Z$72)+SUMIF('BE H'!$D$5:$D$72,CLUBS!$B11,'BE H'!$Z$5:$Z$72)+SUMIF('MI F'!$D$5:$D$72,CLUBS!$B11,'MI F'!$Z$5:$Z$72)+SUMIF('MI H'!$D$5:$D$72,CLUBS!$B11,'MI H'!$Z$5:$Z$72)+SUMIF('CA F'!$D$5:$D$72,CLUBS!$B11,'CA F'!$Z$5:$Z$72)+SUMIF('CA H'!$D$5:$D$72,CLUBS!$B11,'CA H'!$Z$5:$Z$72)+SUMIF('JU F'!$D$5:$D$72,CLUBS!$B11,'JU F'!$Z$5:$Z$72)+SUMIF('JU H'!$D$5:$D$72,CLUBS!$B11,'JU H'!$Z$5:$Z$72)</f>
        <v>0</v>
      </c>
      <c r="AI11" s="26">
        <f>COUNTIFS('MP F'!$D$5:$D$72,CLUBS!$B11,'MP F'!$AA$5:$AA$72,"&gt;0")+COUNTIFS('MP H'!$D$5:$D$72,CLUBS!$B11,'MP H'!$AA$5:$AA$72,"&gt;0")+COUNTIFS('PO F'!$D$5:$D$72,CLUBS!$B11,'PO F'!$AA$5:$AA$72,"&gt;0")+COUNTIFS('PO H'!$D$5:$D$72,CLUBS!$B11,'PO H'!$AA$5:$AA$72,"&gt;0")+COUNTIFS('PU F'!$D$5:$D$72,CLUBS!$B11,'PU F'!$AA$5:$AA$72,"&gt;0")+COUNTIFS('PU H'!$D$5:$D$72,CLUBS!$B11,'PU H'!$AA$5:$AA$72,"&gt;0")+COUNTIFS('BE F'!$D$5:$D$72,CLUBS!$B11,'BE F'!$AA$5:$AA$72,"&gt;0")+COUNTIFS('BE H'!$D$5:$D$72,CLUBS!$B11,'BE H'!$AA$5:$AA$72,"&gt;0")+COUNTIFS('MI F'!$D$5:$D$72,CLUBS!$B11,'MI F'!$AA$5:$AA$72,"&gt;0")+COUNTIFS('MI H'!$D$5:$D$72,CLUBS!$B11,'MI H'!$AA$5:$AA$72,"&gt;0")+COUNTIFS('CA F'!$D$5:$D$72,CLUBS!$B11,'CA F'!$AA$5:$AA$72,"&gt;0")+COUNTIFS('CA H'!$D$5:$D$72,CLUBS!$B11,'CA H'!$AA$5:$AA$72,"&gt;0")+COUNTIFS('JU F'!$D$5:$D$72,CLUBS!$B11,'JU F'!$AA$5:$AA$72,"&gt;0")+COUNTIFS('JU H'!$D$5:$D$72,CLUBS!$B11,'JU H'!$AA$5:$AA$72,"&gt;0")</f>
        <v>0</v>
      </c>
      <c r="AJ11" s="26">
        <f>SUMIF('MP F'!$D$5:$D$72,CLUBS!$B11,'MP F'!$AB$5:$AB$72)+SUMIF('MP H'!$D$5:$D$72,CLUBS!$B11,'MP H'!$AB$5:$AB$72)+SUMIF('PO F'!$D$5:$D$72,CLUBS!$B11,'PO F'!$AB$5:$AB$72)+SUMIF('PO H'!$D$5:$D$72,CLUBS!$B11,'PO H'!$AB$5:$AB$72)+SUMIF('PU F'!$D$5:$D$72,CLUBS!$B11,'PU F'!$AB$5:$AB$72)+SUMIF('PU H'!$D$5:$D$72,CLUBS!$B11,'PU H'!$AB$5:$AB$72)+SUMIF('BE F'!$D$5:$D$72,CLUBS!$B11,'BE F'!$AB$5:$AB$72)+SUMIF('BE H'!$D$5:$D$72,CLUBS!$B11,'BE H'!$AB$5:$AB$72)+SUMIF('MI F'!$D$5:$D$72,CLUBS!$B11,'MI F'!$AB$5:$AB$72)+SUMIF('MI H'!$D$5:$D$72,CLUBS!$B11,'MI H'!$AB$5:$AB$72)+SUMIF('CA F'!$D$5:$D$72,CLUBS!$B11,'CA F'!$AB$5:$AB$72)+SUMIF('CA H'!$D$5:$D$72,CLUBS!$B11,'CA H'!$AB$5:$AB$72)+SUMIF('JU F'!$D$5:$D$72,CLUBS!$B11,'JU F'!$AB$5:$AB$72)+SUMIF('JU H'!$D$5:$D$72,CLUBS!$B11,'JU H'!$AB$5:$AB$72)</f>
        <v>0</v>
      </c>
      <c r="AK11" s="26">
        <f>COUNTIFS('MP F'!$D$5:$D$72,CLUBS!$B11,'MP F'!$AC$5:$AC$72,"&gt;0")+COUNTIFS('MP H'!$D$5:$D$72,CLUBS!$B11,'MP H'!$AC$5:$AC$72,"&gt;0")+COUNTIFS('PO F'!$D$5:$D$72,CLUBS!$B11,'PO F'!$AC$5:$AC$72,"&gt;0")+COUNTIFS('PO H'!$D$5:$D$72,CLUBS!$B11,'PO H'!$AC$5:$AC$72,"&gt;0")+COUNTIFS('PU F'!$D$5:$D$72,CLUBS!$B11,'PU F'!$AC$5:$AC$72,"&gt;0")+COUNTIFS('PU H'!$D$5:$D$72,CLUBS!$B11,'PU H'!$AC$5:$AC$72,"&gt;0")+COUNTIFS('BE F'!$D$5:$D$72,CLUBS!$B11,'BE F'!$AC$5:$AC$72,"&gt;0")+COUNTIFS('BE H'!$D$5:$D$72,CLUBS!$B11,'BE H'!$AC$5:$AC$72,"&gt;0")+COUNTIFS('MI F'!$D$5:$D$72,CLUBS!$B11,'MI F'!$AC$5:$AC$72,"&gt;0")+COUNTIFS('MI H'!$D$5:$D$72,CLUBS!$B11,'MI H'!$AC$5:$AC$72,"&gt;0")+COUNTIFS('CA F'!$D$5:$D$72,CLUBS!$B11,'CA F'!$AC$5:$AC$72,"&gt;0")+COUNTIFS('CA H'!$D$5:$D$72,CLUBS!$B11,'CA H'!$AC$5:$AC$72,"&gt;0")+COUNTIFS('JU F'!$D$5:$D$72,CLUBS!$B11,'JU F'!$AC$5:$AC$72,"&gt;0")+COUNTIFS('JU H'!$D$5:$D$72,CLUBS!$B11,'JU H'!$AC$5:$AC$72,"&gt;0")</f>
        <v>0</v>
      </c>
      <c r="AL11" s="26">
        <f>SUMIF('MP F'!$D$5:$D$72,CLUBS!$B11,'MP F'!$AD$5:$AD$72)+SUMIF('MP H'!$D$5:$D$72,CLUBS!$B11,'MP H'!$AD$5:$AD$72)+SUMIF('PO F'!$D$5:$D$72,CLUBS!$B11,'PO F'!$AD$5:$AD$72)+SUMIF('PO H'!$D$5:$D$72,CLUBS!$B11,'PO H'!$AD$5:$AD$72)+SUMIF('PU F'!$D$5:$D$72,CLUBS!$B11,'PU F'!$AD$5:$AD$72)+SUMIF('PU H'!$D$5:$D$72,CLUBS!$B11,'PU H'!$AD$5:$AD$72)+SUMIF('BE F'!$D$5:$D$72,CLUBS!$B11,'BE F'!$AD$5:$AD$72)+SUMIF('BE H'!$D$5:$D$72,CLUBS!$B11,'BE H'!$AD$5:$AD$72)+SUMIF('MI F'!$D$5:$D$72,CLUBS!$B11,'MI F'!$AD$5:$AD$72)+SUMIF('MI H'!$D$5:$D$72,CLUBS!$B11,'MI H'!$AD$5:$AD$72)+SUMIF('CA F'!$D$5:$D$72,CLUBS!$B11,'CA F'!$AD$5:$AD$72)+SUMIF('CA H'!$D$5:$D$72,CLUBS!$B11,'CA H'!$AD$5:$AD$72)+SUMIF('JU F'!$D$5:$D$72,CLUBS!$B11,'JU F'!$AD$5:$AD$72)+SUMIF('JU H'!$D$5:$D$72,CLUBS!$B11,'JU H'!$AD$5:$AD$72)</f>
        <v>0</v>
      </c>
      <c r="AM11" s="26">
        <f>COUNTIFS('MP F'!$D$5:$D$72,CLUBS!$B11,'MP F'!$AE$5:$AE$72,"&gt;0")+COUNTIFS('MP H'!$D$5:$D$72,CLUBS!$B11,'MP H'!$AE$5:$AE$72,"&gt;0")+COUNTIFS('PO F'!$D$5:$D$72,CLUBS!$B11,'PO F'!$AE$5:$AE$72,"&gt;0")+COUNTIFS('PO H'!$D$5:$D$72,CLUBS!$B11,'PO H'!$AE$5:$AE$72,"&gt;0")+COUNTIFS('PU F'!$D$5:$D$72,CLUBS!$B11,'PU F'!$AE$5:$AE$72,"&gt;0")+COUNTIFS('PU H'!$D$5:$D$72,CLUBS!$B11,'PU H'!$AE$5:$AE$72,"&gt;0")+COUNTIFS('BE F'!$D$5:$D$72,CLUBS!$B11,'BE F'!$AE$5:$AE$72,"&gt;0")+COUNTIFS('BE H'!$D$5:$D$72,CLUBS!$B11,'BE H'!$AE$5:$AE$72,"&gt;0")+COUNTIFS('MI F'!$D$5:$D$72,CLUBS!$B11,'MI F'!$AE$5:$AE$72,"&gt;0")+COUNTIFS('MI H'!$D$5:$D$72,CLUBS!$B11,'MI H'!$AE$5:$AE$72,"&gt;0")+COUNTIFS('CA F'!$D$5:$D$72,CLUBS!$B11,'CA F'!$AE$5:$AE$72,"&gt;0")+COUNTIFS('CA H'!$D$5:$D$72,CLUBS!$B11,'CA H'!$AE$5:$AE$72,"&gt;0")+COUNTIFS('JU F'!$D$5:$D$72,CLUBS!$B11,'JU F'!$AE$5:$AE$72,"&gt;0")+COUNTIFS('JU H'!$D$5:$D$72,CLUBS!$B11,'JU H'!$AE$5:$AE$72,"&gt;0")</f>
        <v>0</v>
      </c>
      <c r="AN11" s="26">
        <f>SUMIF('MP F'!$D$5:$D$72,CLUBS!$B11,'MP F'!$AF$5:$AF$72)+SUMIF('MP H'!$D$5:$D$72,CLUBS!$B11,'MP H'!$AF$5:$AF$72)+SUMIF('PO F'!$D$5:$D$72,CLUBS!$B11,'PO F'!$AF$5:$AF$72)+SUMIF('PO H'!$D$5:$D$72,CLUBS!$B11,'PO H'!$AF$5:$AF$72)+SUMIF('PU F'!$D$5:$D$72,CLUBS!$B11,'PU F'!$AF$5:$AF$72)+SUMIF('PU H'!$D$5:$D$72,CLUBS!$B11,'PU H'!$AF$5:$AF$72)+SUMIF('BE F'!$D$5:$D$72,CLUBS!$B11,'BE F'!$AF$5:$AF$72)+SUMIF('BE H'!$D$5:$D$72,CLUBS!$B11,'BE H'!$AF$5:$AF$72)+SUMIF('MI F'!$D$5:$D$72,CLUBS!$B11,'MI F'!$AF$5:$AF$72)+SUMIF('MI H'!$D$5:$D$72,CLUBS!$B11,'MI H'!$AF$5:$AF$72)+SUMIF('CA F'!$D$5:$D$72,CLUBS!$B11,'CA F'!$AF$5:$AF$72)+SUMIF('CA H'!$D$5:$D$72,CLUBS!$B11,'CA H'!$AF$5:$AF$72)+SUMIF('JU F'!$D$5:$D$72,CLUBS!$B11,'JU F'!$AF$5:$AF$72)+SUMIF('JU H'!$D$5:$D$72,CLUBS!$B11,'JU H'!$AF$5:$AF$72)</f>
        <v>0</v>
      </c>
      <c r="AO11" s="26">
        <f>COUNTIFS('MP F'!$D$5:$D$72,CLUBS!$B11,'MP F'!$AG$5:$AG$72,"&gt;0")+COUNTIFS('MP H'!$D$5:$D$72,CLUBS!$B11,'MP H'!$AG$5:$AG$72,"&gt;0")+COUNTIFS('PO F'!$D$5:$D$72,CLUBS!$B11,'PO F'!$AG$5:$AG$72,"&gt;0")+COUNTIFS('PO H'!$D$5:$D$72,CLUBS!$B11,'PO H'!$AG$5:$AG$72,"&gt;0")+COUNTIFS('PU F'!$D$5:$D$72,CLUBS!$B11,'PU F'!$AG$5:$AG$72,"&gt;0")+COUNTIFS('PU H'!$D$5:$D$72,CLUBS!$B11,'PU H'!$AG$5:$AG$72,"&gt;0")+COUNTIFS('BE F'!$D$5:$D$72,CLUBS!$B11,'BE F'!$AG$5:$AG$72,"&gt;0")+COUNTIFS('BE H'!$D$5:$D$72,CLUBS!$B11,'BE H'!$AG$5:$AG$72,"&gt;0")+COUNTIFS('MI F'!$D$5:$D$72,CLUBS!$B11,'MI F'!$AG$5:$AG$72,"&gt;0")+COUNTIFS('MI H'!$D$5:$D$72,CLUBS!$B11,'MI H'!$AG$5:$AG$72,"&gt;0")+COUNTIFS('CA F'!$D$5:$D$72,CLUBS!$B11,'CA F'!$AG$5:$AG$72,"&gt;0")+COUNTIFS('CA H'!$D$5:$D$72,CLUBS!$B11,'CA H'!$AG$5:$AG$72,"&gt;0")+COUNTIFS('JU F'!$D$5:$D$72,CLUBS!$B11,'JU F'!$AG$5:$AG$72,"&gt;0")+COUNTIFS('JU H'!$D$5:$D$72,CLUBS!$B11,'JU H'!$AG$5:$AG$72,"&gt;0")</f>
        <v>0</v>
      </c>
      <c r="AP11" s="26">
        <f>SUMIF('MP F'!$D$5:$D$72,CLUBS!$B11,'MP F'!$AH$5:$AH$72)+SUMIF('MP H'!$D$5:$D$72,CLUBS!$B11,'MP H'!$AH$5:$AH$72)+SUMIF('PO F'!$D$5:$D$72,CLUBS!$B11,'PO F'!$AH$5:$AH$72)+SUMIF('PO H'!$D$5:$D$72,CLUBS!$B11,'PO H'!$AH$5:$AH$72)+SUMIF('PU F'!$D$5:$D$72,CLUBS!$B11,'PU F'!$AH$5:$AH$72)+SUMIF('PU H'!$D$5:$D$72,CLUBS!$B11,'PU H'!$AH$5:$AH$72)+SUMIF('BE F'!$D$5:$D$72,CLUBS!$B11,'BE F'!$AH$5:$AH$72)+SUMIF('BE H'!$D$5:$D$72,CLUBS!$B11,'BE H'!$AH$5:$AH$72)+SUMIF('MI F'!$D$5:$D$72,CLUBS!$B11,'MI F'!$AH$5:$AH$72)+SUMIF('MI H'!$D$5:$D$72,CLUBS!$B11,'MI H'!$AH$5:$AH$72)+SUMIF('CA F'!$D$5:$D$72,CLUBS!$B11,'CA F'!$AH$5:$AH$72)+SUMIF('CA H'!$D$5:$D$72,CLUBS!$B11,'CA H'!$AH$5:$AH$72)+SUMIF('JU F'!$D$5:$D$72,CLUBS!$B11,'JU F'!$AH$5:$AH$72)+SUMIF('JU H'!$D$5:$D$72,CLUBS!$B11,'JU H'!$AH$5:$AH$72)</f>
        <v>0</v>
      </c>
      <c r="AQ11" s="16">
        <f t="shared" si="12"/>
        <v>155</v>
      </c>
      <c r="AR11" s="28">
        <f t="shared" si="13"/>
        <v>3094.9736363636366</v>
      </c>
      <c r="AS11" s="29">
        <f t="shared" si="14"/>
        <v>19.967571847507333</v>
      </c>
      <c r="AT11" s="14">
        <v>88</v>
      </c>
      <c r="AU11" s="14">
        <v>50</v>
      </c>
      <c r="AV11" s="27">
        <f t="shared" si="15"/>
        <v>35.170154958677692</v>
      </c>
      <c r="AW11" s="22"/>
    </row>
    <row r="12" spans="1:49" ht="13.5" x14ac:dyDescent="0.3">
      <c r="A12" s="34">
        <f t="shared" si="0"/>
        <v>8</v>
      </c>
      <c r="B12" s="65" t="s">
        <v>40</v>
      </c>
      <c r="C12" s="14">
        <f>COUNTIFS('MP F'!$D$5:$D$72,CLUBS!$B12,'MP F'!$E$5:$E$72,"&gt;0")+COUNTIFS('MP H'!$D$5:$D$72,CLUBS!$B12,'MP H'!$E$5:$E$72,"&gt;0")+COUNTIFS('PO F'!$D$5:$D$72,CLUBS!$B12,'PO F'!$E$5:$E$72,"&gt;0")+COUNTIFS('PO H'!$D$5:$D$72,CLUBS!$B12,'PO H'!$E$5:$E$72,"&gt;0")+COUNTIFS('PU F'!$D$5:$D$72,CLUBS!$B12,'PU F'!$E$5:$E$72,"&gt;0")+COUNTIFS('PU H'!$D$5:$D$72,CLUBS!$B12,'PU H'!$E$5:$E$72,"&gt;0")+COUNTIFS('BE F'!$D$5:$D$72,CLUBS!$B12,'BE F'!$E$5:$E$72,"&gt;0")+COUNTIFS('BE H'!$D$5:$D$72,CLUBS!$B12,'BE H'!$E$5:$E$72,"&gt;0")+COUNTIFS('MI F'!$D$5:$D$72,CLUBS!$B12,'MI F'!$E$5:$E$72,"&gt;0")+COUNTIFS('MI H'!$D$5:$D$72,CLUBS!$B12,'MI H'!$E$5:$E$72,"&gt;0")+COUNTIFS('CA F'!$D$5:$D$72,CLUBS!$B12,'CA F'!$E$5:$E$72,"&gt;0")+COUNTIFS('CA H'!$D$5:$D$72,CLUBS!$B12,'CA H'!$E$5:$E$72,"&gt;0")+COUNTIFS('JU F'!$D$5:$D$72,CLUBS!$B12,'JU F'!$E$5:$E$72,"&gt;0")+COUNTIFS('JU H'!$D$5:$D$72,CLUBS!$B12,'JU H'!$E$5:$E$72,"&gt;0")</f>
        <v>10</v>
      </c>
      <c r="D12" s="14">
        <f t="shared" si="2"/>
        <v>0.32258064516129031</v>
      </c>
      <c r="E12" s="27">
        <f>(SUMIF('MP F'!$D$5:$D$72,CLUBS!$B12,'MP F'!$F$5:$F$72)+SUMIF('MP H'!$D$5:$D$72,CLUBS!$B12,'MP H'!$F$5:$F$72)+SUMIF('PO F'!$D$5:$D$72,CLUBS!$B12,'PO F'!$F$5:$F$72)+SUMIF('PO H'!$D$5:$D$72,CLUBS!$B12,'PO H'!$F$5:$F$72)+SUMIF('PU F'!$D$5:$D$72,CLUBS!$B12,'PU F'!$F$5:$F$72)+SUMIF('PU H'!$D$5:$D$72,CLUBS!$B12,'PU H'!$F$5:$F$72)+SUMIF('BE F'!$D$5:$D$72,CLUBS!$B12,'BE F'!$F$5:$F$72)+SUMIF('BE H'!$D$5:$D$72,CLUBS!$B12,'BE H'!$F$5:$F$72)+SUMIF('MI F'!$D$5:$D$72,CLUBS!$B12,'MI F'!$F$5:$F$72)+SUMIF('MI H'!$D$5:$D$72,CLUBS!$B12,'MI H'!$F$5:$F$72)+SUMIF('CA F'!$D$5:$D$72,CLUBS!$B12,'CA F'!$F$5:$F$72)+SUMIF('CA H'!$D$5:$D$72,CLUBS!$B12,'CA H'!$F$5:$F$72)+SUMIF('JU F'!$D$5:$D$72,CLUBS!$B12,'JU F'!$F$5:$F$72)+SUMIF('JU H'!$D$5:$D$72,CLUBS!$B12,'JU H'!$F$5:$F$72))*D12</f>
        <v>40.322580645161288</v>
      </c>
      <c r="F12" s="69">
        <f>COUNTIFS('MP F'!$D$5:$D$72,CLUBS!$B12,'MP F'!$G$5:$G$72,"&gt;0")+COUNTIFS('MP H'!$D$5:$D$72,CLUBS!$B12,'MP H'!$G$5:$G$72,"&gt;0")+COUNTIFS('PO F'!$D$5:$D$72,CLUBS!$B12,'PO F'!$G$5:$G$72,"&gt;0")+COUNTIFS('PO H'!$D$5:$D$72,CLUBS!$B12,'PO H'!$G$5:$G$72,"&gt;0")+COUNTIFS('PU F'!$D$5:$D$72,CLUBS!$B12,'PU F'!$G$5:$G$72,"&gt;0")+COUNTIFS('PU H'!$D$5:$D$72,CLUBS!$B12,'PU H'!$G$5:$G$72,"&gt;0")+COUNTIFS('BE F'!$D$5:$D$72,CLUBS!$B12,'BE F'!$G$5:$G$72,"&gt;0")+COUNTIFS('BE H'!$D$5:$D$72,CLUBS!$B12,'BE H'!$G$5:$G$72,"&gt;0")+COUNTIFS('MI F'!$D$5:$D$72,CLUBS!$B12,'MI F'!$G$5:$G$72,"&gt;0")+COUNTIFS('MI H'!$D$5:$D$72,CLUBS!$B12,'MI H'!$G$5:$G$72,"&gt;0")+COUNTIFS('CA F'!$D$5:$D$72,CLUBS!$B12,'CA F'!$G$5:$G$72,"&gt;0")+COUNTIFS('CA H'!$D$5:$D$72,CLUBS!$B12,'CA H'!$G$5:$G$72,"&gt;0")+COUNTIFS('JU F'!$D$5:$D$72,CLUBS!$B12,'JU F'!$G$5:$G$72,"&gt;0")+COUNTIFS('JU H'!$D$5:$D$72,CLUBS!$B12,'JU H'!$G$5:$G$72,"&gt;0")</f>
        <v>7</v>
      </c>
      <c r="G12" s="69">
        <f t="shared" si="3"/>
        <v>0.4375</v>
      </c>
      <c r="H12" s="70">
        <f>(SUMIF('MP F'!$D$5:$D$72,CLUBS!$B12,'MP F'!$H$5:$H$72)+SUMIF('MP H'!$D$5:$D$72,CLUBS!$B12,'MP H'!$H$5:$H$72)+SUMIF('PO F'!$D$5:$D$72,CLUBS!$B12,'PO F'!$H$5:$H$72)+SUMIF('PO H'!$D$5:$D$72,CLUBS!$B12,'PO H'!$H$5:$H$72)+SUMIF('PU F'!$D$5:$D$72,CLUBS!$B12,'PU F'!$H$5:$H$72)+SUMIF('PU H'!$D$5:$D$72,CLUBS!$B12,'PU H'!$H$5:$H$72)+SUMIF('BE F'!$D$5:$D$72,CLUBS!$B12,'BE F'!$H$5:$H$72)+SUMIF('BE H'!$D$5:$D$72,CLUBS!$B12,'BE H'!$H$5:$H$72)+SUMIF('MI F'!$D$5:$D$72,CLUBS!$B12,'MI F'!$H$5:$H$72)+SUMIF('MI H'!$D$5:$D$72,CLUBS!$B12,'MI H'!$H$5:$H$72)+SUMIF('CA F'!$D$5:$D$72,CLUBS!$B12,'CA F'!$H$5:$H$72)+SUMIF('CA H'!$D$5:$D$72,CLUBS!$B12,'CA H'!$H$5:$H$72)+SUMIF('JU F'!$D$5:$D$72,CLUBS!$B12,'JU F'!$H$5:$H$72)+SUMIF('JU H'!$D$5:$D$72,CLUBS!$B12,'JU H'!$H$5:$H$72))*G12</f>
        <v>89.25</v>
      </c>
      <c r="I12" s="14">
        <f>COUNTIFS('MP F'!$D$5:$D$72,CLUBS!$B12,'MP F'!$I$5:$I$72,"&gt;0")+COUNTIFS('MP H'!$D$5:$D$72,CLUBS!$B12,'MP H'!$I$5:$I$72,"&gt;0")+COUNTIFS('PO F'!$D$5:$D$72,CLUBS!$B12,'PO F'!$I$5:$I$72,"&gt;0")+COUNTIFS('PO H'!$D$5:$D$72,CLUBS!$B12,'PO H'!$I$5:$I$72,"&gt;0")+COUNTIFS('PU F'!$D$5:$D$72,CLUBS!$B12,'PU F'!$I$5:$I$72,"&gt;0")+COUNTIFS('PU H'!$D$5:$D$72,CLUBS!$B12,'PU H'!$I$5:$I$72,"&gt;0")+COUNTIFS('BE F'!$D$5:$D$72,CLUBS!$B12,'BE F'!$I$5:$I$72,"&gt;0")+COUNTIFS('BE H'!$D$5:$D$72,CLUBS!$B12,'BE H'!$I$5:$I$72,"&gt;0")+COUNTIFS('MI F'!$D$5:$D$72,CLUBS!$B12,'MI F'!$I$5:$I$72,"&gt;0")+COUNTIFS('MI H'!$D$5:$D$72,CLUBS!$B12,'MI H'!$I$5:$I$72,"&gt;0")+COUNTIFS('CA F'!$D$5:$D$72,CLUBS!$B12,'CA F'!$I$5:$I$72,"&gt;0")+COUNTIFS('CA H'!$D$5:$D$72,CLUBS!$B12,'CA H'!$I$5:$I$72,"&gt;0")+COUNTIFS('JU F'!$D$5:$D$72,CLUBS!$B12,'JU F'!$I$5:$I$72,"&gt;0")+COUNTIFS('JU H'!$D$5:$D$72,CLUBS!$B12,'JU H'!$I$5:$I$72,"&gt;0")</f>
        <v>16</v>
      </c>
      <c r="J12" s="14">
        <f t="shared" si="4"/>
        <v>0.5161290322580645</v>
      </c>
      <c r="K12" s="26">
        <f>(SUMIF('MP F'!$D$5:$D$72,CLUBS!$B12,'MP F'!$J$5:$J$72)+SUMIF('MP H'!$D$5:$D$72,CLUBS!$B12,'MP H'!$J$5:$J$72)+SUMIF('PO F'!$D$5:$D$72,CLUBS!$B12,'PO F'!$J$5:$J$72)+SUMIF('PO H'!$D$5:$D$72,CLUBS!$B12,'PO H'!$J$5:$J$72)+SUMIF('PU F'!$D$5:$D$72,CLUBS!$B12,'PU F'!$J$5:$J$72)+SUMIF('PU H'!$D$5:$D$72,CLUBS!$B12,'PU H'!$J$5:$J$72)+SUMIF('BE F'!$D$5:$D$72,CLUBS!$B12,'BE F'!$J$5:$J$72)+SUMIF('BE H'!$D$5:$D$72,CLUBS!$B12,'BE H'!$J$5:$J$72)+SUMIF('MI F'!$D$5:$D$72,CLUBS!$B12,'MI F'!$J$5:$J$72)+SUMIF('MI H'!$D$5:$D$72,CLUBS!$B12,'MI H'!$J$5:$J$72)+SUMIF('CA F'!$D$5:$D$72,CLUBS!$B12,'CA F'!$J$5:$J$72)+SUMIF('CA H'!$D$5:$D$72,CLUBS!$B12,'CA H'!$J$5:$J$72)+SUMIF('JU F'!$D$5:$D$72,CLUBS!$B12,'JU F'!$J$5:$J$72)+SUMIF('JU H'!$D$5:$D$72,CLUBS!$B12,'JU H'!$J$5:$J$72))*J12</f>
        <v>205.93548387096774</v>
      </c>
      <c r="L12" s="69">
        <f>COUNTIFS('MP F'!$D$5:$D$72,CLUBS!$B12,'MP F'!$K$5:$K$72,"&gt;0")+COUNTIFS('MP H'!$D$5:$D$72,CLUBS!$B12,'MP H'!$K$5:$K$72,"&gt;0")+COUNTIFS('PO F'!$D$5:$D$72,CLUBS!$B12,'PO F'!$K$5:$K$72,"&gt;0")+COUNTIFS('PO H'!$D$5:$D$72,CLUBS!$B12,'PO H'!$K$5:$K$72,"&gt;0")+COUNTIFS('PU F'!$D$5:$D$72,CLUBS!$B12,'PU F'!$K$5:$K$72,"&gt;0")+COUNTIFS('PU H'!$D$5:$D$72,CLUBS!$B12,'PU H'!$K$5:$K$72,"&gt;0")+COUNTIFS('BE F'!$D$5:$D$72,CLUBS!$B12,'BE F'!$K$5:$K$72,"&gt;0")+COUNTIFS('BE H'!$D$5:$D$72,CLUBS!$B12,'BE H'!$K$5:$K$72,"&gt;0")+COUNTIFS('MI F'!$D$5:$D$72,CLUBS!$B12,'MI F'!$K$5:$K$72,"&gt;0")+COUNTIFS('MI H'!$D$5:$D$72,CLUBS!$B12,'MI H'!$K$5:$K$72,"&gt;0")+COUNTIFS('CA F'!$D$5:$D$72,CLUBS!$B12,'CA F'!$K$5:$K$72,"&gt;0")+COUNTIFS('CA H'!$D$5:$D$72,CLUBS!$B12,'CA H'!$K$5:$K$72,"&gt;0")+COUNTIFS('JU F'!$D$5:$D$72,CLUBS!$B12,'JU F'!$K$5:$K$72,"&gt;0")+COUNTIFS('JU H'!$D$5:$D$72,CLUBS!$B12,'JU H'!$K$5:$K$72,"&gt;0")</f>
        <v>0</v>
      </c>
      <c r="M12" s="69">
        <f t="shared" si="5"/>
        <v>0</v>
      </c>
      <c r="N12" s="69">
        <f>(SUMIF('MP F'!$D$5:$D$72,CLUBS!$B12,'MP F'!$L$5:$L$72)+SUMIF('MP H'!$D$5:$D$72,CLUBS!$B12,'MP H'!$L$5:$L$72)+SUMIF('PO F'!$D$5:$D$72,CLUBS!$B12,'PO F'!$L$5:$L$72)+SUMIF('PO H'!$D$5:$D$72,CLUBS!$B12,'PO H'!$L$5:$L$72)+SUMIF('PU F'!$D$5:$D$72,CLUBS!$B12,'PU F'!$L$5:$L$72)+SUMIF('PU H'!$D$5:$D$72,CLUBS!$B12,'PU H'!$L$5:$L$72)+SUMIF('BE F'!$D$5:$D$72,CLUBS!$B12,'BE F'!$L$5:$L$72)+SUMIF('BE H'!$D$5:$D$72,CLUBS!$B12,'BE H'!$L$5:$L$72)+SUMIF('MI F'!$D$5:$D$72,CLUBS!$B12,'MI F'!$L$5:$L$72)+SUMIF('MI H'!$D$5:$D$72,CLUBS!$B12,'MI H'!$L$5:$L$72)+SUMIF('CA F'!$D$5:$D$72,CLUBS!$B12,'CA F'!$L$5:$L$72)+SUMIF('CA H'!$D$5:$D$72,CLUBS!$B12,'CA H'!$L$5:$L$72)+SUMIF('JU F'!$D$5:$D$72,CLUBS!$B12,'JU F'!$L$5:$L$72)+SUMIF('JU H'!$D$5:$D$72,CLUBS!$B12,'JU H'!$L$5:$L$72))*M12</f>
        <v>0</v>
      </c>
      <c r="O12" s="26">
        <f>COUNTIFS('MP F'!$D$5:$D$72,CLUBS!$B12,'MP F'!$M$5:$M$72,"&gt;0")+COUNTIFS('MP H'!$D$5:$D$72,CLUBS!$B12,'MP H'!$M$5:$M$72,"&gt;0")+COUNTIFS('PO F'!$D$5:$D$72,CLUBS!$B12,'PO F'!$M$5:$M$72,"&gt;0")+COUNTIFS('PO H'!$D$5:$D$72,CLUBS!$B12,'PO H'!$M$5:$M$72,"&gt;0")+COUNTIFS('PU F'!$D$5:$D$72,CLUBS!$B12,'PU F'!$M$5:$M$72,"&gt;0")+COUNTIFS('PU H'!$D$5:$D$72,CLUBS!$B12,'PU H'!$M$5:$M$72,"&gt;0")+COUNTIFS('BE F'!$D$5:$D$72,CLUBS!$B12,'BE F'!$M$5:$M$72,"&gt;0")+COUNTIFS('BE H'!$D$5:$D$72,CLUBS!$B12,'BE H'!$M$5:$M$72,"&gt;0")+COUNTIFS('MI F'!$D$5:$D$72,CLUBS!$B12,'MI F'!$M$5:$M$72,"&gt;0")+COUNTIFS('MI H'!$D$5:$D$72,CLUBS!$B12,'MI H'!$M$5:$M$72,"&gt;0")+COUNTIFS('CA F'!$D$5:$D$72,CLUBS!$B12,'CA F'!$M$5:$M$72,"&gt;0")+COUNTIFS('CA H'!$D$5:$D$72,CLUBS!$B12,'CA H'!$M$5:$M$72,"&gt;0")+COUNTIFS('JU F'!$D$5:$D$72,CLUBS!$B12,'JU F'!$M$5:$M$72,"&gt;0")+COUNTIFS('JU H'!$D$5:$D$72,CLUBS!$B12,'JU H'!$M$5:$M$72,"&gt;0")</f>
        <v>0</v>
      </c>
      <c r="P12" s="26">
        <f t="shared" si="6"/>
        <v>0</v>
      </c>
      <c r="Q12" s="26">
        <f>(SUMIF('MP F'!$D$5:$D$72,CLUBS!$B12,'MP F'!$N$5:$N$72)+SUMIF('MP H'!$D$5:$D$72,CLUBS!$B12,'MP H'!$N$5:$N$72)+SUMIF('PO F'!$D$5:$D$72,CLUBS!$B12,'PO F'!$N$5:$N$72)+SUMIF('PO H'!$D$5:$D$72,CLUBS!$B12,'PO H'!$N$5:$N$72)+SUMIF('PU F'!$D$5:$D$72,CLUBS!$B12,'PU F'!$N$5:$N$72)+SUMIF('PU H'!$D$5:$D$72,CLUBS!$B12,'PU H'!$N$5:$N$72)+SUMIF('BE F'!$D$5:$D$72,CLUBS!$B12,'BE F'!$N$5:$N$72)+SUMIF('BE H'!$D$5:$D$72,CLUBS!$B12,'BE H'!$N$5:$N$72)+SUMIF('MI F'!$D$5:$D$72,CLUBS!$B12,'MI F'!$N$5:$N$72)+SUMIF('MI H'!$D$5:$D$72,CLUBS!$B12,'MI H'!$N$5:$N$72)+SUMIF('CA F'!$D$5:$D$72,CLUBS!$B12,'CA F'!$N$5:$N$72)+SUMIF('CA H'!$D$5:$D$72,CLUBS!$B12,'CA H'!$N$5:$N$72)+SUMIF('JU F'!$D$5:$D$72,CLUBS!$B12,'JU F'!$N$5:$N$72)+SUMIF('JU H'!$D$5:$D$72,CLUBS!$B12,'JU H'!$N$5:$N$72))*P12</f>
        <v>0</v>
      </c>
      <c r="R12" s="69">
        <f>COUNTIFS('MP F'!$D$5:$D$72,CLUBS!$B12,'MP F'!$O$5:$O$72,"&gt;0")+COUNTIFS('MP H'!$D$5:$D$72,CLUBS!$B12,'MP H'!$O$5:$O$72,"&gt;0")+COUNTIFS('PO F'!$D$5:$D$72,CLUBS!$B12,'PO F'!$O$5:$O$72,"&gt;0")+COUNTIFS('PO H'!$D$5:$D$72,CLUBS!$B12,'PO H'!$O$5:$O$72,"&gt;0")+COUNTIFS('PU F'!$D$5:$D$72,CLUBS!$B12,'PU F'!$O$5:$O$72,"&gt;0")+COUNTIFS('PU H'!$D$5:$D$72,CLUBS!$B12,'PU H'!$O$5:$O$72,"&gt;0")+COUNTIFS('BE F'!$D$5:$D$72,CLUBS!$B12,'BE F'!$O$5:$O$72,"&gt;0")+COUNTIFS('BE H'!$D$5:$D$72,CLUBS!$B12,'BE H'!$O$5:$O$72,"&gt;0")+COUNTIFS('MI F'!$D$5:$D$72,CLUBS!$B12,'MI F'!$O$5:$O$72,"&gt;0")+COUNTIFS('MI H'!$D$5:$D$72,CLUBS!$B12,'MI H'!$O$5:$O$72,"&gt;0")+COUNTIFS('CA F'!$D$5:$D$72,CLUBS!$B12,'CA F'!$O$5:$O$72,"&gt;0")+COUNTIFS('CA H'!$D$5:$D$72,CLUBS!$B12,'CA H'!$O$5:$O$72,"&gt;0")+COUNTIFS('JU F'!$D$5:$D$72,CLUBS!$B12,'JU F'!$O$5:$O$72,"&gt;0")+COUNTIFS('JU H'!$D$5:$D$72,CLUBS!$B12,'JU H'!$O$5:$O$72,"&gt;0")</f>
        <v>0</v>
      </c>
      <c r="S12" s="69">
        <f t="shared" si="7"/>
        <v>0</v>
      </c>
      <c r="T12" s="69">
        <f>(SUMIF('MP F'!$D$5:$D$72,CLUBS!$B12,'MP F'!$P$5:$P$72)+SUMIF('MP H'!$D$5:$D$72,CLUBS!$B12,'MP H'!$P$5:$P$72)+SUMIF('PO F'!$D$5:$D$72,CLUBS!$B12,'PO F'!$P$5:$P$72)+SUMIF('PO H'!$D$5:$D$72,CLUBS!$B12,'PO H'!$P$5:$P$72)+SUMIF('PU F'!$D$5:$D$72,CLUBS!$B12,'PU F'!$P$5:$P$72)+SUMIF('PU H'!$D$5:$D$72,CLUBS!$B12,'PU H'!$P$5:$P$72)+SUMIF('BE F'!$D$5:$D$72,CLUBS!$B12,'BE F'!$P$5:$P$72)+SUMIF('BE H'!$D$5:$D$72,CLUBS!$B12,'BE H'!$P$5:$P$72)+SUMIF('MI F'!$D$5:$D$72,CLUBS!$B12,'MI F'!$P$5:$P$72)+SUMIF('MI H'!$D$5:$D$72,CLUBS!$B12,'MI H'!$P$5:$P$72)+SUMIF('CA F'!$D$5:$D$72,CLUBS!$B12,'CA F'!$P$5:$P$72)+SUMIF('CA H'!$D$5:$D$72,CLUBS!$B12,'CA H'!$P$5:$P$72)+SUMIF('JU F'!$D$5:$D$72,CLUBS!$B12,'JU F'!$P$5:$P$72)+SUMIF('JU H'!$D$5:$D$72,CLUBS!$B12,'JU H'!$P$5:$P$72))*S12</f>
        <v>0</v>
      </c>
      <c r="U12" s="26">
        <f>COUNTIFS('MP F'!$D$5:$D$72,CLUBS!$B12,'MP F'!$Q$5:$Q$72,"&gt;0")+COUNTIFS('MP H'!$D$5:$D$72,CLUBS!$B12,'MP H'!$Q$5:$Q$72,"&gt;0")+COUNTIFS('PO F'!$D$5:$D$72,CLUBS!$B12,'PO F'!$Q$5:$Q$72,"&gt;0")+COUNTIFS('PO H'!$D$5:$D$72,CLUBS!$B12,'PO H'!$Q$5:$Q$72,"&gt;0")+COUNTIFS('PU F'!$D$5:$D$72,CLUBS!$B12,'PU F'!$Q$5:$Q$72,"&gt;0")+COUNTIFS('PU H'!$D$5:$D$72,CLUBS!$B12,'PU H'!$Q$5:$Q$72,"&gt;0")+COUNTIFS('BE F'!$D$5:$D$72,CLUBS!$B12,'BE F'!$Q$5:$Q$72,"&gt;0")+COUNTIFS('BE H'!$D$5:$D$72,CLUBS!$B12,'BE H'!$Q$5:$Q$72,"&gt;0")+COUNTIFS('MI F'!$D$5:$D$72,CLUBS!$B12,'MI F'!$Q$5:$Q$72,"&gt;0")+COUNTIFS('MI H'!$D$5:$D$72,CLUBS!$B12,'MI H'!$Q$5:$Q$72,"&gt;0")+COUNTIFS('CA F'!$D$5:$D$72,CLUBS!$B12,'CA F'!$Q$5:$Q$72,"&gt;0")+COUNTIFS('CA H'!$D$5:$D$72,CLUBS!$B12,'CA H'!$Q$5:$Q$72,"&gt;0")+COUNTIFS('JU F'!$D$5:$D$72,CLUBS!$B12,'JU F'!$Q$5:$Q$72,"&gt;0")+COUNTIFS('JU H'!$D$5:$D$72,CLUBS!$B12,'JU H'!$Q$5:$Q$72,"&gt;0")</f>
        <v>0</v>
      </c>
      <c r="V12" s="26">
        <f t="shared" si="8"/>
        <v>0</v>
      </c>
      <c r="W12" s="26">
        <f>(SUMIF('MP F'!$D$5:$D$72,CLUBS!$B12,'MP F'!$R$5:$R$72)+SUMIF('MP H'!$D$5:$D$72,CLUBS!$B12,'MP H'!$R$5:$R$72)+SUMIF('PO F'!$D$5:$D$72,CLUBS!$B12,'PO F'!$R$5:$R$72)+SUMIF('PO H'!$D$5:$D$72,CLUBS!$B12,'PO H'!$R$5:$R$72)+SUMIF('PU F'!$D$5:$D$72,CLUBS!$B12,'PU F'!$R$5:$R$72)+SUMIF('PU H'!$D$5:$D$72,CLUBS!$B12,'PU H'!$R$5:$R$72)+SUMIF('BE F'!$D$5:$D$72,CLUBS!$B12,'BE F'!$R$5:$R$72)+SUMIF('BE H'!$D$5:$D$72,CLUBS!$B12,'BE H'!$R$5:$R$72)+SUMIF('MI F'!$D$5:$D$72,CLUBS!$B12,'MI F'!$R$5:$R$72)+SUMIF('MI H'!$D$5:$D$72,CLUBS!$B12,'MI H'!$R$5:$R$72)+SUMIF('CA F'!$D$5:$D$72,CLUBS!$B12,'CA F'!$R$5:$R$72)+SUMIF('CA H'!$D$5:$D$72,CLUBS!$B12,'CA H'!$R$5:$R$72)+SUMIF('JU F'!$D$5:$D$72,CLUBS!$B12,'JU F'!$R$5:$R$72)+SUMIF('JU H'!$D$5:$D$72,CLUBS!$B12,'JU H'!$R$5:$R$72))*V12</f>
        <v>0</v>
      </c>
      <c r="X12" s="69">
        <f>COUNTIFS('MP F'!$D$5:$D$72,CLUBS!$B12,'MP F'!$S$5:$S$72,"&gt;0")+COUNTIFS('MP H'!$D$5:$D$72,CLUBS!$B12,'MP H'!$S$5:$S$72,"&gt;0")+COUNTIFS('PO F'!$D$5:$D$72,CLUBS!$B12,'PO F'!$S$5:$S$72,"&gt;0")+COUNTIFS('PO H'!$D$5:$D$72,CLUBS!$B12,'PO H'!$S$5:$S$72,"&gt;0")+COUNTIFS('PU F'!$D$5:$D$72,CLUBS!$B12,'PU F'!$S$5:$S$72,"&gt;0")+COUNTIFS('PU H'!$D$5:$D$72,CLUBS!$B12,'PU H'!$S$5:$S$72,"&gt;0")+COUNTIFS('BE F'!$D$5:$D$72,CLUBS!$B12,'BE F'!$S$5:$S$72,"&gt;0")+COUNTIFS('BE H'!$D$5:$D$72,CLUBS!$B12,'BE H'!$S$5:$S$72,"&gt;0")+COUNTIFS('MI F'!$D$5:$D$72,CLUBS!$B12,'MI F'!$S$5:$S$72,"&gt;0")+COUNTIFS('MI H'!$D$5:$D$72,CLUBS!$B12,'MI H'!$S$5:$S$72,"&gt;0")+COUNTIFS('CA F'!$D$5:$D$72,CLUBS!$B12,'CA F'!$S$5:$S$72,"&gt;0")+COUNTIFS('CA H'!$D$5:$D$72,CLUBS!$B12,'CA H'!$S$5:$S$72,"&gt;0")+COUNTIFS('JU F'!$D$5:$D$72,CLUBS!$B12,'JU F'!$S$5:$S$72,"&gt;0")+COUNTIFS('JU H'!$D$5:$D$72,CLUBS!$B12,'JU H'!$S$5:$S$72,"&gt;0")</f>
        <v>0</v>
      </c>
      <c r="Y12" s="69">
        <f t="shared" si="9"/>
        <v>0</v>
      </c>
      <c r="Z12" s="69">
        <f>(SUMIF('MP F'!$D$5:$D$72,CLUBS!$B12,'MP F'!$T$5:$T$72)+SUMIF('MP H'!$D$5:$D$72,CLUBS!$B12,'MP H'!$T$5:$T$72)+SUMIF('PO F'!$D$5:$D$72,CLUBS!$B12,'PO F'!$T$5:$T$72)+SUMIF('PO H'!$D$5:$D$72,CLUBS!$B12,'PO H'!$T$5:$T$72)+SUMIF('PU F'!$D$5:$D$72,CLUBS!$B12,'PU F'!$T$5:$T$72)+SUMIF('PU H'!$D$5:$D$72,CLUBS!$B12,'PU H'!$T$5:$T$72)+SUMIF('BE F'!$D$5:$D$72,CLUBS!$B12,'BE F'!$T$5:$T$72)+SUMIF('BE H'!$D$5:$D$72,CLUBS!$B12,'BE H'!$T$5:$T$72)+SUMIF('MI F'!$D$5:$D$72,CLUBS!$B12,'MI F'!$T$5:$T$72)+SUMIF('MI H'!$D$5:$D$72,CLUBS!$B12,'MI H'!$T$5:$T$72)+SUMIF('CA F'!$D$5:$D$72,CLUBS!$B12,'CA F'!$T$5:$T$72)+SUMIF('CA H'!$D$5:$D$72,CLUBS!$B12,'CA H'!$T$5:$T$72)+SUMIF('JU F'!$D$5:$D$72,CLUBS!$B12,'JU F'!$T$5:$T$72)+SUMIF('JU H'!$D$5:$D$72,CLUBS!$B12,'JU H'!$T$5:$T$72))*Y12</f>
        <v>0</v>
      </c>
      <c r="AA12" s="26">
        <f>COUNTIFS('MP F'!$D$5:$D$72,CLUBS!$B12,'MP F'!$U$5:$U$72,"&gt;0")+COUNTIFS('MP H'!$D$5:$D$72,CLUBS!$B12,'MP H'!$U$5:$U$72,"&gt;0")+COUNTIFS('PO F'!$D$5:$D$72,CLUBS!$B12,'PO F'!$U$5:$U$72,"&gt;0")+COUNTIFS('PO H'!$D$5:$D$72,CLUBS!$B12,'PO H'!$U$5:$U$72,"&gt;0")+COUNTIFS('PU F'!$D$5:$D$72,CLUBS!$B12,'PU F'!$U$5:$U$72,"&gt;0")+COUNTIFS('PU H'!$D$5:$D$72,CLUBS!$B12,'PU H'!$U$5:$U$72,"&gt;0")+COUNTIFS('BE F'!$D$5:$D$72,CLUBS!$B12,'BE F'!$U$5:$U$72,"&gt;0")+COUNTIFS('BE H'!$D$5:$D$72,CLUBS!$B12,'BE H'!$U$5:$U$72,"&gt;0")+COUNTIFS('MI F'!$D$5:$D$72,CLUBS!$B12,'MI F'!$U$5:$U$72,"&gt;0")+COUNTIFS('MI H'!$D$5:$D$72,CLUBS!$B12,'MI H'!$U$5:$U$72,"&gt;0")+COUNTIFS('CA F'!$D$5:$D$72,CLUBS!$B12,'CA F'!$U$5:$U$72,"&gt;0")+COUNTIFS('CA H'!$D$5:$D$72,CLUBS!$B12,'CA H'!$U$5:$U$72,"&gt;0")+COUNTIFS('JU F'!$D$5:$D$72,CLUBS!$B12,'JU F'!$U$5:$U$72,"&gt;0")+COUNTIFS('JU H'!$D$5:$D$72,CLUBS!$B12,'JU H'!$U$5:$U$72,"&gt;0")</f>
        <v>0</v>
      </c>
      <c r="AB12" s="26">
        <f t="shared" si="10"/>
        <v>0</v>
      </c>
      <c r="AC12" s="26">
        <f>(SUMIF('MP F'!$D$5:$D$72,CLUBS!$B12,'MP F'!$V$5:$V$72)+SUMIF('MP H'!$D$5:$D$72,CLUBS!$B12,'MP H'!$V$5:$V$72)+SUMIF('PO F'!$D$5:$D$72,CLUBS!$B12,'PO F'!$V$5:$V$72)+SUMIF('PO H'!$D$5:$D$72,CLUBS!$B12,'PO H'!$V$5:$V$72)+SUMIF('PU F'!$D$5:$D$72,CLUBS!$B12,'PU F'!$V$5:$V$72)+SUMIF('PU H'!$D$5:$D$72,CLUBS!$B12,'PU H'!$V$5:$V$72)+SUMIF('BE F'!$D$5:$D$72,CLUBS!$B12,'BE F'!$V$5:$V$72)+SUMIF('BE H'!$D$5:$D$72,CLUBS!$B12,'BE H'!$V$5:$V$72)+SUMIF('MI F'!$D$5:$D$72,CLUBS!$B12,'MI F'!$V$5:$V$72)+SUMIF('MI H'!$D$5:$D$72,CLUBS!$B12,'MI H'!$V$5:$V$72)+SUMIF('CA F'!$D$5:$D$72,CLUBS!$B12,'CA F'!$V$5:$V$72)+SUMIF('CA H'!$D$5:$D$72,CLUBS!$B12,'CA H'!$V$5:$V$72)+SUMIF('JU F'!$D$5:$D$72,CLUBS!$B12,'JU F'!$V$5:$V$72)+SUMIF('JU H'!$D$5:$D$72,CLUBS!$B12,'JU H'!$V$5:$V$72))*AB12</f>
        <v>0</v>
      </c>
      <c r="AD12" s="69">
        <f>COUNTIFS('MP F'!$D$5:$D$72,CLUBS!$B12,'MP F'!$W$5:$W$72,"&gt;0")+COUNTIFS('MP H'!$D$5:$D$72,CLUBS!$B12,'MP H'!$W$5:$W$72,"&gt;0")+COUNTIFS('PO F'!$D$5:$D$72,CLUBS!$B12,'PO F'!$W$5:$W$72,"&gt;0")+COUNTIFS('PO H'!$D$5:$D$72,CLUBS!$B12,'PO H'!$W$5:$W$72,"&gt;0")+COUNTIFS('PU F'!$D$5:$D$72,CLUBS!$B12,'PU F'!$W$5:$W$72,"&gt;0")+COUNTIFS('PU H'!$D$5:$D$72,CLUBS!$B12,'PU H'!$W$5:$W$72,"&gt;0")+COUNTIFS('BE F'!$D$5:$D$72,CLUBS!$B12,'BE F'!$W$5:$W$72,"&gt;0")+COUNTIFS('BE H'!$D$5:$D$72,CLUBS!$B12,'BE H'!$W$5:$W$72,"&gt;0")+COUNTIFS('MI F'!$D$5:$D$72,CLUBS!$B12,'MI F'!$W$5:$W$72,"&gt;0")+COUNTIFS('MI H'!$D$5:$D$72,CLUBS!$B12,'MI H'!$W$5:$W$72,"&gt;0")+COUNTIFS('CA F'!$D$5:$D$72,CLUBS!$B12,'CA F'!$W$5:$W$72,"&gt;0")+COUNTIFS('CA H'!$D$5:$D$72,CLUBS!$B12,'CA H'!$W$5:$W$72,"&gt;0")+COUNTIFS('JU F'!$D$5:$D$72,CLUBS!$B12,'JU F'!$W$5:$W$72,"&gt;0")+COUNTIFS('JU H'!$D$5:$D$72,CLUBS!$B12,'JU H'!$W$5:$W$72,"&gt;0")</f>
        <v>0</v>
      </c>
      <c r="AE12" s="69">
        <f t="shared" si="11"/>
        <v>0</v>
      </c>
      <c r="AF12" s="69">
        <f>(SUMIF('MP F'!$D$5:$D$72,CLUBS!$B12,'MP F'!$X$5:$X$72)+SUMIF('MP H'!$D$5:$D$72,CLUBS!$B12,'MP H'!$X$5:$X$72)+SUMIF('PO F'!$D$5:$D$72,CLUBS!$B12,'PO F'!$X$5:$X$72)+SUMIF('PO H'!$D$5:$D$72,CLUBS!$B12,'PO H'!$X$5:$X$72)+SUMIF('PU F'!$D$5:$D$72,CLUBS!$B12,'PU F'!$X$5:$X$72)+SUMIF('PU H'!$D$5:$D$72,CLUBS!$B12,'PU H'!$X$5:$X$72)+SUMIF('BE F'!$D$5:$D$72,CLUBS!$B12,'BE F'!$X$5:$X$72)+SUMIF('BE H'!$D$5:$D$72,CLUBS!$B12,'BE H'!$X$5:$X$72)+SUMIF('MI F'!$D$5:$D$72,CLUBS!$B12,'MI F'!$X$5:$X$72)+SUMIF('MI H'!$D$5:$D$72,CLUBS!$B12,'MI H'!$X$5:$X$72)+SUMIF('CA F'!$D$5:$D$72,CLUBS!$B12,'CA F'!$X$5:$X$72)+SUMIF('CA H'!$D$5:$D$72,CLUBS!$B12,'CA H'!$X$5:$X$72)+SUMIF('JU F'!$D$5:$D$72,CLUBS!$B12,'JU F'!$X$5:$X$72)+SUMIF('JU H'!$D$5:$D$72,CLUBS!$B12,'JU H'!$X$5:$X$72))*AE12</f>
        <v>0</v>
      </c>
      <c r="AG12" s="26">
        <f>COUNTIFS('MP F'!$D$5:$D$72,CLUBS!$B12,'MP F'!$Y$5:$Y$72,"&gt;0")+COUNTIFS('MP H'!$D$5:$D$72,CLUBS!$B12,'MP H'!$Y$5:$Y$72,"&gt;0")+COUNTIFS('PO F'!$D$5:$D$72,CLUBS!$B12,'PO F'!$Y$5:$Y$72,"&gt;0")+COUNTIFS('PO H'!$D$5:$D$72,CLUBS!$B12,'PO H'!$Y$5:$Y$72,"&gt;0")+COUNTIFS('PU F'!$D$5:$D$72,CLUBS!$B12,'PU F'!$Y$5:$Y$72,"&gt;0")+COUNTIFS('PU H'!$D$5:$D$72,CLUBS!$B12,'PU H'!$Y$5:$Y$72,"&gt;0")+COUNTIFS('BE F'!$D$5:$D$72,CLUBS!$B12,'BE F'!$Y$5:$Y$72,"&gt;0")+COUNTIFS('BE H'!$D$5:$D$72,CLUBS!$B12,'BE H'!$Y$5:$Y$72,"&gt;0")+COUNTIFS('MI F'!$D$5:$D$72,CLUBS!$B12,'MI F'!$Y$5:$Y$72,"&gt;0")+COUNTIFS('MI H'!$D$5:$D$72,CLUBS!$B12,'MI H'!$Y$5:$Y$72,"&gt;0")+COUNTIFS('CA F'!$D$5:$D$72,CLUBS!$B12,'CA F'!$Y$5:$Y$72,"&gt;0")+COUNTIFS('CA H'!$D$5:$D$72,CLUBS!$B12,'CA H'!$Y$5:$Y$72,"&gt;0")+COUNTIFS('JU F'!$D$5:$D$72,CLUBS!$B12,'JU F'!$Y$5:$Y$72,"&gt;0")+COUNTIFS('JU H'!$D$5:$D$72,CLUBS!$B12,'JU H'!$Y$5:$Y$72,"&gt;0")</f>
        <v>0</v>
      </c>
      <c r="AH12" s="26">
        <f>SUMIF('MP F'!$D$5:$D$72,CLUBS!$B12,'MP F'!$Z$5:$Z$72)+SUMIF('MP H'!$D$5:$D$72,CLUBS!$B12,'MP H'!$Z$5:$Z$72)+SUMIF('PO F'!$D$5:$D$72,CLUBS!$B12,'PO F'!$Z$5:$Z$72)+SUMIF('PO H'!$D$5:$D$72,CLUBS!$B12,'PO H'!$Z$5:$Z$72)+SUMIF('PU F'!$D$5:$D$72,CLUBS!$B12,'PU F'!$Z$5:$Z$72)+SUMIF('PU H'!$D$5:$D$72,CLUBS!$B12,'PU H'!$Z$5:$Z$72)+SUMIF('BE F'!$D$5:$D$72,CLUBS!$B12,'BE F'!$Z$5:$Z$72)+SUMIF('BE H'!$D$5:$D$72,CLUBS!$B12,'BE H'!$Z$5:$Z$72)+SUMIF('MI F'!$D$5:$D$72,CLUBS!$B12,'MI F'!$Z$5:$Z$72)+SUMIF('MI H'!$D$5:$D$72,CLUBS!$B12,'MI H'!$Z$5:$Z$72)+SUMIF('CA F'!$D$5:$D$72,CLUBS!$B12,'CA F'!$Z$5:$Z$72)+SUMIF('CA H'!$D$5:$D$72,CLUBS!$B12,'CA H'!$Z$5:$Z$72)+SUMIF('JU F'!$D$5:$D$72,CLUBS!$B12,'JU F'!$Z$5:$Z$72)+SUMIF('JU H'!$D$5:$D$72,CLUBS!$B12,'JU H'!$Z$5:$Z$72)</f>
        <v>0</v>
      </c>
      <c r="AI12" s="26">
        <f>COUNTIFS('MP F'!$D$5:$D$72,CLUBS!$B12,'MP F'!$AA$5:$AA$72,"&gt;0")+COUNTIFS('MP H'!$D$5:$D$72,CLUBS!$B12,'MP H'!$AA$5:$AA$72,"&gt;0")+COUNTIFS('PO F'!$D$5:$D$72,CLUBS!$B12,'PO F'!$AA$5:$AA$72,"&gt;0")+COUNTIFS('PO H'!$D$5:$D$72,CLUBS!$B12,'PO H'!$AA$5:$AA$72,"&gt;0")+COUNTIFS('PU F'!$D$5:$D$72,CLUBS!$B12,'PU F'!$AA$5:$AA$72,"&gt;0")+COUNTIFS('PU H'!$D$5:$D$72,CLUBS!$B12,'PU H'!$AA$5:$AA$72,"&gt;0")+COUNTIFS('BE F'!$D$5:$D$72,CLUBS!$B12,'BE F'!$AA$5:$AA$72,"&gt;0")+COUNTIFS('BE H'!$D$5:$D$72,CLUBS!$B12,'BE H'!$AA$5:$AA$72,"&gt;0")+COUNTIFS('MI F'!$D$5:$D$72,CLUBS!$B12,'MI F'!$AA$5:$AA$72,"&gt;0")+COUNTIFS('MI H'!$D$5:$D$72,CLUBS!$B12,'MI H'!$AA$5:$AA$72,"&gt;0")+COUNTIFS('CA F'!$D$5:$D$72,CLUBS!$B12,'CA F'!$AA$5:$AA$72,"&gt;0")+COUNTIFS('CA H'!$D$5:$D$72,CLUBS!$B12,'CA H'!$AA$5:$AA$72,"&gt;0")+COUNTIFS('JU F'!$D$5:$D$72,CLUBS!$B12,'JU F'!$AA$5:$AA$72,"&gt;0")+COUNTIFS('JU H'!$D$5:$D$72,CLUBS!$B12,'JU H'!$AA$5:$AA$72,"&gt;0")</f>
        <v>0</v>
      </c>
      <c r="AJ12" s="26">
        <f>SUMIF('MP F'!$D$5:$D$72,CLUBS!$B12,'MP F'!$AB$5:$AB$72)+SUMIF('MP H'!$D$5:$D$72,CLUBS!$B12,'MP H'!$AB$5:$AB$72)+SUMIF('PO F'!$D$5:$D$72,CLUBS!$B12,'PO F'!$AB$5:$AB$72)+SUMIF('PO H'!$D$5:$D$72,CLUBS!$B12,'PO H'!$AB$5:$AB$72)+SUMIF('PU F'!$D$5:$D$72,CLUBS!$B12,'PU F'!$AB$5:$AB$72)+SUMIF('PU H'!$D$5:$D$72,CLUBS!$B12,'PU H'!$AB$5:$AB$72)+SUMIF('BE F'!$D$5:$D$72,CLUBS!$B12,'BE F'!$AB$5:$AB$72)+SUMIF('BE H'!$D$5:$D$72,CLUBS!$B12,'BE H'!$AB$5:$AB$72)+SUMIF('MI F'!$D$5:$D$72,CLUBS!$B12,'MI F'!$AB$5:$AB$72)+SUMIF('MI H'!$D$5:$D$72,CLUBS!$B12,'MI H'!$AB$5:$AB$72)+SUMIF('CA F'!$D$5:$D$72,CLUBS!$B12,'CA F'!$AB$5:$AB$72)+SUMIF('CA H'!$D$5:$D$72,CLUBS!$B12,'CA H'!$AB$5:$AB$72)+SUMIF('JU F'!$D$5:$D$72,CLUBS!$B12,'JU F'!$AB$5:$AB$72)+SUMIF('JU H'!$D$5:$D$72,CLUBS!$B12,'JU H'!$AB$5:$AB$72)</f>
        <v>0</v>
      </c>
      <c r="AK12" s="26">
        <f>COUNTIFS('MP F'!$D$5:$D$72,CLUBS!$B12,'MP F'!$AC$5:$AC$72,"&gt;0")+COUNTIFS('MP H'!$D$5:$D$72,CLUBS!$B12,'MP H'!$AC$5:$AC$72,"&gt;0")+COUNTIFS('PO F'!$D$5:$D$72,CLUBS!$B12,'PO F'!$AC$5:$AC$72,"&gt;0")+COUNTIFS('PO H'!$D$5:$D$72,CLUBS!$B12,'PO H'!$AC$5:$AC$72,"&gt;0")+COUNTIFS('PU F'!$D$5:$D$72,CLUBS!$B12,'PU F'!$AC$5:$AC$72,"&gt;0")+COUNTIFS('PU H'!$D$5:$D$72,CLUBS!$B12,'PU H'!$AC$5:$AC$72,"&gt;0")+COUNTIFS('BE F'!$D$5:$D$72,CLUBS!$B12,'BE F'!$AC$5:$AC$72,"&gt;0")+COUNTIFS('BE H'!$D$5:$D$72,CLUBS!$B12,'BE H'!$AC$5:$AC$72,"&gt;0")+COUNTIFS('MI F'!$D$5:$D$72,CLUBS!$B12,'MI F'!$AC$5:$AC$72,"&gt;0")+COUNTIFS('MI H'!$D$5:$D$72,CLUBS!$B12,'MI H'!$AC$5:$AC$72,"&gt;0")+COUNTIFS('CA F'!$D$5:$D$72,CLUBS!$B12,'CA F'!$AC$5:$AC$72,"&gt;0")+COUNTIFS('CA H'!$D$5:$D$72,CLUBS!$B12,'CA H'!$AC$5:$AC$72,"&gt;0")+COUNTIFS('JU F'!$D$5:$D$72,CLUBS!$B12,'JU F'!$AC$5:$AC$72,"&gt;0")+COUNTIFS('JU H'!$D$5:$D$72,CLUBS!$B12,'JU H'!$AC$5:$AC$72,"&gt;0")</f>
        <v>0</v>
      </c>
      <c r="AL12" s="26">
        <f>SUMIF('MP F'!$D$5:$D$72,CLUBS!$B12,'MP F'!$AD$5:$AD$72)+SUMIF('MP H'!$D$5:$D$72,CLUBS!$B12,'MP H'!$AD$5:$AD$72)+SUMIF('PO F'!$D$5:$D$72,CLUBS!$B12,'PO F'!$AD$5:$AD$72)+SUMIF('PO H'!$D$5:$D$72,CLUBS!$B12,'PO H'!$AD$5:$AD$72)+SUMIF('PU F'!$D$5:$D$72,CLUBS!$B12,'PU F'!$AD$5:$AD$72)+SUMIF('PU H'!$D$5:$D$72,CLUBS!$B12,'PU H'!$AD$5:$AD$72)+SUMIF('BE F'!$D$5:$D$72,CLUBS!$B12,'BE F'!$AD$5:$AD$72)+SUMIF('BE H'!$D$5:$D$72,CLUBS!$B12,'BE H'!$AD$5:$AD$72)+SUMIF('MI F'!$D$5:$D$72,CLUBS!$B12,'MI F'!$AD$5:$AD$72)+SUMIF('MI H'!$D$5:$D$72,CLUBS!$B12,'MI H'!$AD$5:$AD$72)+SUMIF('CA F'!$D$5:$D$72,CLUBS!$B12,'CA F'!$AD$5:$AD$72)+SUMIF('CA H'!$D$5:$D$72,CLUBS!$B12,'CA H'!$AD$5:$AD$72)+SUMIF('JU F'!$D$5:$D$72,CLUBS!$B12,'JU F'!$AD$5:$AD$72)+SUMIF('JU H'!$D$5:$D$72,CLUBS!$B12,'JU H'!$AD$5:$AD$72)</f>
        <v>0</v>
      </c>
      <c r="AM12" s="26">
        <f>COUNTIFS('MP F'!$D$5:$D$72,CLUBS!$B12,'MP F'!$AE$5:$AE$72,"&gt;0")+COUNTIFS('MP H'!$D$5:$D$72,CLUBS!$B12,'MP H'!$AE$5:$AE$72,"&gt;0")+COUNTIFS('PO F'!$D$5:$D$72,CLUBS!$B12,'PO F'!$AE$5:$AE$72,"&gt;0")+COUNTIFS('PO H'!$D$5:$D$72,CLUBS!$B12,'PO H'!$AE$5:$AE$72,"&gt;0")+COUNTIFS('PU F'!$D$5:$D$72,CLUBS!$B12,'PU F'!$AE$5:$AE$72,"&gt;0")+COUNTIFS('PU H'!$D$5:$D$72,CLUBS!$B12,'PU H'!$AE$5:$AE$72,"&gt;0")+COUNTIFS('BE F'!$D$5:$D$72,CLUBS!$B12,'BE F'!$AE$5:$AE$72,"&gt;0")+COUNTIFS('BE H'!$D$5:$D$72,CLUBS!$B12,'BE H'!$AE$5:$AE$72,"&gt;0")+COUNTIFS('MI F'!$D$5:$D$72,CLUBS!$B12,'MI F'!$AE$5:$AE$72,"&gt;0")+COUNTIFS('MI H'!$D$5:$D$72,CLUBS!$B12,'MI H'!$AE$5:$AE$72,"&gt;0")+COUNTIFS('CA F'!$D$5:$D$72,CLUBS!$B12,'CA F'!$AE$5:$AE$72,"&gt;0")+COUNTIFS('CA H'!$D$5:$D$72,CLUBS!$B12,'CA H'!$AE$5:$AE$72,"&gt;0")+COUNTIFS('JU F'!$D$5:$D$72,CLUBS!$B12,'JU F'!$AE$5:$AE$72,"&gt;0")+COUNTIFS('JU H'!$D$5:$D$72,CLUBS!$B12,'JU H'!$AE$5:$AE$72,"&gt;0")</f>
        <v>0</v>
      </c>
      <c r="AN12" s="26">
        <f>SUMIF('MP F'!$D$5:$D$72,CLUBS!$B12,'MP F'!$AF$5:$AF$72)+SUMIF('MP H'!$D$5:$D$72,CLUBS!$B12,'MP H'!$AF$5:$AF$72)+SUMIF('PO F'!$D$5:$D$72,CLUBS!$B12,'PO F'!$AF$5:$AF$72)+SUMIF('PO H'!$D$5:$D$72,CLUBS!$B12,'PO H'!$AF$5:$AF$72)+SUMIF('PU F'!$D$5:$D$72,CLUBS!$B12,'PU F'!$AF$5:$AF$72)+SUMIF('PU H'!$D$5:$D$72,CLUBS!$B12,'PU H'!$AF$5:$AF$72)+SUMIF('BE F'!$D$5:$D$72,CLUBS!$B12,'BE F'!$AF$5:$AF$72)+SUMIF('BE H'!$D$5:$D$72,CLUBS!$B12,'BE H'!$AF$5:$AF$72)+SUMIF('MI F'!$D$5:$D$72,CLUBS!$B12,'MI F'!$AF$5:$AF$72)+SUMIF('MI H'!$D$5:$D$72,CLUBS!$B12,'MI H'!$AF$5:$AF$72)+SUMIF('CA F'!$D$5:$D$72,CLUBS!$B12,'CA F'!$AF$5:$AF$72)+SUMIF('CA H'!$D$5:$D$72,CLUBS!$B12,'CA H'!$AF$5:$AF$72)+SUMIF('JU F'!$D$5:$D$72,CLUBS!$B12,'JU F'!$AF$5:$AF$72)+SUMIF('JU H'!$D$5:$D$72,CLUBS!$B12,'JU H'!$AF$5:$AF$72)</f>
        <v>0</v>
      </c>
      <c r="AO12" s="26">
        <f>COUNTIFS('MP F'!$D$5:$D$72,CLUBS!$B12,'MP F'!$AG$5:$AG$72,"&gt;0")+COUNTIFS('MP H'!$D$5:$D$72,CLUBS!$B12,'MP H'!$AG$5:$AG$72,"&gt;0")+COUNTIFS('PO F'!$D$5:$D$72,CLUBS!$B12,'PO F'!$AG$5:$AG$72,"&gt;0")+COUNTIFS('PO H'!$D$5:$D$72,CLUBS!$B12,'PO H'!$AG$5:$AG$72,"&gt;0")+COUNTIFS('PU F'!$D$5:$D$72,CLUBS!$B12,'PU F'!$AG$5:$AG$72,"&gt;0")+COUNTIFS('PU H'!$D$5:$D$72,CLUBS!$B12,'PU H'!$AG$5:$AG$72,"&gt;0")+COUNTIFS('BE F'!$D$5:$D$72,CLUBS!$B12,'BE F'!$AG$5:$AG$72,"&gt;0")+COUNTIFS('BE H'!$D$5:$D$72,CLUBS!$B12,'BE H'!$AG$5:$AG$72,"&gt;0")+COUNTIFS('MI F'!$D$5:$D$72,CLUBS!$B12,'MI F'!$AG$5:$AG$72,"&gt;0")+COUNTIFS('MI H'!$D$5:$D$72,CLUBS!$B12,'MI H'!$AG$5:$AG$72,"&gt;0")+COUNTIFS('CA F'!$D$5:$D$72,CLUBS!$B12,'CA F'!$AG$5:$AG$72,"&gt;0")+COUNTIFS('CA H'!$D$5:$D$72,CLUBS!$B12,'CA H'!$AG$5:$AG$72,"&gt;0")+COUNTIFS('JU F'!$D$5:$D$72,CLUBS!$B12,'JU F'!$AG$5:$AG$72,"&gt;0")+COUNTIFS('JU H'!$D$5:$D$72,CLUBS!$B12,'JU H'!$AG$5:$AG$72,"&gt;0")</f>
        <v>0</v>
      </c>
      <c r="AP12" s="26">
        <f>SUMIF('MP F'!$D$5:$D$72,CLUBS!$B12,'MP F'!$AH$5:$AH$72)+SUMIF('MP H'!$D$5:$D$72,CLUBS!$B12,'MP H'!$AH$5:$AH$72)+SUMIF('PO F'!$D$5:$D$72,CLUBS!$B12,'PO F'!$AH$5:$AH$72)+SUMIF('PO H'!$D$5:$D$72,CLUBS!$B12,'PO H'!$AH$5:$AH$72)+SUMIF('PU F'!$D$5:$D$72,CLUBS!$B12,'PU F'!$AH$5:$AH$72)+SUMIF('PU H'!$D$5:$D$72,CLUBS!$B12,'PU H'!$AH$5:$AH$72)+SUMIF('BE F'!$D$5:$D$72,CLUBS!$B12,'BE F'!$AH$5:$AH$72)+SUMIF('BE H'!$D$5:$D$72,CLUBS!$B12,'BE H'!$AH$5:$AH$72)+SUMIF('MI F'!$D$5:$D$72,CLUBS!$B12,'MI F'!$AH$5:$AH$72)+SUMIF('MI H'!$D$5:$D$72,CLUBS!$B12,'MI H'!$AH$5:$AH$72)+SUMIF('CA F'!$D$5:$D$72,CLUBS!$B12,'CA F'!$AH$5:$AH$72)+SUMIF('CA H'!$D$5:$D$72,CLUBS!$B12,'CA H'!$AH$5:$AH$72)+SUMIF('JU F'!$D$5:$D$72,CLUBS!$B12,'JU F'!$AH$5:$AH$72)+SUMIF('JU H'!$D$5:$D$72,CLUBS!$B12,'JU H'!$AH$5:$AH$72)</f>
        <v>0</v>
      </c>
      <c r="AQ12" s="16">
        <f t="shared" si="12"/>
        <v>33</v>
      </c>
      <c r="AR12" s="28">
        <f t="shared" si="13"/>
        <v>335.50806451612902</v>
      </c>
      <c r="AS12" s="29">
        <f t="shared" si="14"/>
        <v>10.166911045943303</v>
      </c>
      <c r="AT12" s="14">
        <v>31</v>
      </c>
      <c r="AU12" s="14">
        <v>16</v>
      </c>
      <c r="AV12" s="27">
        <f t="shared" si="15"/>
        <v>10.822840790842871</v>
      </c>
      <c r="AW12" s="22"/>
    </row>
    <row r="13" spans="1:49" ht="13.5" x14ac:dyDescent="0.3">
      <c r="A13" s="34">
        <f t="shared" si="0"/>
        <v>12</v>
      </c>
      <c r="B13" s="65" t="s">
        <v>44</v>
      </c>
      <c r="C13" s="14">
        <f>COUNTIFS('MP F'!$D$5:$D$72,CLUBS!$B13,'MP F'!$E$5:$E$72,"&gt;0")+COUNTIFS('MP H'!$D$5:$D$72,CLUBS!$B13,'MP H'!$E$5:$E$72,"&gt;0")+COUNTIFS('PO F'!$D$5:$D$72,CLUBS!$B13,'PO F'!$E$5:$E$72,"&gt;0")+COUNTIFS('PO H'!$D$5:$D$72,CLUBS!$B13,'PO H'!$E$5:$E$72,"&gt;0")+COUNTIFS('PU F'!$D$5:$D$72,CLUBS!$B13,'PU F'!$E$5:$E$72,"&gt;0")+COUNTIFS('PU H'!$D$5:$D$72,CLUBS!$B13,'PU H'!$E$5:$E$72,"&gt;0")+COUNTIFS('BE F'!$D$5:$D$72,CLUBS!$B13,'BE F'!$E$5:$E$72,"&gt;0")+COUNTIFS('BE H'!$D$5:$D$72,CLUBS!$B13,'BE H'!$E$5:$E$72,"&gt;0")+COUNTIFS('MI F'!$D$5:$D$72,CLUBS!$B13,'MI F'!$E$5:$E$72,"&gt;0")+COUNTIFS('MI H'!$D$5:$D$72,CLUBS!$B13,'MI H'!$E$5:$E$72,"&gt;0")+COUNTIFS('CA F'!$D$5:$D$72,CLUBS!$B13,'CA F'!$E$5:$E$72,"&gt;0")+COUNTIFS('CA H'!$D$5:$D$72,CLUBS!$B13,'CA H'!$E$5:$E$72,"&gt;0")+COUNTIFS('JU F'!$D$5:$D$72,CLUBS!$B13,'JU F'!$E$5:$E$72,"&gt;0")+COUNTIFS('JU H'!$D$5:$D$72,CLUBS!$B13,'JU H'!$E$5:$E$72,"&gt;0")</f>
        <v>4</v>
      </c>
      <c r="D13" s="14">
        <f t="shared" si="2"/>
        <v>0.14814814814814814</v>
      </c>
      <c r="E13" s="27">
        <f>(SUMIF('MP F'!$D$5:$D$72,CLUBS!$B13,'MP F'!$F$5:$F$72)+SUMIF('MP H'!$D$5:$D$72,CLUBS!$B13,'MP H'!$F$5:$F$72)+SUMIF('PO F'!$D$5:$D$72,CLUBS!$B13,'PO F'!$F$5:$F$72)+SUMIF('PO H'!$D$5:$D$72,CLUBS!$B13,'PO H'!$F$5:$F$72)+SUMIF('PU F'!$D$5:$D$72,CLUBS!$B13,'PU F'!$F$5:$F$72)+SUMIF('PU H'!$D$5:$D$72,CLUBS!$B13,'PU H'!$F$5:$F$72)+SUMIF('BE F'!$D$5:$D$72,CLUBS!$B13,'BE F'!$F$5:$F$72)+SUMIF('BE H'!$D$5:$D$72,CLUBS!$B13,'BE H'!$F$5:$F$72)+SUMIF('MI F'!$D$5:$D$72,CLUBS!$B13,'MI F'!$F$5:$F$72)+SUMIF('MI H'!$D$5:$D$72,CLUBS!$B13,'MI H'!$F$5:$F$72)+SUMIF('CA F'!$D$5:$D$72,CLUBS!$B13,'CA F'!$F$5:$F$72)+SUMIF('CA H'!$D$5:$D$72,CLUBS!$B13,'CA H'!$F$5:$F$72)+SUMIF('JU F'!$D$5:$D$72,CLUBS!$B13,'JU F'!$F$5:$F$72)+SUMIF('JU H'!$D$5:$D$72,CLUBS!$B13,'JU H'!$F$5:$F$72))*D13</f>
        <v>8.2962962962962958</v>
      </c>
      <c r="F13" s="69">
        <f>COUNTIFS('MP F'!$D$5:$D$72,CLUBS!$B13,'MP F'!$G$5:$G$72,"&gt;0")+COUNTIFS('MP H'!$D$5:$D$72,CLUBS!$B13,'MP H'!$G$5:$G$72,"&gt;0")+COUNTIFS('PO F'!$D$5:$D$72,CLUBS!$B13,'PO F'!$G$5:$G$72,"&gt;0")+COUNTIFS('PO H'!$D$5:$D$72,CLUBS!$B13,'PO H'!$G$5:$G$72,"&gt;0")+COUNTIFS('PU F'!$D$5:$D$72,CLUBS!$B13,'PU F'!$G$5:$G$72,"&gt;0")+COUNTIFS('PU H'!$D$5:$D$72,CLUBS!$B13,'PU H'!$G$5:$G$72,"&gt;0")+COUNTIFS('BE F'!$D$5:$D$72,CLUBS!$B13,'BE F'!$G$5:$G$72,"&gt;0")+COUNTIFS('BE H'!$D$5:$D$72,CLUBS!$B13,'BE H'!$G$5:$G$72,"&gt;0")+COUNTIFS('MI F'!$D$5:$D$72,CLUBS!$B13,'MI F'!$G$5:$G$72,"&gt;0")+COUNTIFS('MI H'!$D$5:$D$72,CLUBS!$B13,'MI H'!$G$5:$G$72,"&gt;0")+COUNTIFS('CA F'!$D$5:$D$72,CLUBS!$B13,'CA F'!$G$5:$G$72,"&gt;0")+COUNTIFS('CA H'!$D$5:$D$72,CLUBS!$B13,'CA H'!$G$5:$G$72,"&gt;0")+COUNTIFS('JU F'!$D$5:$D$72,CLUBS!$B13,'JU F'!$G$5:$G$72,"&gt;0")+COUNTIFS('JU H'!$D$5:$D$72,CLUBS!$B13,'JU H'!$G$5:$G$72,"&gt;0")</f>
        <v>5</v>
      </c>
      <c r="G13" s="69">
        <f t="shared" si="3"/>
        <v>0.25</v>
      </c>
      <c r="H13" s="70">
        <f>(SUMIF('MP F'!$D$5:$D$72,CLUBS!$B13,'MP F'!$H$5:$H$72)+SUMIF('MP H'!$D$5:$D$72,CLUBS!$B13,'MP H'!$H$5:$H$72)+SUMIF('PO F'!$D$5:$D$72,CLUBS!$B13,'PO F'!$H$5:$H$72)+SUMIF('PO H'!$D$5:$D$72,CLUBS!$B13,'PO H'!$H$5:$H$72)+SUMIF('PU F'!$D$5:$D$72,CLUBS!$B13,'PU F'!$H$5:$H$72)+SUMIF('PU H'!$D$5:$D$72,CLUBS!$B13,'PU H'!$H$5:$H$72)+SUMIF('BE F'!$D$5:$D$72,CLUBS!$B13,'BE F'!$H$5:$H$72)+SUMIF('BE H'!$D$5:$D$72,CLUBS!$B13,'BE H'!$H$5:$H$72)+SUMIF('MI F'!$D$5:$D$72,CLUBS!$B13,'MI F'!$H$5:$H$72)+SUMIF('MI H'!$D$5:$D$72,CLUBS!$B13,'MI H'!$H$5:$H$72)+SUMIF('CA F'!$D$5:$D$72,CLUBS!$B13,'CA F'!$H$5:$H$72)+SUMIF('CA H'!$D$5:$D$72,CLUBS!$B13,'CA H'!$H$5:$H$72)+SUMIF('JU F'!$D$5:$D$72,CLUBS!$B13,'JU F'!$H$5:$H$72)+SUMIF('JU H'!$D$5:$D$72,CLUBS!$B13,'JU H'!$H$5:$H$72))*G13</f>
        <v>57.5</v>
      </c>
      <c r="I13" s="14">
        <f>COUNTIFS('MP F'!$D$5:$D$72,CLUBS!$B13,'MP F'!$I$5:$I$72,"&gt;0")+COUNTIFS('MP H'!$D$5:$D$72,CLUBS!$B13,'MP H'!$I$5:$I$72,"&gt;0")+COUNTIFS('PO F'!$D$5:$D$72,CLUBS!$B13,'PO F'!$I$5:$I$72,"&gt;0")+COUNTIFS('PO H'!$D$5:$D$72,CLUBS!$B13,'PO H'!$I$5:$I$72,"&gt;0")+COUNTIFS('PU F'!$D$5:$D$72,CLUBS!$B13,'PU F'!$I$5:$I$72,"&gt;0")+COUNTIFS('PU H'!$D$5:$D$72,CLUBS!$B13,'PU H'!$I$5:$I$72,"&gt;0")+COUNTIFS('BE F'!$D$5:$D$72,CLUBS!$B13,'BE F'!$I$5:$I$72,"&gt;0")+COUNTIFS('BE H'!$D$5:$D$72,CLUBS!$B13,'BE H'!$I$5:$I$72,"&gt;0")+COUNTIFS('MI F'!$D$5:$D$72,CLUBS!$B13,'MI F'!$I$5:$I$72,"&gt;0")+COUNTIFS('MI H'!$D$5:$D$72,CLUBS!$B13,'MI H'!$I$5:$I$72,"&gt;0")+COUNTIFS('CA F'!$D$5:$D$72,CLUBS!$B13,'CA F'!$I$5:$I$72,"&gt;0")+COUNTIFS('CA H'!$D$5:$D$72,CLUBS!$B13,'CA H'!$I$5:$I$72,"&gt;0")+COUNTIFS('JU F'!$D$5:$D$72,CLUBS!$B13,'JU F'!$I$5:$I$72,"&gt;0")+COUNTIFS('JU H'!$D$5:$D$72,CLUBS!$B13,'JU H'!$I$5:$I$72,"&gt;0")</f>
        <v>4</v>
      </c>
      <c r="J13" s="14">
        <f t="shared" si="4"/>
        <v>0.14814814814814814</v>
      </c>
      <c r="K13" s="26">
        <f>(SUMIF('MP F'!$D$5:$D$72,CLUBS!$B13,'MP F'!$J$5:$J$72)+SUMIF('MP H'!$D$5:$D$72,CLUBS!$B13,'MP H'!$J$5:$J$72)+SUMIF('PO F'!$D$5:$D$72,CLUBS!$B13,'PO F'!$J$5:$J$72)+SUMIF('PO H'!$D$5:$D$72,CLUBS!$B13,'PO H'!$J$5:$J$72)+SUMIF('PU F'!$D$5:$D$72,CLUBS!$B13,'PU F'!$J$5:$J$72)+SUMIF('PU H'!$D$5:$D$72,CLUBS!$B13,'PU H'!$J$5:$J$72)+SUMIF('BE F'!$D$5:$D$72,CLUBS!$B13,'BE F'!$J$5:$J$72)+SUMIF('BE H'!$D$5:$D$72,CLUBS!$B13,'BE H'!$J$5:$J$72)+SUMIF('MI F'!$D$5:$D$72,CLUBS!$B13,'MI F'!$J$5:$J$72)+SUMIF('MI H'!$D$5:$D$72,CLUBS!$B13,'MI H'!$J$5:$J$72)+SUMIF('CA F'!$D$5:$D$72,CLUBS!$B13,'CA F'!$J$5:$J$72)+SUMIF('CA H'!$D$5:$D$72,CLUBS!$B13,'CA H'!$J$5:$J$72)+SUMIF('JU F'!$D$5:$D$72,CLUBS!$B13,'JU F'!$J$5:$J$72)+SUMIF('JU H'!$D$5:$D$72,CLUBS!$B13,'JU H'!$J$5:$J$72))*J13</f>
        <v>13.481481481481481</v>
      </c>
      <c r="L13" s="69">
        <f>COUNTIFS('MP F'!$D$5:$D$72,CLUBS!$B13,'MP F'!$K$5:$K$72,"&gt;0")+COUNTIFS('MP H'!$D$5:$D$72,CLUBS!$B13,'MP H'!$K$5:$K$72,"&gt;0")+COUNTIFS('PO F'!$D$5:$D$72,CLUBS!$B13,'PO F'!$K$5:$K$72,"&gt;0")+COUNTIFS('PO H'!$D$5:$D$72,CLUBS!$B13,'PO H'!$K$5:$K$72,"&gt;0")+COUNTIFS('PU F'!$D$5:$D$72,CLUBS!$B13,'PU F'!$K$5:$K$72,"&gt;0")+COUNTIFS('PU H'!$D$5:$D$72,CLUBS!$B13,'PU H'!$K$5:$K$72,"&gt;0")+COUNTIFS('BE F'!$D$5:$D$72,CLUBS!$B13,'BE F'!$K$5:$K$72,"&gt;0")+COUNTIFS('BE H'!$D$5:$D$72,CLUBS!$B13,'BE H'!$K$5:$K$72,"&gt;0")+COUNTIFS('MI F'!$D$5:$D$72,CLUBS!$B13,'MI F'!$K$5:$K$72,"&gt;0")+COUNTIFS('MI H'!$D$5:$D$72,CLUBS!$B13,'MI H'!$K$5:$K$72,"&gt;0")+COUNTIFS('CA F'!$D$5:$D$72,CLUBS!$B13,'CA F'!$K$5:$K$72,"&gt;0")+COUNTIFS('CA H'!$D$5:$D$72,CLUBS!$B13,'CA H'!$K$5:$K$72,"&gt;0")+COUNTIFS('JU F'!$D$5:$D$72,CLUBS!$B13,'JU F'!$K$5:$K$72,"&gt;0")+COUNTIFS('JU H'!$D$5:$D$72,CLUBS!$B13,'JU H'!$K$5:$K$72,"&gt;0")</f>
        <v>0</v>
      </c>
      <c r="M13" s="69">
        <f t="shared" si="5"/>
        <v>0</v>
      </c>
      <c r="N13" s="69">
        <f>(SUMIF('MP F'!$D$5:$D$72,CLUBS!$B13,'MP F'!$L$5:$L$72)+SUMIF('MP H'!$D$5:$D$72,CLUBS!$B13,'MP H'!$L$5:$L$72)+SUMIF('PO F'!$D$5:$D$72,CLUBS!$B13,'PO F'!$L$5:$L$72)+SUMIF('PO H'!$D$5:$D$72,CLUBS!$B13,'PO H'!$L$5:$L$72)+SUMIF('PU F'!$D$5:$D$72,CLUBS!$B13,'PU F'!$L$5:$L$72)+SUMIF('PU H'!$D$5:$D$72,CLUBS!$B13,'PU H'!$L$5:$L$72)+SUMIF('BE F'!$D$5:$D$72,CLUBS!$B13,'BE F'!$L$5:$L$72)+SUMIF('BE H'!$D$5:$D$72,CLUBS!$B13,'BE H'!$L$5:$L$72)+SUMIF('MI F'!$D$5:$D$72,CLUBS!$B13,'MI F'!$L$5:$L$72)+SUMIF('MI H'!$D$5:$D$72,CLUBS!$B13,'MI H'!$L$5:$L$72)+SUMIF('CA F'!$D$5:$D$72,CLUBS!$B13,'CA F'!$L$5:$L$72)+SUMIF('CA H'!$D$5:$D$72,CLUBS!$B13,'CA H'!$L$5:$L$72)+SUMIF('JU F'!$D$5:$D$72,CLUBS!$B13,'JU F'!$L$5:$L$72)+SUMIF('JU H'!$D$5:$D$72,CLUBS!$B13,'JU H'!$L$5:$L$72))*M13</f>
        <v>0</v>
      </c>
      <c r="O13" s="26">
        <f>COUNTIFS('MP F'!$D$5:$D$72,CLUBS!$B13,'MP F'!$M$5:$M$72,"&gt;0")+COUNTIFS('MP H'!$D$5:$D$72,CLUBS!$B13,'MP H'!$M$5:$M$72,"&gt;0")+COUNTIFS('PO F'!$D$5:$D$72,CLUBS!$B13,'PO F'!$M$5:$M$72,"&gt;0")+COUNTIFS('PO H'!$D$5:$D$72,CLUBS!$B13,'PO H'!$M$5:$M$72,"&gt;0")+COUNTIFS('PU F'!$D$5:$D$72,CLUBS!$B13,'PU F'!$M$5:$M$72,"&gt;0")+COUNTIFS('PU H'!$D$5:$D$72,CLUBS!$B13,'PU H'!$M$5:$M$72,"&gt;0")+COUNTIFS('BE F'!$D$5:$D$72,CLUBS!$B13,'BE F'!$M$5:$M$72,"&gt;0")+COUNTIFS('BE H'!$D$5:$D$72,CLUBS!$B13,'BE H'!$M$5:$M$72,"&gt;0")+COUNTIFS('MI F'!$D$5:$D$72,CLUBS!$B13,'MI F'!$M$5:$M$72,"&gt;0")+COUNTIFS('MI H'!$D$5:$D$72,CLUBS!$B13,'MI H'!$M$5:$M$72,"&gt;0")+COUNTIFS('CA F'!$D$5:$D$72,CLUBS!$B13,'CA F'!$M$5:$M$72,"&gt;0")+COUNTIFS('CA H'!$D$5:$D$72,CLUBS!$B13,'CA H'!$M$5:$M$72,"&gt;0")+COUNTIFS('JU F'!$D$5:$D$72,CLUBS!$B13,'JU F'!$M$5:$M$72,"&gt;0")+COUNTIFS('JU H'!$D$5:$D$72,CLUBS!$B13,'JU H'!$M$5:$M$72,"&gt;0")</f>
        <v>0</v>
      </c>
      <c r="P13" s="26">
        <f t="shared" si="6"/>
        <v>0</v>
      </c>
      <c r="Q13" s="26">
        <f>(SUMIF('MP F'!$D$5:$D$72,CLUBS!$B13,'MP F'!$N$5:$N$72)+SUMIF('MP H'!$D$5:$D$72,CLUBS!$B13,'MP H'!$N$5:$N$72)+SUMIF('PO F'!$D$5:$D$72,CLUBS!$B13,'PO F'!$N$5:$N$72)+SUMIF('PO H'!$D$5:$D$72,CLUBS!$B13,'PO H'!$N$5:$N$72)+SUMIF('PU F'!$D$5:$D$72,CLUBS!$B13,'PU F'!$N$5:$N$72)+SUMIF('PU H'!$D$5:$D$72,CLUBS!$B13,'PU H'!$N$5:$N$72)+SUMIF('BE F'!$D$5:$D$72,CLUBS!$B13,'BE F'!$N$5:$N$72)+SUMIF('BE H'!$D$5:$D$72,CLUBS!$B13,'BE H'!$N$5:$N$72)+SUMIF('MI F'!$D$5:$D$72,CLUBS!$B13,'MI F'!$N$5:$N$72)+SUMIF('MI H'!$D$5:$D$72,CLUBS!$B13,'MI H'!$N$5:$N$72)+SUMIF('CA F'!$D$5:$D$72,CLUBS!$B13,'CA F'!$N$5:$N$72)+SUMIF('CA H'!$D$5:$D$72,CLUBS!$B13,'CA H'!$N$5:$N$72)+SUMIF('JU F'!$D$5:$D$72,CLUBS!$B13,'JU F'!$N$5:$N$72)+SUMIF('JU H'!$D$5:$D$72,CLUBS!$B13,'JU H'!$N$5:$N$72))*P13</f>
        <v>0</v>
      </c>
      <c r="R13" s="69">
        <f>COUNTIFS('MP F'!$D$5:$D$72,CLUBS!$B13,'MP F'!$O$5:$O$72,"&gt;0")+COUNTIFS('MP H'!$D$5:$D$72,CLUBS!$B13,'MP H'!$O$5:$O$72,"&gt;0")+COUNTIFS('PO F'!$D$5:$D$72,CLUBS!$B13,'PO F'!$O$5:$O$72,"&gt;0")+COUNTIFS('PO H'!$D$5:$D$72,CLUBS!$B13,'PO H'!$O$5:$O$72,"&gt;0")+COUNTIFS('PU F'!$D$5:$D$72,CLUBS!$B13,'PU F'!$O$5:$O$72,"&gt;0")+COUNTIFS('PU H'!$D$5:$D$72,CLUBS!$B13,'PU H'!$O$5:$O$72,"&gt;0")+COUNTIFS('BE F'!$D$5:$D$72,CLUBS!$B13,'BE F'!$O$5:$O$72,"&gt;0")+COUNTIFS('BE H'!$D$5:$D$72,CLUBS!$B13,'BE H'!$O$5:$O$72,"&gt;0")+COUNTIFS('MI F'!$D$5:$D$72,CLUBS!$B13,'MI F'!$O$5:$O$72,"&gt;0")+COUNTIFS('MI H'!$D$5:$D$72,CLUBS!$B13,'MI H'!$O$5:$O$72,"&gt;0")+COUNTIFS('CA F'!$D$5:$D$72,CLUBS!$B13,'CA F'!$O$5:$O$72,"&gt;0")+COUNTIFS('CA H'!$D$5:$D$72,CLUBS!$B13,'CA H'!$O$5:$O$72,"&gt;0")+COUNTIFS('JU F'!$D$5:$D$72,CLUBS!$B13,'JU F'!$O$5:$O$72,"&gt;0")+COUNTIFS('JU H'!$D$5:$D$72,CLUBS!$B13,'JU H'!$O$5:$O$72,"&gt;0")</f>
        <v>0</v>
      </c>
      <c r="S13" s="69">
        <f t="shared" si="7"/>
        <v>0</v>
      </c>
      <c r="T13" s="69">
        <f>(SUMIF('MP F'!$D$5:$D$72,CLUBS!$B13,'MP F'!$P$5:$P$72)+SUMIF('MP H'!$D$5:$D$72,CLUBS!$B13,'MP H'!$P$5:$P$72)+SUMIF('PO F'!$D$5:$D$72,CLUBS!$B13,'PO F'!$P$5:$P$72)+SUMIF('PO H'!$D$5:$D$72,CLUBS!$B13,'PO H'!$P$5:$P$72)+SUMIF('PU F'!$D$5:$D$72,CLUBS!$B13,'PU F'!$P$5:$P$72)+SUMIF('PU H'!$D$5:$D$72,CLUBS!$B13,'PU H'!$P$5:$P$72)+SUMIF('BE F'!$D$5:$D$72,CLUBS!$B13,'BE F'!$P$5:$P$72)+SUMIF('BE H'!$D$5:$D$72,CLUBS!$B13,'BE H'!$P$5:$P$72)+SUMIF('MI F'!$D$5:$D$72,CLUBS!$B13,'MI F'!$P$5:$P$72)+SUMIF('MI H'!$D$5:$D$72,CLUBS!$B13,'MI H'!$P$5:$P$72)+SUMIF('CA F'!$D$5:$D$72,CLUBS!$B13,'CA F'!$P$5:$P$72)+SUMIF('CA H'!$D$5:$D$72,CLUBS!$B13,'CA H'!$P$5:$P$72)+SUMIF('JU F'!$D$5:$D$72,CLUBS!$B13,'JU F'!$P$5:$P$72)+SUMIF('JU H'!$D$5:$D$72,CLUBS!$B13,'JU H'!$P$5:$P$72))*S13</f>
        <v>0</v>
      </c>
      <c r="U13" s="26">
        <f>COUNTIFS('MP F'!$D$5:$D$72,CLUBS!$B13,'MP F'!$Q$5:$Q$72,"&gt;0")+COUNTIFS('MP H'!$D$5:$D$72,CLUBS!$B13,'MP H'!$Q$5:$Q$72,"&gt;0")+COUNTIFS('PO F'!$D$5:$D$72,CLUBS!$B13,'PO F'!$Q$5:$Q$72,"&gt;0")+COUNTIFS('PO H'!$D$5:$D$72,CLUBS!$B13,'PO H'!$Q$5:$Q$72,"&gt;0")+COUNTIFS('PU F'!$D$5:$D$72,CLUBS!$B13,'PU F'!$Q$5:$Q$72,"&gt;0")+COUNTIFS('PU H'!$D$5:$D$72,CLUBS!$B13,'PU H'!$Q$5:$Q$72,"&gt;0")+COUNTIFS('BE F'!$D$5:$D$72,CLUBS!$B13,'BE F'!$Q$5:$Q$72,"&gt;0")+COUNTIFS('BE H'!$D$5:$D$72,CLUBS!$B13,'BE H'!$Q$5:$Q$72,"&gt;0")+COUNTIFS('MI F'!$D$5:$D$72,CLUBS!$B13,'MI F'!$Q$5:$Q$72,"&gt;0")+COUNTIFS('MI H'!$D$5:$D$72,CLUBS!$B13,'MI H'!$Q$5:$Q$72,"&gt;0")+COUNTIFS('CA F'!$D$5:$D$72,CLUBS!$B13,'CA F'!$Q$5:$Q$72,"&gt;0")+COUNTIFS('CA H'!$D$5:$D$72,CLUBS!$B13,'CA H'!$Q$5:$Q$72,"&gt;0")+COUNTIFS('JU F'!$D$5:$D$72,CLUBS!$B13,'JU F'!$Q$5:$Q$72,"&gt;0")+COUNTIFS('JU H'!$D$5:$D$72,CLUBS!$B13,'JU H'!$Q$5:$Q$72,"&gt;0")</f>
        <v>0</v>
      </c>
      <c r="V13" s="26">
        <f t="shared" si="8"/>
        <v>0</v>
      </c>
      <c r="W13" s="26">
        <f>(SUMIF('MP F'!$D$5:$D$72,CLUBS!$B13,'MP F'!$R$5:$R$72)+SUMIF('MP H'!$D$5:$D$72,CLUBS!$B13,'MP H'!$R$5:$R$72)+SUMIF('PO F'!$D$5:$D$72,CLUBS!$B13,'PO F'!$R$5:$R$72)+SUMIF('PO H'!$D$5:$D$72,CLUBS!$B13,'PO H'!$R$5:$R$72)+SUMIF('PU F'!$D$5:$D$72,CLUBS!$B13,'PU F'!$R$5:$R$72)+SUMIF('PU H'!$D$5:$D$72,CLUBS!$B13,'PU H'!$R$5:$R$72)+SUMIF('BE F'!$D$5:$D$72,CLUBS!$B13,'BE F'!$R$5:$R$72)+SUMIF('BE H'!$D$5:$D$72,CLUBS!$B13,'BE H'!$R$5:$R$72)+SUMIF('MI F'!$D$5:$D$72,CLUBS!$B13,'MI F'!$R$5:$R$72)+SUMIF('MI H'!$D$5:$D$72,CLUBS!$B13,'MI H'!$R$5:$R$72)+SUMIF('CA F'!$D$5:$D$72,CLUBS!$B13,'CA F'!$R$5:$R$72)+SUMIF('CA H'!$D$5:$D$72,CLUBS!$B13,'CA H'!$R$5:$R$72)+SUMIF('JU F'!$D$5:$D$72,CLUBS!$B13,'JU F'!$R$5:$R$72)+SUMIF('JU H'!$D$5:$D$72,CLUBS!$B13,'JU H'!$R$5:$R$72))*V13</f>
        <v>0</v>
      </c>
      <c r="X13" s="69">
        <f>COUNTIFS('MP F'!$D$5:$D$72,CLUBS!$B13,'MP F'!$S$5:$S$72,"&gt;0")+COUNTIFS('MP H'!$D$5:$D$72,CLUBS!$B13,'MP H'!$S$5:$S$72,"&gt;0")+COUNTIFS('PO F'!$D$5:$D$72,CLUBS!$B13,'PO F'!$S$5:$S$72,"&gt;0")+COUNTIFS('PO H'!$D$5:$D$72,CLUBS!$B13,'PO H'!$S$5:$S$72,"&gt;0")+COUNTIFS('PU F'!$D$5:$D$72,CLUBS!$B13,'PU F'!$S$5:$S$72,"&gt;0")+COUNTIFS('PU H'!$D$5:$D$72,CLUBS!$B13,'PU H'!$S$5:$S$72,"&gt;0")+COUNTIFS('BE F'!$D$5:$D$72,CLUBS!$B13,'BE F'!$S$5:$S$72,"&gt;0")+COUNTIFS('BE H'!$D$5:$D$72,CLUBS!$B13,'BE H'!$S$5:$S$72,"&gt;0")+COUNTIFS('MI F'!$D$5:$D$72,CLUBS!$B13,'MI F'!$S$5:$S$72,"&gt;0")+COUNTIFS('MI H'!$D$5:$D$72,CLUBS!$B13,'MI H'!$S$5:$S$72,"&gt;0")+COUNTIFS('CA F'!$D$5:$D$72,CLUBS!$B13,'CA F'!$S$5:$S$72,"&gt;0")+COUNTIFS('CA H'!$D$5:$D$72,CLUBS!$B13,'CA H'!$S$5:$S$72,"&gt;0")+COUNTIFS('JU F'!$D$5:$D$72,CLUBS!$B13,'JU F'!$S$5:$S$72,"&gt;0")+COUNTIFS('JU H'!$D$5:$D$72,CLUBS!$B13,'JU H'!$S$5:$S$72,"&gt;0")</f>
        <v>0</v>
      </c>
      <c r="Y13" s="69">
        <f t="shared" si="9"/>
        <v>0</v>
      </c>
      <c r="Z13" s="69">
        <f>(SUMIF('MP F'!$D$5:$D$72,CLUBS!$B13,'MP F'!$T$5:$T$72)+SUMIF('MP H'!$D$5:$D$72,CLUBS!$B13,'MP H'!$T$5:$T$72)+SUMIF('PO F'!$D$5:$D$72,CLUBS!$B13,'PO F'!$T$5:$T$72)+SUMIF('PO H'!$D$5:$D$72,CLUBS!$B13,'PO H'!$T$5:$T$72)+SUMIF('PU F'!$D$5:$D$72,CLUBS!$B13,'PU F'!$T$5:$T$72)+SUMIF('PU H'!$D$5:$D$72,CLUBS!$B13,'PU H'!$T$5:$T$72)+SUMIF('BE F'!$D$5:$D$72,CLUBS!$B13,'BE F'!$T$5:$T$72)+SUMIF('BE H'!$D$5:$D$72,CLUBS!$B13,'BE H'!$T$5:$T$72)+SUMIF('MI F'!$D$5:$D$72,CLUBS!$B13,'MI F'!$T$5:$T$72)+SUMIF('MI H'!$D$5:$D$72,CLUBS!$B13,'MI H'!$T$5:$T$72)+SUMIF('CA F'!$D$5:$D$72,CLUBS!$B13,'CA F'!$T$5:$T$72)+SUMIF('CA H'!$D$5:$D$72,CLUBS!$B13,'CA H'!$T$5:$T$72)+SUMIF('JU F'!$D$5:$D$72,CLUBS!$B13,'JU F'!$T$5:$T$72)+SUMIF('JU H'!$D$5:$D$72,CLUBS!$B13,'JU H'!$T$5:$T$72))*Y13</f>
        <v>0</v>
      </c>
      <c r="AA13" s="26">
        <f>COUNTIFS('MP F'!$D$5:$D$72,CLUBS!$B13,'MP F'!$U$5:$U$72,"&gt;0")+COUNTIFS('MP H'!$D$5:$D$72,CLUBS!$B13,'MP H'!$U$5:$U$72,"&gt;0")+COUNTIFS('PO F'!$D$5:$D$72,CLUBS!$B13,'PO F'!$U$5:$U$72,"&gt;0")+COUNTIFS('PO H'!$D$5:$D$72,CLUBS!$B13,'PO H'!$U$5:$U$72,"&gt;0")+COUNTIFS('PU F'!$D$5:$D$72,CLUBS!$B13,'PU F'!$U$5:$U$72,"&gt;0")+COUNTIFS('PU H'!$D$5:$D$72,CLUBS!$B13,'PU H'!$U$5:$U$72,"&gt;0")+COUNTIFS('BE F'!$D$5:$D$72,CLUBS!$B13,'BE F'!$U$5:$U$72,"&gt;0")+COUNTIFS('BE H'!$D$5:$D$72,CLUBS!$B13,'BE H'!$U$5:$U$72,"&gt;0")+COUNTIFS('MI F'!$D$5:$D$72,CLUBS!$B13,'MI F'!$U$5:$U$72,"&gt;0")+COUNTIFS('MI H'!$D$5:$D$72,CLUBS!$B13,'MI H'!$U$5:$U$72,"&gt;0")+COUNTIFS('CA F'!$D$5:$D$72,CLUBS!$B13,'CA F'!$U$5:$U$72,"&gt;0")+COUNTIFS('CA H'!$D$5:$D$72,CLUBS!$B13,'CA H'!$U$5:$U$72,"&gt;0")+COUNTIFS('JU F'!$D$5:$D$72,CLUBS!$B13,'JU F'!$U$5:$U$72,"&gt;0")+COUNTIFS('JU H'!$D$5:$D$72,CLUBS!$B13,'JU H'!$U$5:$U$72,"&gt;0")</f>
        <v>0</v>
      </c>
      <c r="AB13" s="26">
        <f t="shared" si="10"/>
        <v>0</v>
      </c>
      <c r="AC13" s="26">
        <f>(SUMIF('MP F'!$D$5:$D$72,CLUBS!$B13,'MP F'!$V$5:$V$72)+SUMIF('MP H'!$D$5:$D$72,CLUBS!$B13,'MP H'!$V$5:$V$72)+SUMIF('PO F'!$D$5:$D$72,CLUBS!$B13,'PO F'!$V$5:$V$72)+SUMIF('PO H'!$D$5:$D$72,CLUBS!$B13,'PO H'!$V$5:$V$72)+SUMIF('PU F'!$D$5:$D$72,CLUBS!$B13,'PU F'!$V$5:$V$72)+SUMIF('PU H'!$D$5:$D$72,CLUBS!$B13,'PU H'!$V$5:$V$72)+SUMIF('BE F'!$D$5:$D$72,CLUBS!$B13,'BE F'!$V$5:$V$72)+SUMIF('BE H'!$D$5:$D$72,CLUBS!$B13,'BE H'!$V$5:$V$72)+SUMIF('MI F'!$D$5:$D$72,CLUBS!$B13,'MI F'!$V$5:$V$72)+SUMIF('MI H'!$D$5:$D$72,CLUBS!$B13,'MI H'!$V$5:$V$72)+SUMIF('CA F'!$D$5:$D$72,CLUBS!$B13,'CA F'!$V$5:$V$72)+SUMIF('CA H'!$D$5:$D$72,CLUBS!$B13,'CA H'!$V$5:$V$72)+SUMIF('JU F'!$D$5:$D$72,CLUBS!$B13,'JU F'!$V$5:$V$72)+SUMIF('JU H'!$D$5:$D$72,CLUBS!$B13,'JU H'!$V$5:$V$72))*AB13</f>
        <v>0</v>
      </c>
      <c r="AD13" s="69">
        <f>COUNTIFS('MP F'!$D$5:$D$72,CLUBS!$B13,'MP F'!$W$5:$W$72,"&gt;0")+COUNTIFS('MP H'!$D$5:$D$72,CLUBS!$B13,'MP H'!$W$5:$W$72,"&gt;0")+COUNTIFS('PO F'!$D$5:$D$72,CLUBS!$B13,'PO F'!$W$5:$W$72,"&gt;0")+COUNTIFS('PO H'!$D$5:$D$72,CLUBS!$B13,'PO H'!$W$5:$W$72,"&gt;0")+COUNTIFS('PU F'!$D$5:$D$72,CLUBS!$B13,'PU F'!$W$5:$W$72,"&gt;0")+COUNTIFS('PU H'!$D$5:$D$72,CLUBS!$B13,'PU H'!$W$5:$W$72,"&gt;0")+COUNTIFS('BE F'!$D$5:$D$72,CLUBS!$B13,'BE F'!$W$5:$W$72,"&gt;0")+COUNTIFS('BE H'!$D$5:$D$72,CLUBS!$B13,'BE H'!$W$5:$W$72,"&gt;0")+COUNTIFS('MI F'!$D$5:$D$72,CLUBS!$B13,'MI F'!$W$5:$W$72,"&gt;0")+COUNTIFS('MI H'!$D$5:$D$72,CLUBS!$B13,'MI H'!$W$5:$W$72,"&gt;0")+COUNTIFS('CA F'!$D$5:$D$72,CLUBS!$B13,'CA F'!$W$5:$W$72,"&gt;0")+COUNTIFS('CA H'!$D$5:$D$72,CLUBS!$B13,'CA H'!$W$5:$W$72,"&gt;0")+COUNTIFS('JU F'!$D$5:$D$72,CLUBS!$B13,'JU F'!$W$5:$W$72,"&gt;0")+COUNTIFS('JU H'!$D$5:$D$72,CLUBS!$B13,'JU H'!$W$5:$W$72,"&gt;0")</f>
        <v>0</v>
      </c>
      <c r="AE13" s="69">
        <f t="shared" si="11"/>
        <v>0</v>
      </c>
      <c r="AF13" s="69">
        <f>(SUMIF('MP F'!$D$5:$D$72,CLUBS!$B13,'MP F'!$X$5:$X$72)+SUMIF('MP H'!$D$5:$D$72,CLUBS!$B13,'MP H'!$X$5:$X$72)+SUMIF('PO F'!$D$5:$D$72,CLUBS!$B13,'PO F'!$X$5:$X$72)+SUMIF('PO H'!$D$5:$D$72,CLUBS!$B13,'PO H'!$X$5:$X$72)+SUMIF('PU F'!$D$5:$D$72,CLUBS!$B13,'PU F'!$X$5:$X$72)+SUMIF('PU H'!$D$5:$D$72,CLUBS!$B13,'PU H'!$X$5:$X$72)+SUMIF('BE F'!$D$5:$D$72,CLUBS!$B13,'BE F'!$X$5:$X$72)+SUMIF('BE H'!$D$5:$D$72,CLUBS!$B13,'BE H'!$X$5:$X$72)+SUMIF('MI F'!$D$5:$D$72,CLUBS!$B13,'MI F'!$X$5:$X$72)+SUMIF('MI H'!$D$5:$D$72,CLUBS!$B13,'MI H'!$X$5:$X$72)+SUMIF('CA F'!$D$5:$D$72,CLUBS!$B13,'CA F'!$X$5:$X$72)+SUMIF('CA H'!$D$5:$D$72,CLUBS!$B13,'CA H'!$X$5:$X$72)+SUMIF('JU F'!$D$5:$D$72,CLUBS!$B13,'JU F'!$X$5:$X$72)+SUMIF('JU H'!$D$5:$D$72,CLUBS!$B13,'JU H'!$X$5:$X$72))*AE13</f>
        <v>0</v>
      </c>
      <c r="AG13" s="26">
        <f>COUNTIFS('MP F'!$D$5:$D$72,CLUBS!$B13,'MP F'!$Y$5:$Y$72,"&gt;0")+COUNTIFS('MP H'!$D$5:$D$72,CLUBS!$B13,'MP H'!$Y$5:$Y$72,"&gt;0")+COUNTIFS('PO F'!$D$5:$D$72,CLUBS!$B13,'PO F'!$Y$5:$Y$72,"&gt;0")+COUNTIFS('PO H'!$D$5:$D$72,CLUBS!$B13,'PO H'!$Y$5:$Y$72,"&gt;0")+COUNTIFS('PU F'!$D$5:$D$72,CLUBS!$B13,'PU F'!$Y$5:$Y$72,"&gt;0")+COUNTIFS('PU H'!$D$5:$D$72,CLUBS!$B13,'PU H'!$Y$5:$Y$72,"&gt;0")+COUNTIFS('BE F'!$D$5:$D$72,CLUBS!$B13,'BE F'!$Y$5:$Y$72,"&gt;0")+COUNTIFS('BE H'!$D$5:$D$72,CLUBS!$B13,'BE H'!$Y$5:$Y$72,"&gt;0")+COUNTIFS('MI F'!$D$5:$D$72,CLUBS!$B13,'MI F'!$Y$5:$Y$72,"&gt;0")+COUNTIFS('MI H'!$D$5:$D$72,CLUBS!$B13,'MI H'!$Y$5:$Y$72,"&gt;0")+COUNTIFS('CA F'!$D$5:$D$72,CLUBS!$B13,'CA F'!$Y$5:$Y$72,"&gt;0")+COUNTIFS('CA H'!$D$5:$D$72,CLUBS!$B13,'CA H'!$Y$5:$Y$72,"&gt;0")+COUNTIFS('JU F'!$D$5:$D$72,CLUBS!$B13,'JU F'!$Y$5:$Y$72,"&gt;0")+COUNTIFS('JU H'!$D$5:$D$72,CLUBS!$B13,'JU H'!$Y$5:$Y$72,"&gt;0")</f>
        <v>0</v>
      </c>
      <c r="AH13" s="26">
        <f>SUMIF('MP F'!$D$5:$D$72,CLUBS!$B13,'MP F'!$Z$5:$Z$72)+SUMIF('MP H'!$D$5:$D$72,CLUBS!$B13,'MP H'!$Z$5:$Z$72)+SUMIF('PO F'!$D$5:$D$72,CLUBS!$B13,'PO F'!$Z$5:$Z$72)+SUMIF('PO H'!$D$5:$D$72,CLUBS!$B13,'PO H'!$Z$5:$Z$72)+SUMIF('PU F'!$D$5:$D$72,CLUBS!$B13,'PU F'!$Z$5:$Z$72)+SUMIF('PU H'!$D$5:$D$72,CLUBS!$B13,'PU H'!$Z$5:$Z$72)+SUMIF('BE F'!$D$5:$D$72,CLUBS!$B13,'BE F'!$Z$5:$Z$72)+SUMIF('BE H'!$D$5:$D$72,CLUBS!$B13,'BE H'!$Z$5:$Z$72)+SUMIF('MI F'!$D$5:$D$72,CLUBS!$B13,'MI F'!$Z$5:$Z$72)+SUMIF('MI H'!$D$5:$D$72,CLUBS!$B13,'MI H'!$Z$5:$Z$72)+SUMIF('CA F'!$D$5:$D$72,CLUBS!$B13,'CA F'!$Z$5:$Z$72)+SUMIF('CA H'!$D$5:$D$72,CLUBS!$B13,'CA H'!$Z$5:$Z$72)+SUMIF('JU F'!$D$5:$D$72,CLUBS!$B13,'JU F'!$Z$5:$Z$72)+SUMIF('JU H'!$D$5:$D$72,CLUBS!$B13,'JU H'!$Z$5:$Z$72)</f>
        <v>0</v>
      </c>
      <c r="AI13" s="26">
        <f>COUNTIFS('MP F'!$D$5:$D$72,CLUBS!$B13,'MP F'!$AA$5:$AA$72,"&gt;0")+COUNTIFS('MP H'!$D$5:$D$72,CLUBS!$B13,'MP H'!$AA$5:$AA$72,"&gt;0")+COUNTIFS('PO F'!$D$5:$D$72,CLUBS!$B13,'PO F'!$AA$5:$AA$72,"&gt;0")+COUNTIFS('PO H'!$D$5:$D$72,CLUBS!$B13,'PO H'!$AA$5:$AA$72,"&gt;0")+COUNTIFS('PU F'!$D$5:$D$72,CLUBS!$B13,'PU F'!$AA$5:$AA$72,"&gt;0")+COUNTIFS('PU H'!$D$5:$D$72,CLUBS!$B13,'PU H'!$AA$5:$AA$72,"&gt;0")+COUNTIFS('BE F'!$D$5:$D$72,CLUBS!$B13,'BE F'!$AA$5:$AA$72,"&gt;0")+COUNTIFS('BE H'!$D$5:$D$72,CLUBS!$B13,'BE H'!$AA$5:$AA$72,"&gt;0")+COUNTIFS('MI F'!$D$5:$D$72,CLUBS!$B13,'MI F'!$AA$5:$AA$72,"&gt;0")+COUNTIFS('MI H'!$D$5:$D$72,CLUBS!$B13,'MI H'!$AA$5:$AA$72,"&gt;0")+COUNTIFS('CA F'!$D$5:$D$72,CLUBS!$B13,'CA F'!$AA$5:$AA$72,"&gt;0")+COUNTIFS('CA H'!$D$5:$D$72,CLUBS!$B13,'CA H'!$AA$5:$AA$72,"&gt;0")+COUNTIFS('JU F'!$D$5:$D$72,CLUBS!$B13,'JU F'!$AA$5:$AA$72,"&gt;0")+COUNTIFS('JU H'!$D$5:$D$72,CLUBS!$B13,'JU H'!$AA$5:$AA$72,"&gt;0")</f>
        <v>0</v>
      </c>
      <c r="AJ13" s="26">
        <f>SUMIF('MP F'!$D$5:$D$72,CLUBS!$B13,'MP F'!$AB$5:$AB$72)+SUMIF('MP H'!$D$5:$D$72,CLUBS!$B13,'MP H'!$AB$5:$AB$72)+SUMIF('PO F'!$D$5:$D$72,CLUBS!$B13,'PO F'!$AB$5:$AB$72)+SUMIF('PO H'!$D$5:$D$72,CLUBS!$B13,'PO H'!$AB$5:$AB$72)+SUMIF('PU F'!$D$5:$D$72,CLUBS!$B13,'PU F'!$AB$5:$AB$72)+SUMIF('PU H'!$D$5:$D$72,CLUBS!$B13,'PU H'!$AB$5:$AB$72)+SUMIF('BE F'!$D$5:$D$72,CLUBS!$B13,'BE F'!$AB$5:$AB$72)+SUMIF('BE H'!$D$5:$D$72,CLUBS!$B13,'BE H'!$AB$5:$AB$72)+SUMIF('MI F'!$D$5:$D$72,CLUBS!$B13,'MI F'!$AB$5:$AB$72)+SUMIF('MI H'!$D$5:$D$72,CLUBS!$B13,'MI H'!$AB$5:$AB$72)+SUMIF('CA F'!$D$5:$D$72,CLUBS!$B13,'CA F'!$AB$5:$AB$72)+SUMIF('CA H'!$D$5:$D$72,CLUBS!$B13,'CA H'!$AB$5:$AB$72)+SUMIF('JU F'!$D$5:$D$72,CLUBS!$B13,'JU F'!$AB$5:$AB$72)+SUMIF('JU H'!$D$5:$D$72,CLUBS!$B13,'JU H'!$AB$5:$AB$72)</f>
        <v>0</v>
      </c>
      <c r="AK13" s="26">
        <f>COUNTIFS('MP F'!$D$5:$D$72,CLUBS!$B13,'MP F'!$AC$5:$AC$72,"&gt;0")+COUNTIFS('MP H'!$D$5:$D$72,CLUBS!$B13,'MP H'!$AC$5:$AC$72,"&gt;0")+COUNTIFS('PO F'!$D$5:$D$72,CLUBS!$B13,'PO F'!$AC$5:$AC$72,"&gt;0")+COUNTIFS('PO H'!$D$5:$D$72,CLUBS!$B13,'PO H'!$AC$5:$AC$72,"&gt;0")+COUNTIFS('PU F'!$D$5:$D$72,CLUBS!$B13,'PU F'!$AC$5:$AC$72,"&gt;0")+COUNTIFS('PU H'!$D$5:$D$72,CLUBS!$B13,'PU H'!$AC$5:$AC$72,"&gt;0")+COUNTIFS('BE F'!$D$5:$D$72,CLUBS!$B13,'BE F'!$AC$5:$AC$72,"&gt;0")+COUNTIFS('BE H'!$D$5:$D$72,CLUBS!$B13,'BE H'!$AC$5:$AC$72,"&gt;0")+COUNTIFS('MI F'!$D$5:$D$72,CLUBS!$B13,'MI F'!$AC$5:$AC$72,"&gt;0")+COUNTIFS('MI H'!$D$5:$D$72,CLUBS!$B13,'MI H'!$AC$5:$AC$72,"&gt;0")+COUNTIFS('CA F'!$D$5:$D$72,CLUBS!$B13,'CA F'!$AC$5:$AC$72,"&gt;0")+COUNTIFS('CA H'!$D$5:$D$72,CLUBS!$B13,'CA H'!$AC$5:$AC$72,"&gt;0")+COUNTIFS('JU F'!$D$5:$D$72,CLUBS!$B13,'JU F'!$AC$5:$AC$72,"&gt;0")+COUNTIFS('JU H'!$D$5:$D$72,CLUBS!$B13,'JU H'!$AC$5:$AC$72,"&gt;0")</f>
        <v>0</v>
      </c>
      <c r="AL13" s="26">
        <f>SUMIF('MP F'!$D$5:$D$72,CLUBS!$B13,'MP F'!$AD$5:$AD$72)+SUMIF('MP H'!$D$5:$D$72,CLUBS!$B13,'MP H'!$AD$5:$AD$72)+SUMIF('PO F'!$D$5:$D$72,CLUBS!$B13,'PO F'!$AD$5:$AD$72)+SUMIF('PO H'!$D$5:$D$72,CLUBS!$B13,'PO H'!$AD$5:$AD$72)+SUMIF('PU F'!$D$5:$D$72,CLUBS!$B13,'PU F'!$AD$5:$AD$72)+SUMIF('PU H'!$D$5:$D$72,CLUBS!$B13,'PU H'!$AD$5:$AD$72)+SUMIF('BE F'!$D$5:$D$72,CLUBS!$B13,'BE F'!$AD$5:$AD$72)+SUMIF('BE H'!$D$5:$D$72,CLUBS!$B13,'BE H'!$AD$5:$AD$72)+SUMIF('MI F'!$D$5:$D$72,CLUBS!$B13,'MI F'!$AD$5:$AD$72)+SUMIF('MI H'!$D$5:$D$72,CLUBS!$B13,'MI H'!$AD$5:$AD$72)+SUMIF('CA F'!$D$5:$D$72,CLUBS!$B13,'CA F'!$AD$5:$AD$72)+SUMIF('CA H'!$D$5:$D$72,CLUBS!$B13,'CA H'!$AD$5:$AD$72)+SUMIF('JU F'!$D$5:$D$72,CLUBS!$B13,'JU F'!$AD$5:$AD$72)+SUMIF('JU H'!$D$5:$D$72,CLUBS!$B13,'JU H'!$AD$5:$AD$72)</f>
        <v>0</v>
      </c>
      <c r="AM13" s="26">
        <f>COUNTIFS('MP F'!$D$5:$D$72,CLUBS!$B13,'MP F'!$AE$5:$AE$72,"&gt;0")+COUNTIFS('MP H'!$D$5:$D$72,CLUBS!$B13,'MP H'!$AE$5:$AE$72,"&gt;0")+COUNTIFS('PO F'!$D$5:$D$72,CLUBS!$B13,'PO F'!$AE$5:$AE$72,"&gt;0")+COUNTIFS('PO H'!$D$5:$D$72,CLUBS!$B13,'PO H'!$AE$5:$AE$72,"&gt;0")+COUNTIFS('PU F'!$D$5:$D$72,CLUBS!$B13,'PU F'!$AE$5:$AE$72,"&gt;0")+COUNTIFS('PU H'!$D$5:$D$72,CLUBS!$B13,'PU H'!$AE$5:$AE$72,"&gt;0")+COUNTIFS('BE F'!$D$5:$D$72,CLUBS!$B13,'BE F'!$AE$5:$AE$72,"&gt;0")+COUNTIFS('BE H'!$D$5:$D$72,CLUBS!$B13,'BE H'!$AE$5:$AE$72,"&gt;0")+COUNTIFS('MI F'!$D$5:$D$72,CLUBS!$B13,'MI F'!$AE$5:$AE$72,"&gt;0")+COUNTIFS('MI H'!$D$5:$D$72,CLUBS!$B13,'MI H'!$AE$5:$AE$72,"&gt;0")+COUNTIFS('CA F'!$D$5:$D$72,CLUBS!$B13,'CA F'!$AE$5:$AE$72,"&gt;0")+COUNTIFS('CA H'!$D$5:$D$72,CLUBS!$B13,'CA H'!$AE$5:$AE$72,"&gt;0")+COUNTIFS('JU F'!$D$5:$D$72,CLUBS!$B13,'JU F'!$AE$5:$AE$72,"&gt;0")+COUNTIFS('JU H'!$D$5:$D$72,CLUBS!$B13,'JU H'!$AE$5:$AE$72,"&gt;0")</f>
        <v>0</v>
      </c>
      <c r="AN13" s="26">
        <f>SUMIF('MP F'!$D$5:$D$72,CLUBS!$B13,'MP F'!$AF$5:$AF$72)+SUMIF('MP H'!$D$5:$D$72,CLUBS!$B13,'MP H'!$AF$5:$AF$72)+SUMIF('PO F'!$D$5:$D$72,CLUBS!$B13,'PO F'!$AF$5:$AF$72)+SUMIF('PO H'!$D$5:$D$72,CLUBS!$B13,'PO H'!$AF$5:$AF$72)+SUMIF('PU F'!$D$5:$D$72,CLUBS!$B13,'PU F'!$AF$5:$AF$72)+SUMIF('PU H'!$D$5:$D$72,CLUBS!$B13,'PU H'!$AF$5:$AF$72)+SUMIF('BE F'!$D$5:$D$72,CLUBS!$B13,'BE F'!$AF$5:$AF$72)+SUMIF('BE H'!$D$5:$D$72,CLUBS!$B13,'BE H'!$AF$5:$AF$72)+SUMIF('MI F'!$D$5:$D$72,CLUBS!$B13,'MI F'!$AF$5:$AF$72)+SUMIF('MI H'!$D$5:$D$72,CLUBS!$B13,'MI H'!$AF$5:$AF$72)+SUMIF('CA F'!$D$5:$D$72,CLUBS!$B13,'CA F'!$AF$5:$AF$72)+SUMIF('CA H'!$D$5:$D$72,CLUBS!$B13,'CA H'!$AF$5:$AF$72)+SUMIF('JU F'!$D$5:$D$72,CLUBS!$B13,'JU F'!$AF$5:$AF$72)+SUMIF('JU H'!$D$5:$D$72,CLUBS!$B13,'JU H'!$AF$5:$AF$72)</f>
        <v>0</v>
      </c>
      <c r="AO13" s="26">
        <f>COUNTIFS('MP F'!$D$5:$D$72,CLUBS!$B13,'MP F'!$AG$5:$AG$72,"&gt;0")+COUNTIFS('MP H'!$D$5:$D$72,CLUBS!$B13,'MP H'!$AG$5:$AG$72,"&gt;0")+COUNTIFS('PO F'!$D$5:$D$72,CLUBS!$B13,'PO F'!$AG$5:$AG$72,"&gt;0")+COUNTIFS('PO H'!$D$5:$D$72,CLUBS!$B13,'PO H'!$AG$5:$AG$72,"&gt;0")+COUNTIFS('PU F'!$D$5:$D$72,CLUBS!$B13,'PU F'!$AG$5:$AG$72,"&gt;0")+COUNTIFS('PU H'!$D$5:$D$72,CLUBS!$B13,'PU H'!$AG$5:$AG$72,"&gt;0")+COUNTIFS('BE F'!$D$5:$D$72,CLUBS!$B13,'BE F'!$AG$5:$AG$72,"&gt;0")+COUNTIFS('BE H'!$D$5:$D$72,CLUBS!$B13,'BE H'!$AG$5:$AG$72,"&gt;0")+COUNTIFS('MI F'!$D$5:$D$72,CLUBS!$B13,'MI F'!$AG$5:$AG$72,"&gt;0")+COUNTIFS('MI H'!$D$5:$D$72,CLUBS!$B13,'MI H'!$AG$5:$AG$72,"&gt;0")+COUNTIFS('CA F'!$D$5:$D$72,CLUBS!$B13,'CA F'!$AG$5:$AG$72,"&gt;0")+COUNTIFS('CA H'!$D$5:$D$72,CLUBS!$B13,'CA H'!$AG$5:$AG$72,"&gt;0")+COUNTIFS('JU F'!$D$5:$D$72,CLUBS!$B13,'JU F'!$AG$5:$AG$72,"&gt;0")+COUNTIFS('JU H'!$D$5:$D$72,CLUBS!$B13,'JU H'!$AG$5:$AG$72,"&gt;0")</f>
        <v>0</v>
      </c>
      <c r="AP13" s="26">
        <f>SUMIF('MP F'!$D$5:$D$72,CLUBS!$B13,'MP F'!$AH$5:$AH$72)+SUMIF('MP H'!$D$5:$D$72,CLUBS!$B13,'MP H'!$AH$5:$AH$72)+SUMIF('PO F'!$D$5:$D$72,CLUBS!$B13,'PO F'!$AH$5:$AH$72)+SUMIF('PO H'!$D$5:$D$72,CLUBS!$B13,'PO H'!$AH$5:$AH$72)+SUMIF('PU F'!$D$5:$D$72,CLUBS!$B13,'PU F'!$AH$5:$AH$72)+SUMIF('PU H'!$D$5:$D$72,CLUBS!$B13,'PU H'!$AH$5:$AH$72)+SUMIF('BE F'!$D$5:$D$72,CLUBS!$B13,'BE F'!$AH$5:$AH$72)+SUMIF('BE H'!$D$5:$D$72,CLUBS!$B13,'BE H'!$AH$5:$AH$72)+SUMIF('MI F'!$D$5:$D$72,CLUBS!$B13,'MI F'!$AH$5:$AH$72)+SUMIF('MI H'!$D$5:$D$72,CLUBS!$B13,'MI H'!$AH$5:$AH$72)+SUMIF('CA F'!$D$5:$D$72,CLUBS!$B13,'CA F'!$AH$5:$AH$72)+SUMIF('CA H'!$D$5:$D$72,CLUBS!$B13,'CA H'!$AH$5:$AH$72)+SUMIF('JU F'!$D$5:$D$72,CLUBS!$B13,'JU F'!$AH$5:$AH$72)+SUMIF('JU H'!$D$5:$D$72,CLUBS!$B13,'JU H'!$AH$5:$AH$72)</f>
        <v>0</v>
      </c>
      <c r="AQ13" s="16">
        <f t="shared" si="12"/>
        <v>13</v>
      </c>
      <c r="AR13" s="28">
        <f t="shared" si="13"/>
        <v>79.277777777777771</v>
      </c>
      <c r="AS13" s="29">
        <f t="shared" si="14"/>
        <v>6.0982905982905979</v>
      </c>
      <c r="AT13" s="14">
        <v>27</v>
      </c>
      <c r="AU13" s="14">
        <v>20</v>
      </c>
      <c r="AV13" s="27">
        <f t="shared" si="15"/>
        <v>2.9362139917695469</v>
      </c>
      <c r="AW13" s="22"/>
    </row>
    <row r="14" spans="1:49" ht="13.5" x14ac:dyDescent="0.3">
      <c r="A14" s="34">
        <f t="shared" si="0"/>
        <v>5</v>
      </c>
      <c r="B14" s="65" t="s">
        <v>39</v>
      </c>
      <c r="C14" s="14">
        <f>COUNTIFS('MP F'!$D$5:$D$72,CLUBS!$B14,'MP F'!$E$5:$E$72,"&gt;0")+COUNTIFS('MP H'!$D$5:$D$72,CLUBS!$B14,'MP H'!$E$5:$E$72,"&gt;0")+COUNTIFS('PO F'!$D$5:$D$72,CLUBS!$B14,'PO F'!$E$5:$E$72,"&gt;0")+COUNTIFS('PO H'!$D$5:$D$72,CLUBS!$B14,'PO H'!$E$5:$E$72,"&gt;0")+COUNTIFS('PU F'!$D$5:$D$72,CLUBS!$B14,'PU F'!$E$5:$E$72,"&gt;0")+COUNTIFS('PU H'!$D$5:$D$72,CLUBS!$B14,'PU H'!$E$5:$E$72,"&gt;0")+COUNTIFS('BE F'!$D$5:$D$72,CLUBS!$B14,'BE F'!$E$5:$E$72,"&gt;0")+COUNTIFS('BE H'!$D$5:$D$72,CLUBS!$B14,'BE H'!$E$5:$E$72,"&gt;0")+COUNTIFS('MI F'!$D$5:$D$72,CLUBS!$B14,'MI F'!$E$5:$E$72,"&gt;0")+COUNTIFS('MI H'!$D$5:$D$72,CLUBS!$B14,'MI H'!$E$5:$E$72,"&gt;0")+COUNTIFS('CA F'!$D$5:$D$72,CLUBS!$B14,'CA F'!$E$5:$E$72,"&gt;0")+COUNTIFS('CA H'!$D$5:$D$72,CLUBS!$B14,'CA H'!$E$5:$E$72,"&gt;0")+COUNTIFS('JU F'!$D$5:$D$72,CLUBS!$B14,'JU F'!$E$5:$E$72,"&gt;0")+COUNTIFS('JU H'!$D$5:$D$72,CLUBS!$B14,'JU H'!$E$5:$E$72,"&gt;0")</f>
        <v>10</v>
      </c>
      <c r="D14" s="14">
        <f t="shared" si="2"/>
        <v>0.83333333333333337</v>
      </c>
      <c r="E14" s="27">
        <f>(SUMIF('MP F'!$D$5:$D$72,CLUBS!$B14,'MP F'!$F$5:$F$72)+SUMIF('MP H'!$D$5:$D$72,CLUBS!$B14,'MP H'!$F$5:$F$72)+SUMIF('PO F'!$D$5:$D$72,CLUBS!$B14,'PO F'!$F$5:$F$72)+SUMIF('PO H'!$D$5:$D$72,CLUBS!$B14,'PO H'!$F$5:$F$72)+SUMIF('PU F'!$D$5:$D$72,CLUBS!$B14,'PU F'!$F$5:$F$72)+SUMIF('PU H'!$D$5:$D$72,CLUBS!$B14,'PU H'!$F$5:$F$72)+SUMIF('BE F'!$D$5:$D$72,CLUBS!$B14,'BE F'!$F$5:$F$72)+SUMIF('BE H'!$D$5:$D$72,CLUBS!$B14,'BE H'!$F$5:$F$72)+SUMIF('MI F'!$D$5:$D$72,CLUBS!$B14,'MI F'!$F$5:$F$72)+SUMIF('MI H'!$D$5:$D$72,CLUBS!$B14,'MI H'!$F$5:$F$72)+SUMIF('CA F'!$D$5:$D$72,CLUBS!$B14,'CA F'!$F$5:$F$72)+SUMIF('CA H'!$D$5:$D$72,CLUBS!$B14,'CA H'!$F$5:$F$72)+SUMIF('JU F'!$D$5:$D$72,CLUBS!$B14,'JU F'!$F$5:$F$72)+SUMIF('JU H'!$D$5:$D$72,CLUBS!$B14,'JU H'!$F$5:$F$72))*D14</f>
        <v>233.33333333333334</v>
      </c>
      <c r="F14" s="69">
        <f>COUNTIFS('MP F'!$D$5:$D$72,CLUBS!$B14,'MP F'!$G$5:$G$72,"&gt;0")+COUNTIFS('MP H'!$D$5:$D$72,CLUBS!$B14,'MP H'!$G$5:$G$72,"&gt;0")+COUNTIFS('PO F'!$D$5:$D$72,CLUBS!$B14,'PO F'!$G$5:$G$72,"&gt;0")+COUNTIFS('PO H'!$D$5:$D$72,CLUBS!$B14,'PO H'!$G$5:$G$72,"&gt;0")+COUNTIFS('PU F'!$D$5:$D$72,CLUBS!$B14,'PU F'!$G$5:$G$72,"&gt;0")+COUNTIFS('PU H'!$D$5:$D$72,CLUBS!$B14,'PU H'!$G$5:$G$72,"&gt;0")+COUNTIFS('BE F'!$D$5:$D$72,CLUBS!$B14,'BE F'!$G$5:$G$72,"&gt;0")+COUNTIFS('BE H'!$D$5:$D$72,CLUBS!$B14,'BE H'!$G$5:$G$72,"&gt;0")+COUNTIFS('MI F'!$D$5:$D$72,CLUBS!$B14,'MI F'!$G$5:$G$72,"&gt;0")+COUNTIFS('MI H'!$D$5:$D$72,CLUBS!$B14,'MI H'!$G$5:$G$72,"&gt;0")+COUNTIFS('CA F'!$D$5:$D$72,CLUBS!$B14,'CA F'!$G$5:$G$72,"&gt;0")+COUNTIFS('CA H'!$D$5:$D$72,CLUBS!$B14,'CA H'!$G$5:$G$72,"&gt;0")+COUNTIFS('JU F'!$D$5:$D$72,CLUBS!$B14,'JU F'!$G$5:$G$72,"&gt;0")+COUNTIFS('JU H'!$D$5:$D$72,CLUBS!$B14,'JU H'!$G$5:$G$72,"&gt;0")</f>
        <v>4</v>
      </c>
      <c r="G14" s="69">
        <f t="shared" si="3"/>
        <v>1</v>
      </c>
      <c r="H14" s="70">
        <f>(SUMIF('MP F'!$D$5:$D$72,CLUBS!$B14,'MP F'!$H$5:$H$72)+SUMIF('MP H'!$D$5:$D$72,CLUBS!$B14,'MP H'!$H$5:$H$72)+SUMIF('PO F'!$D$5:$D$72,CLUBS!$B14,'PO F'!$H$5:$H$72)+SUMIF('PO H'!$D$5:$D$72,CLUBS!$B14,'PO H'!$H$5:$H$72)+SUMIF('PU F'!$D$5:$D$72,CLUBS!$B14,'PU F'!$H$5:$H$72)+SUMIF('PU H'!$D$5:$D$72,CLUBS!$B14,'PU H'!$H$5:$H$72)+SUMIF('BE F'!$D$5:$D$72,CLUBS!$B14,'BE F'!$H$5:$H$72)+SUMIF('BE H'!$D$5:$D$72,CLUBS!$B14,'BE H'!$H$5:$H$72)+SUMIF('MI F'!$D$5:$D$72,CLUBS!$B14,'MI F'!$H$5:$H$72)+SUMIF('MI H'!$D$5:$D$72,CLUBS!$B14,'MI H'!$H$5:$H$72)+SUMIF('CA F'!$D$5:$D$72,CLUBS!$B14,'CA F'!$H$5:$H$72)+SUMIF('CA H'!$D$5:$D$72,CLUBS!$B14,'CA H'!$H$5:$H$72)+SUMIF('JU F'!$D$5:$D$72,CLUBS!$B14,'JU F'!$H$5:$H$72)+SUMIF('JU H'!$D$5:$D$72,CLUBS!$B14,'JU H'!$H$5:$H$72))*G14</f>
        <v>147</v>
      </c>
      <c r="I14" s="14">
        <f>COUNTIFS('MP F'!$D$5:$D$72,CLUBS!$B14,'MP F'!$I$5:$I$72,"&gt;0")+COUNTIFS('MP H'!$D$5:$D$72,CLUBS!$B14,'MP H'!$I$5:$I$72,"&gt;0")+COUNTIFS('PO F'!$D$5:$D$72,CLUBS!$B14,'PO F'!$I$5:$I$72,"&gt;0")+COUNTIFS('PO H'!$D$5:$D$72,CLUBS!$B14,'PO H'!$I$5:$I$72,"&gt;0")+COUNTIFS('PU F'!$D$5:$D$72,CLUBS!$B14,'PU F'!$I$5:$I$72,"&gt;0")+COUNTIFS('PU H'!$D$5:$D$72,CLUBS!$B14,'PU H'!$I$5:$I$72,"&gt;0")+COUNTIFS('BE F'!$D$5:$D$72,CLUBS!$B14,'BE F'!$I$5:$I$72,"&gt;0")+COUNTIFS('BE H'!$D$5:$D$72,CLUBS!$B14,'BE H'!$I$5:$I$72,"&gt;0")+COUNTIFS('MI F'!$D$5:$D$72,CLUBS!$B14,'MI F'!$I$5:$I$72,"&gt;0")+COUNTIFS('MI H'!$D$5:$D$72,CLUBS!$B14,'MI H'!$I$5:$I$72,"&gt;0")+COUNTIFS('CA F'!$D$5:$D$72,CLUBS!$B14,'CA F'!$I$5:$I$72,"&gt;0")+COUNTIFS('CA H'!$D$5:$D$72,CLUBS!$B14,'CA H'!$I$5:$I$72,"&gt;0")+COUNTIFS('JU F'!$D$5:$D$72,CLUBS!$B14,'JU F'!$I$5:$I$72,"&gt;0")+COUNTIFS('JU H'!$D$5:$D$72,CLUBS!$B14,'JU H'!$I$5:$I$72,"&gt;0")</f>
        <v>11</v>
      </c>
      <c r="J14" s="14">
        <f t="shared" si="4"/>
        <v>0.91666666666666663</v>
      </c>
      <c r="K14" s="26">
        <f>(SUMIF('MP F'!$D$5:$D$72,CLUBS!$B14,'MP F'!$J$5:$J$72)+SUMIF('MP H'!$D$5:$D$72,CLUBS!$B14,'MP H'!$J$5:$J$72)+SUMIF('PO F'!$D$5:$D$72,CLUBS!$B14,'PO F'!$J$5:$J$72)+SUMIF('PO H'!$D$5:$D$72,CLUBS!$B14,'PO H'!$J$5:$J$72)+SUMIF('PU F'!$D$5:$D$72,CLUBS!$B14,'PU F'!$J$5:$J$72)+SUMIF('PU H'!$D$5:$D$72,CLUBS!$B14,'PU H'!$J$5:$J$72)+SUMIF('BE F'!$D$5:$D$72,CLUBS!$B14,'BE F'!$J$5:$J$72)+SUMIF('BE H'!$D$5:$D$72,CLUBS!$B14,'BE H'!$J$5:$J$72)+SUMIF('MI F'!$D$5:$D$72,CLUBS!$B14,'MI F'!$J$5:$J$72)+SUMIF('MI H'!$D$5:$D$72,CLUBS!$B14,'MI H'!$J$5:$J$72)+SUMIF('CA F'!$D$5:$D$72,CLUBS!$B14,'CA F'!$J$5:$J$72)+SUMIF('CA H'!$D$5:$D$72,CLUBS!$B14,'CA H'!$J$5:$J$72)+SUMIF('JU F'!$D$5:$D$72,CLUBS!$B14,'JU F'!$J$5:$J$72)+SUMIF('JU H'!$D$5:$D$72,CLUBS!$B14,'JU H'!$J$5:$J$72))*J14</f>
        <v>204.41666666666666</v>
      </c>
      <c r="L14" s="69">
        <f>COUNTIFS('MP F'!$D$5:$D$72,CLUBS!$B14,'MP F'!$K$5:$K$72,"&gt;0")+COUNTIFS('MP H'!$D$5:$D$72,CLUBS!$B14,'MP H'!$K$5:$K$72,"&gt;0")+COUNTIFS('PO F'!$D$5:$D$72,CLUBS!$B14,'PO F'!$K$5:$K$72,"&gt;0")+COUNTIFS('PO H'!$D$5:$D$72,CLUBS!$B14,'PO H'!$K$5:$K$72,"&gt;0")+COUNTIFS('PU F'!$D$5:$D$72,CLUBS!$B14,'PU F'!$K$5:$K$72,"&gt;0")+COUNTIFS('PU H'!$D$5:$D$72,CLUBS!$B14,'PU H'!$K$5:$K$72,"&gt;0")+COUNTIFS('BE F'!$D$5:$D$72,CLUBS!$B14,'BE F'!$K$5:$K$72,"&gt;0")+COUNTIFS('BE H'!$D$5:$D$72,CLUBS!$B14,'BE H'!$K$5:$K$72,"&gt;0")+COUNTIFS('MI F'!$D$5:$D$72,CLUBS!$B14,'MI F'!$K$5:$K$72,"&gt;0")+COUNTIFS('MI H'!$D$5:$D$72,CLUBS!$B14,'MI H'!$K$5:$K$72,"&gt;0")+COUNTIFS('CA F'!$D$5:$D$72,CLUBS!$B14,'CA F'!$K$5:$K$72,"&gt;0")+COUNTIFS('CA H'!$D$5:$D$72,CLUBS!$B14,'CA H'!$K$5:$K$72,"&gt;0")+COUNTIFS('JU F'!$D$5:$D$72,CLUBS!$B14,'JU F'!$K$5:$K$72,"&gt;0")+COUNTIFS('JU H'!$D$5:$D$72,CLUBS!$B14,'JU H'!$K$5:$K$72,"&gt;0")</f>
        <v>0</v>
      </c>
      <c r="M14" s="69">
        <f t="shared" si="5"/>
        <v>0</v>
      </c>
      <c r="N14" s="69">
        <f>(SUMIF('MP F'!$D$5:$D$72,CLUBS!$B14,'MP F'!$L$5:$L$72)+SUMIF('MP H'!$D$5:$D$72,CLUBS!$B14,'MP H'!$L$5:$L$72)+SUMIF('PO F'!$D$5:$D$72,CLUBS!$B14,'PO F'!$L$5:$L$72)+SUMIF('PO H'!$D$5:$D$72,CLUBS!$B14,'PO H'!$L$5:$L$72)+SUMIF('PU F'!$D$5:$D$72,CLUBS!$B14,'PU F'!$L$5:$L$72)+SUMIF('PU H'!$D$5:$D$72,CLUBS!$B14,'PU H'!$L$5:$L$72)+SUMIF('BE F'!$D$5:$D$72,CLUBS!$B14,'BE F'!$L$5:$L$72)+SUMIF('BE H'!$D$5:$D$72,CLUBS!$B14,'BE H'!$L$5:$L$72)+SUMIF('MI F'!$D$5:$D$72,CLUBS!$B14,'MI F'!$L$5:$L$72)+SUMIF('MI H'!$D$5:$D$72,CLUBS!$B14,'MI H'!$L$5:$L$72)+SUMIF('CA F'!$D$5:$D$72,CLUBS!$B14,'CA F'!$L$5:$L$72)+SUMIF('CA H'!$D$5:$D$72,CLUBS!$B14,'CA H'!$L$5:$L$72)+SUMIF('JU F'!$D$5:$D$72,CLUBS!$B14,'JU F'!$L$5:$L$72)+SUMIF('JU H'!$D$5:$D$72,CLUBS!$B14,'JU H'!$L$5:$L$72))*M14</f>
        <v>0</v>
      </c>
      <c r="O14" s="26">
        <f>COUNTIFS('MP F'!$D$5:$D$72,CLUBS!$B14,'MP F'!$M$5:$M$72,"&gt;0")+COUNTIFS('MP H'!$D$5:$D$72,CLUBS!$B14,'MP H'!$M$5:$M$72,"&gt;0")+COUNTIFS('PO F'!$D$5:$D$72,CLUBS!$B14,'PO F'!$M$5:$M$72,"&gt;0")+COUNTIFS('PO H'!$D$5:$D$72,CLUBS!$B14,'PO H'!$M$5:$M$72,"&gt;0")+COUNTIFS('PU F'!$D$5:$D$72,CLUBS!$B14,'PU F'!$M$5:$M$72,"&gt;0")+COUNTIFS('PU H'!$D$5:$D$72,CLUBS!$B14,'PU H'!$M$5:$M$72,"&gt;0")+COUNTIFS('BE F'!$D$5:$D$72,CLUBS!$B14,'BE F'!$M$5:$M$72,"&gt;0")+COUNTIFS('BE H'!$D$5:$D$72,CLUBS!$B14,'BE H'!$M$5:$M$72,"&gt;0")+COUNTIFS('MI F'!$D$5:$D$72,CLUBS!$B14,'MI F'!$M$5:$M$72,"&gt;0")+COUNTIFS('MI H'!$D$5:$D$72,CLUBS!$B14,'MI H'!$M$5:$M$72,"&gt;0")+COUNTIFS('CA F'!$D$5:$D$72,CLUBS!$B14,'CA F'!$M$5:$M$72,"&gt;0")+COUNTIFS('CA H'!$D$5:$D$72,CLUBS!$B14,'CA H'!$M$5:$M$72,"&gt;0")+COUNTIFS('JU F'!$D$5:$D$72,CLUBS!$B14,'JU F'!$M$5:$M$72,"&gt;0")+COUNTIFS('JU H'!$D$5:$D$72,CLUBS!$B14,'JU H'!$M$5:$M$72,"&gt;0")</f>
        <v>0</v>
      </c>
      <c r="P14" s="26">
        <f t="shared" si="6"/>
        <v>0</v>
      </c>
      <c r="Q14" s="26">
        <f>(SUMIF('MP F'!$D$5:$D$72,CLUBS!$B14,'MP F'!$N$5:$N$72)+SUMIF('MP H'!$D$5:$D$72,CLUBS!$B14,'MP H'!$N$5:$N$72)+SUMIF('PO F'!$D$5:$D$72,CLUBS!$B14,'PO F'!$N$5:$N$72)+SUMIF('PO H'!$D$5:$D$72,CLUBS!$B14,'PO H'!$N$5:$N$72)+SUMIF('PU F'!$D$5:$D$72,CLUBS!$B14,'PU F'!$N$5:$N$72)+SUMIF('PU H'!$D$5:$D$72,CLUBS!$B14,'PU H'!$N$5:$N$72)+SUMIF('BE F'!$D$5:$D$72,CLUBS!$B14,'BE F'!$N$5:$N$72)+SUMIF('BE H'!$D$5:$D$72,CLUBS!$B14,'BE H'!$N$5:$N$72)+SUMIF('MI F'!$D$5:$D$72,CLUBS!$B14,'MI F'!$N$5:$N$72)+SUMIF('MI H'!$D$5:$D$72,CLUBS!$B14,'MI H'!$N$5:$N$72)+SUMIF('CA F'!$D$5:$D$72,CLUBS!$B14,'CA F'!$N$5:$N$72)+SUMIF('CA H'!$D$5:$D$72,CLUBS!$B14,'CA H'!$N$5:$N$72)+SUMIF('JU F'!$D$5:$D$72,CLUBS!$B14,'JU F'!$N$5:$N$72)+SUMIF('JU H'!$D$5:$D$72,CLUBS!$B14,'JU H'!$N$5:$N$72))*P14</f>
        <v>0</v>
      </c>
      <c r="R14" s="69">
        <f>COUNTIFS('MP F'!$D$5:$D$72,CLUBS!$B14,'MP F'!$O$5:$O$72,"&gt;0")+COUNTIFS('MP H'!$D$5:$D$72,CLUBS!$B14,'MP H'!$O$5:$O$72,"&gt;0")+COUNTIFS('PO F'!$D$5:$D$72,CLUBS!$B14,'PO F'!$O$5:$O$72,"&gt;0")+COUNTIFS('PO H'!$D$5:$D$72,CLUBS!$B14,'PO H'!$O$5:$O$72,"&gt;0")+COUNTIFS('PU F'!$D$5:$D$72,CLUBS!$B14,'PU F'!$O$5:$O$72,"&gt;0")+COUNTIFS('PU H'!$D$5:$D$72,CLUBS!$B14,'PU H'!$O$5:$O$72,"&gt;0")+COUNTIFS('BE F'!$D$5:$D$72,CLUBS!$B14,'BE F'!$O$5:$O$72,"&gt;0")+COUNTIFS('BE H'!$D$5:$D$72,CLUBS!$B14,'BE H'!$O$5:$O$72,"&gt;0")+COUNTIFS('MI F'!$D$5:$D$72,CLUBS!$B14,'MI F'!$O$5:$O$72,"&gt;0")+COUNTIFS('MI H'!$D$5:$D$72,CLUBS!$B14,'MI H'!$O$5:$O$72,"&gt;0")+COUNTIFS('CA F'!$D$5:$D$72,CLUBS!$B14,'CA F'!$O$5:$O$72,"&gt;0")+COUNTIFS('CA H'!$D$5:$D$72,CLUBS!$B14,'CA H'!$O$5:$O$72,"&gt;0")+COUNTIFS('JU F'!$D$5:$D$72,CLUBS!$B14,'JU F'!$O$5:$O$72,"&gt;0")+COUNTIFS('JU H'!$D$5:$D$72,CLUBS!$B14,'JU H'!$O$5:$O$72,"&gt;0")</f>
        <v>0</v>
      </c>
      <c r="S14" s="69">
        <f t="shared" si="7"/>
        <v>0</v>
      </c>
      <c r="T14" s="69">
        <f>(SUMIF('MP F'!$D$5:$D$72,CLUBS!$B14,'MP F'!$P$5:$P$72)+SUMIF('MP H'!$D$5:$D$72,CLUBS!$B14,'MP H'!$P$5:$P$72)+SUMIF('PO F'!$D$5:$D$72,CLUBS!$B14,'PO F'!$P$5:$P$72)+SUMIF('PO H'!$D$5:$D$72,CLUBS!$B14,'PO H'!$P$5:$P$72)+SUMIF('PU F'!$D$5:$D$72,CLUBS!$B14,'PU F'!$P$5:$P$72)+SUMIF('PU H'!$D$5:$D$72,CLUBS!$B14,'PU H'!$P$5:$P$72)+SUMIF('BE F'!$D$5:$D$72,CLUBS!$B14,'BE F'!$P$5:$P$72)+SUMIF('BE H'!$D$5:$D$72,CLUBS!$B14,'BE H'!$P$5:$P$72)+SUMIF('MI F'!$D$5:$D$72,CLUBS!$B14,'MI F'!$P$5:$P$72)+SUMIF('MI H'!$D$5:$D$72,CLUBS!$B14,'MI H'!$P$5:$P$72)+SUMIF('CA F'!$D$5:$D$72,CLUBS!$B14,'CA F'!$P$5:$P$72)+SUMIF('CA H'!$D$5:$D$72,CLUBS!$B14,'CA H'!$P$5:$P$72)+SUMIF('JU F'!$D$5:$D$72,CLUBS!$B14,'JU F'!$P$5:$P$72)+SUMIF('JU H'!$D$5:$D$72,CLUBS!$B14,'JU H'!$P$5:$P$72))*S14</f>
        <v>0</v>
      </c>
      <c r="U14" s="26">
        <f>COUNTIFS('MP F'!$D$5:$D$72,CLUBS!$B14,'MP F'!$Q$5:$Q$72,"&gt;0")+COUNTIFS('MP H'!$D$5:$D$72,CLUBS!$B14,'MP H'!$Q$5:$Q$72,"&gt;0")+COUNTIFS('PO F'!$D$5:$D$72,CLUBS!$B14,'PO F'!$Q$5:$Q$72,"&gt;0")+COUNTIFS('PO H'!$D$5:$D$72,CLUBS!$B14,'PO H'!$Q$5:$Q$72,"&gt;0")+COUNTIFS('PU F'!$D$5:$D$72,CLUBS!$B14,'PU F'!$Q$5:$Q$72,"&gt;0")+COUNTIFS('PU H'!$D$5:$D$72,CLUBS!$B14,'PU H'!$Q$5:$Q$72,"&gt;0")+COUNTIFS('BE F'!$D$5:$D$72,CLUBS!$B14,'BE F'!$Q$5:$Q$72,"&gt;0")+COUNTIFS('BE H'!$D$5:$D$72,CLUBS!$B14,'BE H'!$Q$5:$Q$72,"&gt;0")+COUNTIFS('MI F'!$D$5:$D$72,CLUBS!$B14,'MI F'!$Q$5:$Q$72,"&gt;0")+COUNTIFS('MI H'!$D$5:$D$72,CLUBS!$B14,'MI H'!$Q$5:$Q$72,"&gt;0")+COUNTIFS('CA F'!$D$5:$D$72,CLUBS!$B14,'CA F'!$Q$5:$Q$72,"&gt;0")+COUNTIFS('CA H'!$D$5:$D$72,CLUBS!$B14,'CA H'!$Q$5:$Q$72,"&gt;0")+COUNTIFS('JU F'!$D$5:$D$72,CLUBS!$B14,'JU F'!$Q$5:$Q$72,"&gt;0")+COUNTIFS('JU H'!$D$5:$D$72,CLUBS!$B14,'JU H'!$Q$5:$Q$72,"&gt;0")</f>
        <v>0</v>
      </c>
      <c r="V14" s="26">
        <f t="shared" si="8"/>
        <v>0</v>
      </c>
      <c r="W14" s="26">
        <f>(SUMIF('MP F'!$D$5:$D$72,CLUBS!$B14,'MP F'!$R$5:$R$72)+SUMIF('MP H'!$D$5:$D$72,CLUBS!$B14,'MP H'!$R$5:$R$72)+SUMIF('PO F'!$D$5:$D$72,CLUBS!$B14,'PO F'!$R$5:$R$72)+SUMIF('PO H'!$D$5:$D$72,CLUBS!$B14,'PO H'!$R$5:$R$72)+SUMIF('PU F'!$D$5:$D$72,CLUBS!$B14,'PU F'!$R$5:$R$72)+SUMIF('PU H'!$D$5:$D$72,CLUBS!$B14,'PU H'!$R$5:$R$72)+SUMIF('BE F'!$D$5:$D$72,CLUBS!$B14,'BE F'!$R$5:$R$72)+SUMIF('BE H'!$D$5:$D$72,CLUBS!$B14,'BE H'!$R$5:$R$72)+SUMIF('MI F'!$D$5:$D$72,CLUBS!$B14,'MI F'!$R$5:$R$72)+SUMIF('MI H'!$D$5:$D$72,CLUBS!$B14,'MI H'!$R$5:$R$72)+SUMIF('CA F'!$D$5:$D$72,CLUBS!$B14,'CA F'!$R$5:$R$72)+SUMIF('CA H'!$D$5:$D$72,CLUBS!$B14,'CA H'!$R$5:$R$72)+SUMIF('JU F'!$D$5:$D$72,CLUBS!$B14,'JU F'!$R$5:$R$72)+SUMIF('JU H'!$D$5:$D$72,CLUBS!$B14,'JU H'!$R$5:$R$72))*V14</f>
        <v>0</v>
      </c>
      <c r="X14" s="69">
        <f>COUNTIFS('MP F'!$D$5:$D$72,CLUBS!$B14,'MP F'!$S$5:$S$72,"&gt;0")+COUNTIFS('MP H'!$D$5:$D$72,CLUBS!$B14,'MP H'!$S$5:$S$72,"&gt;0")+COUNTIFS('PO F'!$D$5:$D$72,CLUBS!$B14,'PO F'!$S$5:$S$72,"&gt;0")+COUNTIFS('PO H'!$D$5:$D$72,CLUBS!$B14,'PO H'!$S$5:$S$72,"&gt;0")+COUNTIFS('PU F'!$D$5:$D$72,CLUBS!$B14,'PU F'!$S$5:$S$72,"&gt;0")+COUNTIFS('PU H'!$D$5:$D$72,CLUBS!$B14,'PU H'!$S$5:$S$72,"&gt;0")+COUNTIFS('BE F'!$D$5:$D$72,CLUBS!$B14,'BE F'!$S$5:$S$72,"&gt;0")+COUNTIFS('BE H'!$D$5:$D$72,CLUBS!$B14,'BE H'!$S$5:$S$72,"&gt;0")+COUNTIFS('MI F'!$D$5:$D$72,CLUBS!$B14,'MI F'!$S$5:$S$72,"&gt;0")+COUNTIFS('MI H'!$D$5:$D$72,CLUBS!$B14,'MI H'!$S$5:$S$72,"&gt;0")+COUNTIFS('CA F'!$D$5:$D$72,CLUBS!$B14,'CA F'!$S$5:$S$72,"&gt;0")+COUNTIFS('CA H'!$D$5:$D$72,CLUBS!$B14,'CA H'!$S$5:$S$72,"&gt;0")+COUNTIFS('JU F'!$D$5:$D$72,CLUBS!$B14,'JU F'!$S$5:$S$72,"&gt;0")+COUNTIFS('JU H'!$D$5:$D$72,CLUBS!$B14,'JU H'!$S$5:$S$72,"&gt;0")</f>
        <v>0</v>
      </c>
      <c r="Y14" s="69">
        <f t="shared" si="9"/>
        <v>0</v>
      </c>
      <c r="Z14" s="69">
        <f>(SUMIF('MP F'!$D$5:$D$72,CLUBS!$B14,'MP F'!$T$5:$T$72)+SUMIF('MP H'!$D$5:$D$72,CLUBS!$B14,'MP H'!$T$5:$T$72)+SUMIF('PO F'!$D$5:$D$72,CLUBS!$B14,'PO F'!$T$5:$T$72)+SUMIF('PO H'!$D$5:$D$72,CLUBS!$B14,'PO H'!$T$5:$T$72)+SUMIF('PU F'!$D$5:$D$72,CLUBS!$B14,'PU F'!$T$5:$T$72)+SUMIF('PU H'!$D$5:$D$72,CLUBS!$B14,'PU H'!$T$5:$T$72)+SUMIF('BE F'!$D$5:$D$72,CLUBS!$B14,'BE F'!$T$5:$T$72)+SUMIF('BE H'!$D$5:$D$72,CLUBS!$B14,'BE H'!$T$5:$T$72)+SUMIF('MI F'!$D$5:$D$72,CLUBS!$B14,'MI F'!$T$5:$T$72)+SUMIF('MI H'!$D$5:$D$72,CLUBS!$B14,'MI H'!$T$5:$T$72)+SUMIF('CA F'!$D$5:$D$72,CLUBS!$B14,'CA F'!$T$5:$T$72)+SUMIF('CA H'!$D$5:$D$72,CLUBS!$B14,'CA H'!$T$5:$T$72)+SUMIF('JU F'!$D$5:$D$72,CLUBS!$B14,'JU F'!$T$5:$T$72)+SUMIF('JU H'!$D$5:$D$72,CLUBS!$B14,'JU H'!$T$5:$T$72))*Y14</f>
        <v>0</v>
      </c>
      <c r="AA14" s="26">
        <f>COUNTIFS('MP F'!$D$5:$D$72,CLUBS!$B14,'MP F'!$U$5:$U$72,"&gt;0")+COUNTIFS('MP H'!$D$5:$D$72,CLUBS!$B14,'MP H'!$U$5:$U$72,"&gt;0")+COUNTIFS('PO F'!$D$5:$D$72,CLUBS!$B14,'PO F'!$U$5:$U$72,"&gt;0")+COUNTIFS('PO H'!$D$5:$D$72,CLUBS!$B14,'PO H'!$U$5:$U$72,"&gt;0")+COUNTIFS('PU F'!$D$5:$D$72,CLUBS!$B14,'PU F'!$U$5:$U$72,"&gt;0")+COUNTIFS('PU H'!$D$5:$D$72,CLUBS!$B14,'PU H'!$U$5:$U$72,"&gt;0")+COUNTIFS('BE F'!$D$5:$D$72,CLUBS!$B14,'BE F'!$U$5:$U$72,"&gt;0")+COUNTIFS('BE H'!$D$5:$D$72,CLUBS!$B14,'BE H'!$U$5:$U$72,"&gt;0")+COUNTIFS('MI F'!$D$5:$D$72,CLUBS!$B14,'MI F'!$U$5:$U$72,"&gt;0")+COUNTIFS('MI H'!$D$5:$D$72,CLUBS!$B14,'MI H'!$U$5:$U$72,"&gt;0")+COUNTIFS('CA F'!$D$5:$D$72,CLUBS!$B14,'CA F'!$U$5:$U$72,"&gt;0")+COUNTIFS('CA H'!$D$5:$D$72,CLUBS!$B14,'CA H'!$U$5:$U$72,"&gt;0")+COUNTIFS('JU F'!$D$5:$D$72,CLUBS!$B14,'JU F'!$U$5:$U$72,"&gt;0")+COUNTIFS('JU H'!$D$5:$D$72,CLUBS!$B14,'JU H'!$U$5:$U$72,"&gt;0")</f>
        <v>0</v>
      </c>
      <c r="AB14" s="26">
        <f t="shared" si="10"/>
        <v>0</v>
      </c>
      <c r="AC14" s="26">
        <f>(SUMIF('MP F'!$D$5:$D$72,CLUBS!$B14,'MP F'!$V$5:$V$72)+SUMIF('MP H'!$D$5:$D$72,CLUBS!$B14,'MP H'!$V$5:$V$72)+SUMIF('PO F'!$D$5:$D$72,CLUBS!$B14,'PO F'!$V$5:$V$72)+SUMIF('PO H'!$D$5:$D$72,CLUBS!$B14,'PO H'!$V$5:$V$72)+SUMIF('PU F'!$D$5:$D$72,CLUBS!$B14,'PU F'!$V$5:$V$72)+SUMIF('PU H'!$D$5:$D$72,CLUBS!$B14,'PU H'!$V$5:$V$72)+SUMIF('BE F'!$D$5:$D$72,CLUBS!$B14,'BE F'!$V$5:$V$72)+SUMIF('BE H'!$D$5:$D$72,CLUBS!$B14,'BE H'!$V$5:$V$72)+SUMIF('MI F'!$D$5:$D$72,CLUBS!$B14,'MI F'!$V$5:$V$72)+SUMIF('MI H'!$D$5:$D$72,CLUBS!$B14,'MI H'!$V$5:$V$72)+SUMIF('CA F'!$D$5:$D$72,CLUBS!$B14,'CA F'!$V$5:$V$72)+SUMIF('CA H'!$D$5:$D$72,CLUBS!$B14,'CA H'!$V$5:$V$72)+SUMIF('JU F'!$D$5:$D$72,CLUBS!$B14,'JU F'!$V$5:$V$72)+SUMIF('JU H'!$D$5:$D$72,CLUBS!$B14,'JU H'!$V$5:$V$72))*AB14</f>
        <v>0</v>
      </c>
      <c r="AD14" s="69">
        <f>COUNTIFS('MP F'!$D$5:$D$72,CLUBS!$B14,'MP F'!$W$5:$W$72,"&gt;0")+COUNTIFS('MP H'!$D$5:$D$72,CLUBS!$B14,'MP H'!$W$5:$W$72,"&gt;0")+COUNTIFS('PO F'!$D$5:$D$72,CLUBS!$B14,'PO F'!$W$5:$W$72,"&gt;0")+COUNTIFS('PO H'!$D$5:$D$72,CLUBS!$B14,'PO H'!$W$5:$W$72,"&gt;0")+COUNTIFS('PU F'!$D$5:$D$72,CLUBS!$B14,'PU F'!$W$5:$W$72,"&gt;0")+COUNTIFS('PU H'!$D$5:$D$72,CLUBS!$B14,'PU H'!$W$5:$W$72,"&gt;0")+COUNTIFS('BE F'!$D$5:$D$72,CLUBS!$B14,'BE F'!$W$5:$W$72,"&gt;0")+COUNTIFS('BE H'!$D$5:$D$72,CLUBS!$B14,'BE H'!$W$5:$W$72,"&gt;0")+COUNTIFS('MI F'!$D$5:$D$72,CLUBS!$B14,'MI F'!$W$5:$W$72,"&gt;0")+COUNTIFS('MI H'!$D$5:$D$72,CLUBS!$B14,'MI H'!$W$5:$W$72,"&gt;0")+COUNTIFS('CA F'!$D$5:$D$72,CLUBS!$B14,'CA F'!$W$5:$W$72,"&gt;0")+COUNTIFS('CA H'!$D$5:$D$72,CLUBS!$B14,'CA H'!$W$5:$W$72,"&gt;0")+COUNTIFS('JU F'!$D$5:$D$72,CLUBS!$B14,'JU F'!$W$5:$W$72,"&gt;0")+COUNTIFS('JU H'!$D$5:$D$72,CLUBS!$B14,'JU H'!$W$5:$W$72,"&gt;0")</f>
        <v>0</v>
      </c>
      <c r="AE14" s="69">
        <f t="shared" si="11"/>
        <v>0</v>
      </c>
      <c r="AF14" s="69">
        <f>(SUMIF('MP F'!$D$5:$D$72,CLUBS!$B14,'MP F'!$X$5:$X$72)+SUMIF('MP H'!$D$5:$D$72,CLUBS!$B14,'MP H'!$X$5:$X$72)+SUMIF('PO F'!$D$5:$D$72,CLUBS!$B14,'PO F'!$X$5:$X$72)+SUMIF('PO H'!$D$5:$D$72,CLUBS!$B14,'PO H'!$X$5:$X$72)+SUMIF('PU F'!$D$5:$D$72,CLUBS!$B14,'PU F'!$X$5:$X$72)+SUMIF('PU H'!$D$5:$D$72,CLUBS!$B14,'PU H'!$X$5:$X$72)+SUMIF('BE F'!$D$5:$D$72,CLUBS!$B14,'BE F'!$X$5:$X$72)+SUMIF('BE H'!$D$5:$D$72,CLUBS!$B14,'BE H'!$X$5:$X$72)+SUMIF('MI F'!$D$5:$D$72,CLUBS!$B14,'MI F'!$X$5:$X$72)+SUMIF('MI H'!$D$5:$D$72,CLUBS!$B14,'MI H'!$X$5:$X$72)+SUMIF('CA F'!$D$5:$D$72,CLUBS!$B14,'CA F'!$X$5:$X$72)+SUMIF('CA H'!$D$5:$D$72,CLUBS!$B14,'CA H'!$X$5:$X$72)+SUMIF('JU F'!$D$5:$D$72,CLUBS!$B14,'JU F'!$X$5:$X$72)+SUMIF('JU H'!$D$5:$D$72,CLUBS!$B14,'JU H'!$X$5:$X$72))*AE14</f>
        <v>0</v>
      </c>
      <c r="AG14" s="26">
        <f>COUNTIFS('MP F'!$D$5:$D$72,CLUBS!$B14,'MP F'!$Y$5:$Y$72,"&gt;0")+COUNTIFS('MP H'!$D$5:$D$72,CLUBS!$B14,'MP H'!$Y$5:$Y$72,"&gt;0")+COUNTIFS('PO F'!$D$5:$D$72,CLUBS!$B14,'PO F'!$Y$5:$Y$72,"&gt;0")+COUNTIFS('PO H'!$D$5:$D$72,CLUBS!$B14,'PO H'!$Y$5:$Y$72,"&gt;0")+COUNTIFS('PU F'!$D$5:$D$72,CLUBS!$B14,'PU F'!$Y$5:$Y$72,"&gt;0")+COUNTIFS('PU H'!$D$5:$D$72,CLUBS!$B14,'PU H'!$Y$5:$Y$72,"&gt;0")+COUNTIFS('BE F'!$D$5:$D$72,CLUBS!$B14,'BE F'!$Y$5:$Y$72,"&gt;0")+COUNTIFS('BE H'!$D$5:$D$72,CLUBS!$B14,'BE H'!$Y$5:$Y$72,"&gt;0")+COUNTIFS('MI F'!$D$5:$D$72,CLUBS!$B14,'MI F'!$Y$5:$Y$72,"&gt;0")+COUNTIFS('MI H'!$D$5:$D$72,CLUBS!$B14,'MI H'!$Y$5:$Y$72,"&gt;0")+COUNTIFS('CA F'!$D$5:$D$72,CLUBS!$B14,'CA F'!$Y$5:$Y$72,"&gt;0")+COUNTIFS('CA H'!$D$5:$D$72,CLUBS!$B14,'CA H'!$Y$5:$Y$72,"&gt;0")+COUNTIFS('JU F'!$D$5:$D$72,CLUBS!$B14,'JU F'!$Y$5:$Y$72,"&gt;0")+COUNTIFS('JU H'!$D$5:$D$72,CLUBS!$B14,'JU H'!$Y$5:$Y$72,"&gt;0")</f>
        <v>0</v>
      </c>
      <c r="AH14" s="26">
        <f>SUMIF('MP F'!$D$5:$D$72,CLUBS!$B14,'MP F'!$Z$5:$Z$72)+SUMIF('MP H'!$D$5:$D$72,CLUBS!$B14,'MP H'!$Z$5:$Z$72)+SUMIF('PO F'!$D$5:$D$72,CLUBS!$B14,'PO F'!$Z$5:$Z$72)+SUMIF('PO H'!$D$5:$D$72,CLUBS!$B14,'PO H'!$Z$5:$Z$72)+SUMIF('PU F'!$D$5:$D$72,CLUBS!$B14,'PU F'!$Z$5:$Z$72)+SUMIF('PU H'!$D$5:$D$72,CLUBS!$B14,'PU H'!$Z$5:$Z$72)+SUMIF('BE F'!$D$5:$D$72,CLUBS!$B14,'BE F'!$Z$5:$Z$72)+SUMIF('BE H'!$D$5:$D$72,CLUBS!$B14,'BE H'!$Z$5:$Z$72)+SUMIF('MI F'!$D$5:$D$72,CLUBS!$B14,'MI F'!$Z$5:$Z$72)+SUMIF('MI H'!$D$5:$D$72,CLUBS!$B14,'MI H'!$Z$5:$Z$72)+SUMIF('CA F'!$D$5:$D$72,CLUBS!$B14,'CA F'!$Z$5:$Z$72)+SUMIF('CA H'!$D$5:$D$72,CLUBS!$B14,'CA H'!$Z$5:$Z$72)+SUMIF('JU F'!$D$5:$D$72,CLUBS!$B14,'JU F'!$Z$5:$Z$72)+SUMIF('JU H'!$D$5:$D$72,CLUBS!$B14,'JU H'!$Z$5:$Z$72)</f>
        <v>0</v>
      </c>
      <c r="AI14" s="26">
        <f>COUNTIFS('MP F'!$D$5:$D$72,CLUBS!$B14,'MP F'!$AA$5:$AA$72,"&gt;0")+COUNTIFS('MP H'!$D$5:$D$72,CLUBS!$B14,'MP H'!$AA$5:$AA$72,"&gt;0")+COUNTIFS('PO F'!$D$5:$D$72,CLUBS!$B14,'PO F'!$AA$5:$AA$72,"&gt;0")+COUNTIFS('PO H'!$D$5:$D$72,CLUBS!$B14,'PO H'!$AA$5:$AA$72,"&gt;0")+COUNTIFS('PU F'!$D$5:$D$72,CLUBS!$B14,'PU F'!$AA$5:$AA$72,"&gt;0")+COUNTIFS('PU H'!$D$5:$D$72,CLUBS!$B14,'PU H'!$AA$5:$AA$72,"&gt;0")+COUNTIFS('BE F'!$D$5:$D$72,CLUBS!$B14,'BE F'!$AA$5:$AA$72,"&gt;0")+COUNTIFS('BE H'!$D$5:$D$72,CLUBS!$B14,'BE H'!$AA$5:$AA$72,"&gt;0")+COUNTIFS('MI F'!$D$5:$D$72,CLUBS!$B14,'MI F'!$AA$5:$AA$72,"&gt;0")+COUNTIFS('MI H'!$D$5:$D$72,CLUBS!$B14,'MI H'!$AA$5:$AA$72,"&gt;0")+COUNTIFS('CA F'!$D$5:$D$72,CLUBS!$B14,'CA F'!$AA$5:$AA$72,"&gt;0")+COUNTIFS('CA H'!$D$5:$D$72,CLUBS!$B14,'CA H'!$AA$5:$AA$72,"&gt;0")+COUNTIFS('JU F'!$D$5:$D$72,CLUBS!$B14,'JU F'!$AA$5:$AA$72,"&gt;0")+COUNTIFS('JU H'!$D$5:$D$72,CLUBS!$B14,'JU H'!$AA$5:$AA$72,"&gt;0")</f>
        <v>0</v>
      </c>
      <c r="AJ14" s="26">
        <f>SUMIF('MP F'!$D$5:$D$72,CLUBS!$B14,'MP F'!$AB$5:$AB$72)+SUMIF('MP H'!$D$5:$D$72,CLUBS!$B14,'MP H'!$AB$5:$AB$72)+SUMIF('PO F'!$D$5:$D$72,CLUBS!$B14,'PO F'!$AB$5:$AB$72)+SUMIF('PO H'!$D$5:$D$72,CLUBS!$B14,'PO H'!$AB$5:$AB$72)+SUMIF('PU F'!$D$5:$D$72,CLUBS!$B14,'PU F'!$AB$5:$AB$72)+SUMIF('PU H'!$D$5:$D$72,CLUBS!$B14,'PU H'!$AB$5:$AB$72)+SUMIF('BE F'!$D$5:$D$72,CLUBS!$B14,'BE F'!$AB$5:$AB$72)+SUMIF('BE H'!$D$5:$D$72,CLUBS!$B14,'BE H'!$AB$5:$AB$72)+SUMIF('MI F'!$D$5:$D$72,CLUBS!$B14,'MI F'!$AB$5:$AB$72)+SUMIF('MI H'!$D$5:$D$72,CLUBS!$B14,'MI H'!$AB$5:$AB$72)+SUMIF('CA F'!$D$5:$D$72,CLUBS!$B14,'CA F'!$AB$5:$AB$72)+SUMIF('CA H'!$D$5:$D$72,CLUBS!$B14,'CA H'!$AB$5:$AB$72)+SUMIF('JU F'!$D$5:$D$72,CLUBS!$B14,'JU F'!$AB$5:$AB$72)+SUMIF('JU H'!$D$5:$D$72,CLUBS!$B14,'JU H'!$AB$5:$AB$72)</f>
        <v>0</v>
      </c>
      <c r="AK14" s="26">
        <f>COUNTIFS('MP F'!$D$5:$D$72,CLUBS!$B14,'MP F'!$AC$5:$AC$72,"&gt;0")+COUNTIFS('MP H'!$D$5:$D$72,CLUBS!$B14,'MP H'!$AC$5:$AC$72,"&gt;0")+COUNTIFS('PO F'!$D$5:$D$72,CLUBS!$B14,'PO F'!$AC$5:$AC$72,"&gt;0")+COUNTIFS('PO H'!$D$5:$D$72,CLUBS!$B14,'PO H'!$AC$5:$AC$72,"&gt;0")+COUNTIFS('PU F'!$D$5:$D$72,CLUBS!$B14,'PU F'!$AC$5:$AC$72,"&gt;0")+COUNTIFS('PU H'!$D$5:$D$72,CLUBS!$B14,'PU H'!$AC$5:$AC$72,"&gt;0")+COUNTIFS('BE F'!$D$5:$D$72,CLUBS!$B14,'BE F'!$AC$5:$AC$72,"&gt;0")+COUNTIFS('BE H'!$D$5:$D$72,CLUBS!$B14,'BE H'!$AC$5:$AC$72,"&gt;0")+COUNTIFS('MI F'!$D$5:$D$72,CLUBS!$B14,'MI F'!$AC$5:$AC$72,"&gt;0")+COUNTIFS('MI H'!$D$5:$D$72,CLUBS!$B14,'MI H'!$AC$5:$AC$72,"&gt;0")+COUNTIFS('CA F'!$D$5:$D$72,CLUBS!$B14,'CA F'!$AC$5:$AC$72,"&gt;0")+COUNTIFS('CA H'!$D$5:$D$72,CLUBS!$B14,'CA H'!$AC$5:$AC$72,"&gt;0")+COUNTIFS('JU F'!$D$5:$D$72,CLUBS!$B14,'JU F'!$AC$5:$AC$72,"&gt;0")+COUNTIFS('JU H'!$D$5:$D$72,CLUBS!$B14,'JU H'!$AC$5:$AC$72,"&gt;0")</f>
        <v>0</v>
      </c>
      <c r="AL14" s="26">
        <f>SUMIF('MP F'!$D$5:$D$72,CLUBS!$B14,'MP F'!$AD$5:$AD$72)+SUMIF('MP H'!$D$5:$D$72,CLUBS!$B14,'MP H'!$AD$5:$AD$72)+SUMIF('PO F'!$D$5:$D$72,CLUBS!$B14,'PO F'!$AD$5:$AD$72)+SUMIF('PO H'!$D$5:$D$72,CLUBS!$B14,'PO H'!$AD$5:$AD$72)+SUMIF('PU F'!$D$5:$D$72,CLUBS!$B14,'PU F'!$AD$5:$AD$72)+SUMIF('PU H'!$D$5:$D$72,CLUBS!$B14,'PU H'!$AD$5:$AD$72)+SUMIF('BE F'!$D$5:$D$72,CLUBS!$B14,'BE F'!$AD$5:$AD$72)+SUMIF('BE H'!$D$5:$D$72,CLUBS!$B14,'BE H'!$AD$5:$AD$72)+SUMIF('MI F'!$D$5:$D$72,CLUBS!$B14,'MI F'!$AD$5:$AD$72)+SUMIF('MI H'!$D$5:$D$72,CLUBS!$B14,'MI H'!$AD$5:$AD$72)+SUMIF('CA F'!$D$5:$D$72,CLUBS!$B14,'CA F'!$AD$5:$AD$72)+SUMIF('CA H'!$D$5:$D$72,CLUBS!$B14,'CA H'!$AD$5:$AD$72)+SUMIF('JU F'!$D$5:$D$72,CLUBS!$B14,'JU F'!$AD$5:$AD$72)+SUMIF('JU H'!$D$5:$D$72,CLUBS!$B14,'JU H'!$AD$5:$AD$72)</f>
        <v>0</v>
      </c>
      <c r="AM14" s="26">
        <f>COUNTIFS('MP F'!$D$5:$D$72,CLUBS!$B14,'MP F'!$AE$5:$AE$72,"&gt;0")+COUNTIFS('MP H'!$D$5:$D$72,CLUBS!$B14,'MP H'!$AE$5:$AE$72,"&gt;0")+COUNTIFS('PO F'!$D$5:$D$72,CLUBS!$B14,'PO F'!$AE$5:$AE$72,"&gt;0")+COUNTIFS('PO H'!$D$5:$D$72,CLUBS!$B14,'PO H'!$AE$5:$AE$72,"&gt;0")+COUNTIFS('PU F'!$D$5:$D$72,CLUBS!$B14,'PU F'!$AE$5:$AE$72,"&gt;0")+COUNTIFS('PU H'!$D$5:$D$72,CLUBS!$B14,'PU H'!$AE$5:$AE$72,"&gt;0")+COUNTIFS('BE F'!$D$5:$D$72,CLUBS!$B14,'BE F'!$AE$5:$AE$72,"&gt;0")+COUNTIFS('BE H'!$D$5:$D$72,CLUBS!$B14,'BE H'!$AE$5:$AE$72,"&gt;0")+COUNTIFS('MI F'!$D$5:$D$72,CLUBS!$B14,'MI F'!$AE$5:$AE$72,"&gt;0")+COUNTIFS('MI H'!$D$5:$D$72,CLUBS!$B14,'MI H'!$AE$5:$AE$72,"&gt;0")+COUNTIFS('CA F'!$D$5:$D$72,CLUBS!$B14,'CA F'!$AE$5:$AE$72,"&gt;0")+COUNTIFS('CA H'!$D$5:$D$72,CLUBS!$B14,'CA H'!$AE$5:$AE$72,"&gt;0")+COUNTIFS('JU F'!$D$5:$D$72,CLUBS!$B14,'JU F'!$AE$5:$AE$72,"&gt;0")+COUNTIFS('JU H'!$D$5:$D$72,CLUBS!$B14,'JU H'!$AE$5:$AE$72,"&gt;0")</f>
        <v>0</v>
      </c>
      <c r="AN14" s="26">
        <f>SUMIF('MP F'!$D$5:$D$72,CLUBS!$B14,'MP F'!$AF$5:$AF$72)+SUMIF('MP H'!$D$5:$D$72,CLUBS!$B14,'MP H'!$AF$5:$AF$72)+SUMIF('PO F'!$D$5:$D$72,CLUBS!$B14,'PO F'!$AF$5:$AF$72)+SUMIF('PO H'!$D$5:$D$72,CLUBS!$B14,'PO H'!$AF$5:$AF$72)+SUMIF('PU F'!$D$5:$D$72,CLUBS!$B14,'PU F'!$AF$5:$AF$72)+SUMIF('PU H'!$D$5:$D$72,CLUBS!$B14,'PU H'!$AF$5:$AF$72)+SUMIF('BE F'!$D$5:$D$72,CLUBS!$B14,'BE F'!$AF$5:$AF$72)+SUMIF('BE H'!$D$5:$D$72,CLUBS!$B14,'BE H'!$AF$5:$AF$72)+SUMIF('MI F'!$D$5:$D$72,CLUBS!$B14,'MI F'!$AF$5:$AF$72)+SUMIF('MI H'!$D$5:$D$72,CLUBS!$B14,'MI H'!$AF$5:$AF$72)+SUMIF('CA F'!$D$5:$D$72,CLUBS!$B14,'CA F'!$AF$5:$AF$72)+SUMIF('CA H'!$D$5:$D$72,CLUBS!$B14,'CA H'!$AF$5:$AF$72)+SUMIF('JU F'!$D$5:$D$72,CLUBS!$B14,'JU F'!$AF$5:$AF$72)+SUMIF('JU H'!$D$5:$D$72,CLUBS!$B14,'JU H'!$AF$5:$AF$72)</f>
        <v>0</v>
      </c>
      <c r="AO14" s="26">
        <f>COUNTIFS('MP F'!$D$5:$D$72,CLUBS!$B14,'MP F'!$AG$5:$AG$72,"&gt;0")+COUNTIFS('MP H'!$D$5:$D$72,CLUBS!$B14,'MP H'!$AG$5:$AG$72,"&gt;0")+COUNTIFS('PO F'!$D$5:$D$72,CLUBS!$B14,'PO F'!$AG$5:$AG$72,"&gt;0")+COUNTIFS('PO H'!$D$5:$D$72,CLUBS!$B14,'PO H'!$AG$5:$AG$72,"&gt;0")+COUNTIFS('PU F'!$D$5:$D$72,CLUBS!$B14,'PU F'!$AG$5:$AG$72,"&gt;0")+COUNTIFS('PU H'!$D$5:$D$72,CLUBS!$B14,'PU H'!$AG$5:$AG$72,"&gt;0")+COUNTIFS('BE F'!$D$5:$D$72,CLUBS!$B14,'BE F'!$AG$5:$AG$72,"&gt;0")+COUNTIFS('BE H'!$D$5:$D$72,CLUBS!$B14,'BE H'!$AG$5:$AG$72,"&gt;0")+COUNTIFS('MI F'!$D$5:$D$72,CLUBS!$B14,'MI F'!$AG$5:$AG$72,"&gt;0")+COUNTIFS('MI H'!$D$5:$D$72,CLUBS!$B14,'MI H'!$AG$5:$AG$72,"&gt;0")+COUNTIFS('CA F'!$D$5:$D$72,CLUBS!$B14,'CA F'!$AG$5:$AG$72,"&gt;0")+COUNTIFS('CA H'!$D$5:$D$72,CLUBS!$B14,'CA H'!$AG$5:$AG$72,"&gt;0")+COUNTIFS('JU F'!$D$5:$D$72,CLUBS!$B14,'JU F'!$AG$5:$AG$72,"&gt;0")+COUNTIFS('JU H'!$D$5:$D$72,CLUBS!$B14,'JU H'!$AG$5:$AG$72,"&gt;0")</f>
        <v>0</v>
      </c>
      <c r="AP14" s="26">
        <f>SUMIF('MP F'!$D$5:$D$72,CLUBS!$B14,'MP F'!$AH$5:$AH$72)+SUMIF('MP H'!$D$5:$D$72,CLUBS!$B14,'MP H'!$AH$5:$AH$72)+SUMIF('PO F'!$D$5:$D$72,CLUBS!$B14,'PO F'!$AH$5:$AH$72)+SUMIF('PO H'!$D$5:$D$72,CLUBS!$B14,'PO H'!$AH$5:$AH$72)+SUMIF('PU F'!$D$5:$D$72,CLUBS!$B14,'PU F'!$AH$5:$AH$72)+SUMIF('PU H'!$D$5:$D$72,CLUBS!$B14,'PU H'!$AH$5:$AH$72)+SUMIF('BE F'!$D$5:$D$72,CLUBS!$B14,'BE F'!$AH$5:$AH$72)+SUMIF('BE H'!$D$5:$D$72,CLUBS!$B14,'BE H'!$AH$5:$AH$72)+SUMIF('MI F'!$D$5:$D$72,CLUBS!$B14,'MI F'!$AH$5:$AH$72)+SUMIF('MI H'!$D$5:$D$72,CLUBS!$B14,'MI H'!$AH$5:$AH$72)+SUMIF('CA F'!$D$5:$D$72,CLUBS!$B14,'CA F'!$AH$5:$AH$72)+SUMIF('CA H'!$D$5:$D$72,CLUBS!$B14,'CA H'!$AH$5:$AH$72)+SUMIF('JU F'!$D$5:$D$72,CLUBS!$B14,'JU F'!$AH$5:$AH$72)+SUMIF('JU H'!$D$5:$D$72,CLUBS!$B14,'JU H'!$AH$5:$AH$72)</f>
        <v>0</v>
      </c>
      <c r="AQ14" s="16">
        <f t="shared" si="12"/>
        <v>25</v>
      </c>
      <c r="AR14" s="28">
        <f t="shared" si="13"/>
        <v>584.75</v>
      </c>
      <c r="AS14" s="29">
        <f t="shared" si="14"/>
        <v>23.39</v>
      </c>
      <c r="AT14" s="14">
        <v>12</v>
      </c>
      <c r="AU14" s="14">
        <v>4</v>
      </c>
      <c r="AV14" s="27">
        <f t="shared" si="15"/>
        <v>48.729166666666664</v>
      </c>
      <c r="AW14" s="22"/>
    </row>
    <row r="15" spans="1:49" ht="13.5" x14ac:dyDescent="0.3">
      <c r="A15" s="34">
        <f t="shared" si="0"/>
        <v>20</v>
      </c>
      <c r="B15" s="65" t="s">
        <v>8</v>
      </c>
      <c r="C15" s="14">
        <f>COUNTIFS('MP F'!$D$5:$D$72,CLUBS!$B15,'MP F'!$E$5:$E$72,"&gt;0")+COUNTIFS('MP H'!$D$5:$D$72,CLUBS!$B15,'MP H'!$E$5:$E$72,"&gt;0")+COUNTIFS('PO F'!$D$5:$D$72,CLUBS!$B15,'PO F'!$E$5:$E$72,"&gt;0")+COUNTIFS('PO H'!$D$5:$D$72,CLUBS!$B15,'PO H'!$E$5:$E$72,"&gt;0")+COUNTIFS('PU F'!$D$5:$D$72,CLUBS!$B15,'PU F'!$E$5:$E$72,"&gt;0")+COUNTIFS('PU H'!$D$5:$D$72,CLUBS!$B15,'PU H'!$E$5:$E$72,"&gt;0")+COUNTIFS('BE F'!$D$5:$D$72,CLUBS!$B15,'BE F'!$E$5:$E$72,"&gt;0")+COUNTIFS('BE H'!$D$5:$D$72,CLUBS!$B15,'BE H'!$E$5:$E$72,"&gt;0")+COUNTIFS('MI F'!$D$5:$D$72,CLUBS!$B15,'MI F'!$E$5:$E$72,"&gt;0")+COUNTIFS('MI H'!$D$5:$D$72,CLUBS!$B15,'MI H'!$E$5:$E$72,"&gt;0")+COUNTIFS('CA F'!$D$5:$D$72,CLUBS!$B15,'CA F'!$E$5:$E$72,"&gt;0")+COUNTIFS('CA H'!$D$5:$D$72,CLUBS!$B15,'CA H'!$E$5:$E$72,"&gt;0")+COUNTIFS('JU F'!$D$5:$D$72,CLUBS!$B15,'JU F'!$E$5:$E$72,"&gt;0")+COUNTIFS('JU H'!$D$5:$D$72,CLUBS!$B15,'JU H'!$E$5:$E$72,"&gt;0")</f>
        <v>0</v>
      </c>
      <c r="D15" s="14">
        <v>0</v>
      </c>
      <c r="E15" s="27">
        <f>(SUMIF('MP F'!$D$5:$D$72,CLUBS!$B15,'MP F'!$F$5:$F$72)+SUMIF('MP H'!$D$5:$D$72,CLUBS!$B15,'MP H'!$F$5:$F$72)+SUMIF('PO F'!$D$5:$D$72,CLUBS!$B15,'PO F'!$F$5:$F$72)+SUMIF('PO H'!$D$5:$D$72,CLUBS!$B15,'PO H'!$F$5:$F$72)+SUMIF('PU F'!$D$5:$D$72,CLUBS!$B15,'PU F'!$F$5:$F$72)+SUMIF('PU H'!$D$5:$D$72,CLUBS!$B15,'PU H'!$F$5:$F$72)+SUMIF('BE F'!$D$5:$D$72,CLUBS!$B15,'BE F'!$F$5:$F$72)+SUMIF('BE H'!$D$5:$D$72,CLUBS!$B15,'BE H'!$F$5:$F$72)+SUMIF('MI F'!$D$5:$D$72,CLUBS!$B15,'MI F'!$F$5:$F$72)+SUMIF('MI H'!$D$5:$D$72,CLUBS!$B15,'MI H'!$F$5:$F$72)+SUMIF('CA F'!$D$5:$D$72,CLUBS!$B15,'CA F'!$F$5:$F$72)+SUMIF('CA H'!$D$5:$D$72,CLUBS!$B15,'CA H'!$F$5:$F$72)+SUMIF('JU F'!$D$5:$D$72,CLUBS!$B15,'JU F'!$F$5:$F$72)+SUMIF('JU H'!$D$5:$D$72,CLUBS!$B15,'JU H'!$F$5:$F$72))*D15</f>
        <v>0</v>
      </c>
      <c r="F15" s="69">
        <f>COUNTIFS('MP F'!$D$5:$D$72,CLUBS!$B15,'MP F'!$G$5:$G$72,"&gt;0")+COUNTIFS('MP H'!$D$5:$D$72,CLUBS!$B15,'MP H'!$G$5:$G$72,"&gt;0")+COUNTIFS('PO F'!$D$5:$D$72,CLUBS!$B15,'PO F'!$G$5:$G$72,"&gt;0")+COUNTIFS('PO H'!$D$5:$D$72,CLUBS!$B15,'PO H'!$G$5:$G$72,"&gt;0")+COUNTIFS('PU F'!$D$5:$D$72,CLUBS!$B15,'PU F'!$G$5:$G$72,"&gt;0")+COUNTIFS('PU H'!$D$5:$D$72,CLUBS!$B15,'PU H'!$G$5:$G$72,"&gt;0")+COUNTIFS('BE F'!$D$5:$D$72,CLUBS!$B15,'BE F'!$G$5:$G$72,"&gt;0")+COUNTIFS('BE H'!$D$5:$D$72,CLUBS!$B15,'BE H'!$G$5:$G$72,"&gt;0")+COUNTIFS('MI F'!$D$5:$D$72,CLUBS!$B15,'MI F'!$G$5:$G$72,"&gt;0")+COUNTIFS('MI H'!$D$5:$D$72,CLUBS!$B15,'MI H'!$G$5:$G$72,"&gt;0")+COUNTIFS('CA F'!$D$5:$D$72,CLUBS!$B15,'CA F'!$G$5:$G$72,"&gt;0")+COUNTIFS('CA H'!$D$5:$D$72,CLUBS!$B15,'CA H'!$G$5:$G$72,"&gt;0")+COUNTIFS('JU F'!$D$5:$D$72,CLUBS!$B15,'JU F'!$G$5:$G$72,"&gt;0")+COUNTIFS('JU H'!$D$5:$D$72,CLUBS!$B15,'JU H'!$G$5:$G$72,"&gt;0")</f>
        <v>0</v>
      </c>
      <c r="G15" s="69">
        <v>0</v>
      </c>
      <c r="H15" s="70">
        <f>(SUMIF('MP F'!$D$5:$D$72,CLUBS!$B15,'MP F'!$H$5:$H$72)+SUMIF('MP H'!$D$5:$D$72,CLUBS!$B15,'MP H'!$H$5:$H$72)+SUMIF('PO F'!$D$5:$D$72,CLUBS!$B15,'PO F'!$H$5:$H$72)+SUMIF('PO H'!$D$5:$D$72,CLUBS!$B15,'PO H'!$H$5:$H$72)+SUMIF('PU F'!$D$5:$D$72,CLUBS!$B15,'PU F'!$H$5:$H$72)+SUMIF('PU H'!$D$5:$D$72,CLUBS!$B15,'PU H'!$H$5:$H$72)+SUMIF('BE F'!$D$5:$D$72,CLUBS!$B15,'BE F'!$H$5:$H$72)+SUMIF('BE H'!$D$5:$D$72,CLUBS!$B15,'BE H'!$H$5:$H$72)+SUMIF('MI F'!$D$5:$D$72,CLUBS!$B15,'MI F'!$H$5:$H$72)+SUMIF('MI H'!$D$5:$D$72,CLUBS!$B15,'MI H'!$H$5:$H$72)+SUMIF('CA F'!$D$5:$D$72,CLUBS!$B15,'CA F'!$H$5:$H$72)+SUMIF('CA H'!$D$5:$D$72,CLUBS!$B15,'CA H'!$H$5:$H$72)+SUMIF('JU F'!$D$5:$D$72,CLUBS!$B15,'JU F'!$H$5:$H$72)+SUMIF('JU H'!$D$5:$D$72,CLUBS!$B15,'JU H'!$H$5:$H$72))*G15</f>
        <v>0</v>
      </c>
      <c r="I15" s="14">
        <f>COUNTIFS('MP F'!$D$5:$D$72,CLUBS!$B15,'MP F'!$I$5:$I$72,"&gt;0")+COUNTIFS('MP H'!$D$5:$D$72,CLUBS!$B15,'MP H'!$I$5:$I$72,"&gt;0")+COUNTIFS('PO F'!$D$5:$D$72,CLUBS!$B15,'PO F'!$I$5:$I$72,"&gt;0")+COUNTIFS('PO H'!$D$5:$D$72,CLUBS!$B15,'PO H'!$I$5:$I$72,"&gt;0")+COUNTIFS('PU F'!$D$5:$D$72,CLUBS!$B15,'PU F'!$I$5:$I$72,"&gt;0")+COUNTIFS('PU H'!$D$5:$D$72,CLUBS!$B15,'PU H'!$I$5:$I$72,"&gt;0")+COUNTIFS('BE F'!$D$5:$D$72,CLUBS!$B15,'BE F'!$I$5:$I$72,"&gt;0")+COUNTIFS('BE H'!$D$5:$D$72,CLUBS!$B15,'BE H'!$I$5:$I$72,"&gt;0")+COUNTIFS('MI F'!$D$5:$D$72,CLUBS!$B15,'MI F'!$I$5:$I$72,"&gt;0")+COUNTIFS('MI H'!$D$5:$D$72,CLUBS!$B15,'MI H'!$I$5:$I$72,"&gt;0")+COUNTIFS('CA F'!$D$5:$D$72,CLUBS!$B15,'CA F'!$I$5:$I$72,"&gt;0")+COUNTIFS('CA H'!$D$5:$D$72,CLUBS!$B15,'CA H'!$I$5:$I$72,"&gt;0")+COUNTIFS('JU F'!$D$5:$D$72,CLUBS!$B15,'JU F'!$I$5:$I$72,"&gt;0")+COUNTIFS('JU H'!$D$5:$D$72,CLUBS!$B15,'JU H'!$I$5:$I$72,"&gt;0")</f>
        <v>0</v>
      </c>
      <c r="J15" s="14">
        <v>0</v>
      </c>
      <c r="K15" s="26">
        <f>(SUMIF('MP F'!$D$5:$D$72,CLUBS!$B15,'MP F'!$J$5:$J$72)+SUMIF('MP H'!$D$5:$D$72,CLUBS!$B15,'MP H'!$J$5:$J$72)+SUMIF('PO F'!$D$5:$D$72,CLUBS!$B15,'PO F'!$J$5:$J$72)+SUMIF('PO H'!$D$5:$D$72,CLUBS!$B15,'PO H'!$J$5:$J$72)+SUMIF('PU F'!$D$5:$D$72,CLUBS!$B15,'PU F'!$J$5:$J$72)+SUMIF('PU H'!$D$5:$D$72,CLUBS!$B15,'PU H'!$J$5:$J$72)+SUMIF('BE F'!$D$5:$D$72,CLUBS!$B15,'BE F'!$J$5:$J$72)+SUMIF('BE H'!$D$5:$D$72,CLUBS!$B15,'BE H'!$J$5:$J$72)+SUMIF('MI F'!$D$5:$D$72,CLUBS!$B15,'MI F'!$J$5:$J$72)+SUMIF('MI H'!$D$5:$D$72,CLUBS!$B15,'MI H'!$J$5:$J$72)+SUMIF('CA F'!$D$5:$D$72,CLUBS!$B15,'CA F'!$J$5:$J$72)+SUMIF('CA H'!$D$5:$D$72,CLUBS!$B15,'CA H'!$J$5:$J$72)+SUMIF('JU F'!$D$5:$D$72,CLUBS!$B15,'JU F'!$J$5:$J$72)+SUMIF('JU H'!$D$5:$D$72,CLUBS!$B15,'JU H'!$J$5:$J$72))*J15</f>
        <v>0</v>
      </c>
      <c r="L15" s="69">
        <f>COUNTIFS('MP F'!$D$5:$D$72,CLUBS!$B15,'MP F'!$K$5:$K$72,"&gt;0")+COUNTIFS('MP H'!$D$5:$D$72,CLUBS!$B15,'MP H'!$K$5:$K$72,"&gt;0")+COUNTIFS('PO F'!$D$5:$D$72,CLUBS!$B15,'PO F'!$K$5:$K$72,"&gt;0")+COUNTIFS('PO H'!$D$5:$D$72,CLUBS!$B15,'PO H'!$K$5:$K$72,"&gt;0")+COUNTIFS('PU F'!$D$5:$D$72,CLUBS!$B15,'PU F'!$K$5:$K$72,"&gt;0")+COUNTIFS('PU H'!$D$5:$D$72,CLUBS!$B15,'PU H'!$K$5:$K$72,"&gt;0")+COUNTIFS('BE F'!$D$5:$D$72,CLUBS!$B15,'BE F'!$K$5:$K$72,"&gt;0")+COUNTIFS('BE H'!$D$5:$D$72,CLUBS!$B15,'BE H'!$K$5:$K$72,"&gt;0")+COUNTIFS('MI F'!$D$5:$D$72,CLUBS!$B15,'MI F'!$K$5:$K$72,"&gt;0")+COUNTIFS('MI H'!$D$5:$D$72,CLUBS!$B15,'MI H'!$K$5:$K$72,"&gt;0")+COUNTIFS('CA F'!$D$5:$D$72,CLUBS!$B15,'CA F'!$K$5:$K$72,"&gt;0")+COUNTIFS('CA H'!$D$5:$D$72,CLUBS!$B15,'CA H'!$K$5:$K$72,"&gt;0")+COUNTIFS('JU F'!$D$5:$D$72,CLUBS!$B15,'JU F'!$K$5:$K$72,"&gt;0")+COUNTIFS('JU H'!$D$5:$D$72,CLUBS!$B15,'JU H'!$K$5:$K$72,"&gt;0")</f>
        <v>0</v>
      </c>
      <c r="M15" s="69">
        <v>0</v>
      </c>
      <c r="N15" s="69">
        <f>(SUMIF('MP F'!$D$5:$D$72,CLUBS!$B15,'MP F'!$L$5:$L$72)+SUMIF('MP H'!$D$5:$D$72,CLUBS!$B15,'MP H'!$L$5:$L$72)+SUMIF('PO F'!$D$5:$D$72,CLUBS!$B15,'PO F'!$L$5:$L$72)+SUMIF('PO H'!$D$5:$D$72,CLUBS!$B15,'PO H'!$L$5:$L$72)+SUMIF('PU F'!$D$5:$D$72,CLUBS!$B15,'PU F'!$L$5:$L$72)+SUMIF('PU H'!$D$5:$D$72,CLUBS!$B15,'PU H'!$L$5:$L$72)+SUMIF('BE F'!$D$5:$D$72,CLUBS!$B15,'BE F'!$L$5:$L$72)+SUMIF('BE H'!$D$5:$D$72,CLUBS!$B15,'BE H'!$L$5:$L$72)+SUMIF('MI F'!$D$5:$D$72,CLUBS!$B15,'MI F'!$L$5:$L$72)+SUMIF('MI H'!$D$5:$D$72,CLUBS!$B15,'MI H'!$L$5:$L$72)+SUMIF('CA F'!$D$5:$D$72,CLUBS!$B15,'CA F'!$L$5:$L$72)+SUMIF('CA H'!$D$5:$D$72,CLUBS!$B15,'CA H'!$L$5:$L$72)+SUMIF('JU F'!$D$5:$D$72,CLUBS!$B15,'JU F'!$L$5:$L$72)+SUMIF('JU H'!$D$5:$D$72,CLUBS!$B15,'JU H'!$L$5:$L$72))*M15</f>
        <v>0</v>
      </c>
      <c r="O15" s="26">
        <f>COUNTIFS('MP F'!$D$5:$D$72,CLUBS!$B15,'MP F'!$M$5:$M$72,"&gt;0")+COUNTIFS('MP H'!$D$5:$D$72,CLUBS!$B15,'MP H'!$M$5:$M$72,"&gt;0")+COUNTIFS('PO F'!$D$5:$D$72,CLUBS!$B15,'PO F'!$M$5:$M$72,"&gt;0")+COUNTIFS('PO H'!$D$5:$D$72,CLUBS!$B15,'PO H'!$M$5:$M$72,"&gt;0")+COUNTIFS('PU F'!$D$5:$D$72,CLUBS!$B15,'PU F'!$M$5:$M$72,"&gt;0")+COUNTIFS('PU H'!$D$5:$D$72,CLUBS!$B15,'PU H'!$M$5:$M$72,"&gt;0")+COUNTIFS('BE F'!$D$5:$D$72,CLUBS!$B15,'BE F'!$M$5:$M$72,"&gt;0")+COUNTIFS('BE H'!$D$5:$D$72,CLUBS!$B15,'BE H'!$M$5:$M$72,"&gt;0")+COUNTIFS('MI F'!$D$5:$D$72,CLUBS!$B15,'MI F'!$M$5:$M$72,"&gt;0")+COUNTIFS('MI H'!$D$5:$D$72,CLUBS!$B15,'MI H'!$M$5:$M$72,"&gt;0")+COUNTIFS('CA F'!$D$5:$D$72,CLUBS!$B15,'CA F'!$M$5:$M$72,"&gt;0")+COUNTIFS('CA H'!$D$5:$D$72,CLUBS!$B15,'CA H'!$M$5:$M$72,"&gt;0")+COUNTIFS('JU F'!$D$5:$D$72,CLUBS!$B15,'JU F'!$M$5:$M$72,"&gt;0")+COUNTIFS('JU H'!$D$5:$D$72,CLUBS!$B15,'JU H'!$M$5:$M$72,"&gt;0")</f>
        <v>0</v>
      </c>
      <c r="P15" s="26">
        <v>0</v>
      </c>
      <c r="Q15" s="26">
        <f>(SUMIF('MP F'!$D$5:$D$72,CLUBS!$B15,'MP F'!$N$5:$N$72)+SUMIF('MP H'!$D$5:$D$72,CLUBS!$B15,'MP H'!$N$5:$N$72)+SUMIF('PO F'!$D$5:$D$72,CLUBS!$B15,'PO F'!$N$5:$N$72)+SUMIF('PO H'!$D$5:$D$72,CLUBS!$B15,'PO H'!$N$5:$N$72)+SUMIF('PU F'!$D$5:$D$72,CLUBS!$B15,'PU F'!$N$5:$N$72)+SUMIF('PU H'!$D$5:$D$72,CLUBS!$B15,'PU H'!$N$5:$N$72)+SUMIF('BE F'!$D$5:$D$72,CLUBS!$B15,'BE F'!$N$5:$N$72)+SUMIF('BE H'!$D$5:$D$72,CLUBS!$B15,'BE H'!$N$5:$N$72)+SUMIF('MI F'!$D$5:$D$72,CLUBS!$B15,'MI F'!$N$5:$N$72)+SUMIF('MI H'!$D$5:$D$72,CLUBS!$B15,'MI H'!$N$5:$N$72)+SUMIF('CA F'!$D$5:$D$72,CLUBS!$B15,'CA F'!$N$5:$N$72)+SUMIF('CA H'!$D$5:$D$72,CLUBS!$B15,'CA H'!$N$5:$N$72)+SUMIF('JU F'!$D$5:$D$72,CLUBS!$B15,'JU F'!$N$5:$N$72)+SUMIF('JU H'!$D$5:$D$72,CLUBS!$B15,'JU H'!$N$5:$N$72))*P15</f>
        <v>0</v>
      </c>
      <c r="R15" s="69">
        <f>COUNTIFS('MP F'!$D$5:$D$72,CLUBS!$B15,'MP F'!$O$5:$O$72,"&gt;0")+COUNTIFS('MP H'!$D$5:$D$72,CLUBS!$B15,'MP H'!$O$5:$O$72,"&gt;0")+COUNTIFS('PO F'!$D$5:$D$72,CLUBS!$B15,'PO F'!$O$5:$O$72,"&gt;0")+COUNTIFS('PO H'!$D$5:$D$72,CLUBS!$B15,'PO H'!$O$5:$O$72,"&gt;0")+COUNTIFS('PU F'!$D$5:$D$72,CLUBS!$B15,'PU F'!$O$5:$O$72,"&gt;0")+COUNTIFS('PU H'!$D$5:$D$72,CLUBS!$B15,'PU H'!$O$5:$O$72,"&gt;0")+COUNTIFS('BE F'!$D$5:$D$72,CLUBS!$B15,'BE F'!$O$5:$O$72,"&gt;0")+COUNTIFS('BE H'!$D$5:$D$72,CLUBS!$B15,'BE H'!$O$5:$O$72,"&gt;0")+COUNTIFS('MI F'!$D$5:$D$72,CLUBS!$B15,'MI F'!$O$5:$O$72,"&gt;0")+COUNTIFS('MI H'!$D$5:$D$72,CLUBS!$B15,'MI H'!$O$5:$O$72,"&gt;0")+COUNTIFS('CA F'!$D$5:$D$72,CLUBS!$B15,'CA F'!$O$5:$O$72,"&gt;0")+COUNTIFS('CA H'!$D$5:$D$72,CLUBS!$B15,'CA H'!$O$5:$O$72,"&gt;0")+COUNTIFS('JU F'!$D$5:$D$72,CLUBS!$B15,'JU F'!$O$5:$O$72,"&gt;0")+COUNTIFS('JU H'!$D$5:$D$72,CLUBS!$B15,'JU H'!$O$5:$O$72,"&gt;0")</f>
        <v>0</v>
      </c>
      <c r="S15" s="69">
        <v>0</v>
      </c>
      <c r="T15" s="69">
        <f>(SUMIF('MP F'!$D$5:$D$72,CLUBS!$B15,'MP F'!$P$5:$P$72)+SUMIF('MP H'!$D$5:$D$72,CLUBS!$B15,'MP H'!$P$5:$P$72)+SUMIF('PO F'!$D$5:$D$72,CLUBS!$B15,'PO F'!$P$5:$P$72)+SUMIF('PO H'!$D$5:$D$72,CLUBS!$B15,'PO H'!$P$5:$P$72)+SUMIF('PU F'!$D$5:$D$72,CLUBS!$B15,'PU F'!$P$5:$P$72)+SUMIF('PU H'!$D$5:$D$72,CLUBS!$B15,'PU H'!$P$5:$P$72)+SUMIF('BE F'!$D$5:$D$72,CLUBS!$B15,'BE F'!$P$5:$P$72)+SUMIF('BE H'!$D$5:$D$72,CLUBS!$B15,'BE H'!$P$5:$P$72)+SUMIF('MI F'!$D$5:$D$72,CLUBS!$B15,'MI F'!$P$5:$P$72)+SUMIF('MI H'!$D$5:$D$72,CLUBS!$B15,'MI H'!$P$5:$P$72)+SUMIF('CA F'!$D$5:$D$72,CLUBS!$B15,'CA F'!$P$5:$P$72)+SUMIF('CA H'!$D$5:$D$72,CLUBS!$B15,'CA H'!$P$5:$P$72)+SUMIF('JU F'!$D$5:$D$72,CLUBS!$B15,'JU F'!$P$5:$P$72)+SUMIF('JU H'!$D$5:$D$72,CLUBS!$B15,'JU H'!$P$5:$P$72))*S15</f>
        <v>0</v>
      </c>
      <c r="U15" s="26">
        <f>COUNTIFS('MP F'!$D$5:$D$72,CLUBS!$B15,'MP F'!$Q$5:$Q$72,"&gt;0")+COUNTIFS('MP H'!$D$5:$D$72,CLUBS!$B15,'MP H'!$Q$5:$Q$72,"&gt;0")+COUNTIFS('PO F'!$D$5:$D$72,CLUBS!$B15,'PO F'!$Q$5:$Q$72,"&gt;0")+COUNTIFS('PO H'!$D$5:$D$72,CLUBS!$B15,'PO H'!$Q$5:$Q$72,"&gt;0")+COUNTIFS('PU F'!$D$5:$D$72,CLUBS!$B15,'PU F'!$Q$5:$Q$72,"&gt;0")+COUNTIFS('PU H'!$D$5:$D$72,CLUBS!$B15,'PU H'!$Q$5:$Q$72,"&gt;0")+COUNTIFS('BE F'!$D$5:$D$72,CLUBS!$B15,'BE F'!$Q$5:$Q$72,"&gt;0")+COUNTIFS('BE H'!$D$5:$D$72,CLUBS!$B15,'BE H'!$Q$5:$Q$72,"&gt;0")+COUNTIFS('MI F'!$D$5:$D$72,CLUBS!$B15,'MI F'!$Q$5:$Q$72,"&gt;0")+COUNTIFS('MI H'!$D$5:$D$72,CLUBS!$B15,'MI H'!$Q$5:$Q$72,"&gt;0")+COUNTIFS('CA F'!$D$5:$D$72,CLUBS!$B15,'CA F'!$Q$5:$Q$72,"&gt;0")+COUNTIFS('CA H'!$D$5:$D$72,CLUBS!$B15,'CA H'!$Q$5:$Q$72,"&gt;0")+COUNTIFS('JU F'!$D$5:$D$72,CLUBS!$B15,'JU F'!$Q$5:$Q$72,"&gt;0")+COUNTIFS('JU H'!$D$5:$D$72,CLUBS!$B15,'JU H'!$Q$5:$Q$72,"&gt;0")</f>
        <v>0</v>
      </c>
      <c r="V15" s="26">
        <v>0</v>
      </c>
      <c r="W15" s="26">
        <f>(SUMIF('MP F'!$D$5:$D$72,CLUBS!$B15,'MP F'!$R$5:$R$72)+SUMIF('MP H'!$D$5:$D$72,CLUBS!$B15,'MP H'!$R$5:$R$72)+SUMIF('PO F'!$D$5:$D$72,CLUBS!$B15,'PO F'!$R$5:$R$72)+SUMIF('PO H'!$D$5:$D$72,CLUBS!$B15,'PO H'!$R$5:$R$72)+SUMIF('PU F'!$D$5:$D$72,CLUBS!$B15,'PU F'!$R$5:$R$72)+SUMIF('PU H'!$D$5:$D$72,CLUBS!$B15,'PU H'!$R$5:$R$72)+SUMIF('BE F'!$D$5:$D$72,CLUBS!$B15,'BE F'!$R$5:$R$72)+SUMIF('BE H'!$D$5:$D$72,CLUBS!$B15,'BE H'!$R$5:$R$72)+SUMIF('MI F'!$D$5:$D$72,CLUBS!$B15,'MI F'!$R$5:$R$72)+SUMIF('MI H'!$D$5:$D$72,CLUBS!$B15,'MI H'!$R$5:$R$72)+SUMIF('CA F'!$D$5:$D$72,CLUBS!$B15,'CA F'!$R$5:$R$72)+SUMIF('CA H'!$D$5:$D$72,CLUBS!$B15,'CA H'!$R$5:$R$72)+SUMIF('JU F'!$D$5:$D$72,CLUBS!$B15,'JU F'!$R$5:$R$72)+SUMIF('JU H'!$D$5:$D$72,CLUBS!$B15,'JU H'!$R$5:$R$72))*V15</f>
        <v>0</v>
      </c>
      <c r="X15" s="69">
        <f>COUNTIFS('MP F'!$D$5:$D$72,CLUBS!$B15,'MP F'!$S$5:$S$72,"&gt;0")+COUNTIFS('MP H'!$D$5:$D$72,CLUBS!$B15,'MP H'!$S$5:$S$72,"&gt;0")+COUNTIFS('PO F'!$D$5:$D$72,CLUBS!$B15,'PO F'!$S$5:$S$72,"&gt;0")+COUNTIFS('PO H'!$D$5:$D$72,CLUBS!$B15,'PO H'!$S$5:$S$72,"&gt;0")+COUNTIFS('PU F'!$D$5:$D$72,CLUBS!$B15,'PU F'!$S$5:$S$72,"&gt;0")+COUNTIFS('PU H'!$D$5:$D$72,CLUBS!$B15,'PU H'!$S$5:$S$72,"&gt;0")+COUNTIFS('BE F'!$D$5:$D$72,CLUBS!$B15,'BE F'!$S$5:$S$72,"&gt;0")+COUNTIFS('BE H'!$D$5:$D$72,CLUBS!$B15,'BE H'!$S$5:$S$72,"&gt;0")+COUNTIFS('MI F'!$D$5:$D$72,CLUBS!$B15,'MI F'!$S$5:$S$72,"&gt;0")+COUNTIFS('MI H'!$D$5:$D$72,CLUBS!$B15,'MI H'!$S$5:$S$72,"&gt;0")+COUNTIFS('CA F'!$D$5:$D$72,CLUBS!$B15,'CA F'!$S$5:$S$72,"&gt;0")+COUNTIFS('CA H'!$D$5:$D$72,CLUBS!$B15,'CA H'!$S$5:$S$72,"&gt;0")+COUNTIFS('JU F'!$D$5:$D$72,CLUBS!$B15,'JU F'!$S$5:$S$72,"&gt;0")+COUNTIFS('JU H'!$D$5:$D$72,CLUBS!$B15,'JU H'!$S$5:$S$72,"&gt;0")</f>
        <v>0</v>
      </c>
      <c r="Y15" s="69">
        <v>0</v>
      </c>
      <c r="Z15" s="69">
        <f>(SUMIF('MP F'!$D$5:$D$72,CLUBS!$B15,'MP F'!$T$5:$T$72)+SUMIF('MP H'!$D$5:$D$72,CLUBS!$B15,'MP H'!$T$5:$T$72)+SUMIF('PO F'!$D$5:$D$72,CLUBS!$B15,'PO F'!$T$5:$T$72)+SUMIF('PO H'!$D$5:$D$72,CLUBS!$B15,'PO H'!$T$5:$T$72)+SUMIF('PU F'!$D$5:$D$72,CLUBS!$B15,'PU F'!$T$5:$T$72)+SUMIF('PU H'!$D$5:$D$72,CLUBS!$B15,'PU H'!$T$5:$T$72)+SUMIF('BE F'!$D$5:$D$72,CLUBS!$B15,'BE F'!$T$5:$T$72)+SUMIF('BE H'!$D$5:$D$72,CLUBS!$B15,'BE H'!$T$5:$T$72)+SUMIF('MI F'!$D$5:$D$72,CLUBS!$B15,'MI F'!$T$5:$T$72)+SUMIF('MI H'!$D$5:$D$72,CLUBS!$B15,'MI H'!$T$5:$T$72)+SUMIF('CA F'!$D$5:$D$72,CLUBS!$B15,'CA F'!$T$5:$T$72)+SUMIF('CA H'!$D$5:$D$72,CLUBS!$B15,'CA H'!$T$5:$T$72)+SUMIF('JU F'!$D$5:$D$72,CLUBS!$B15,'JU F'!$T$5:$T$72)+SUMIF('JU H'!$D$5:$D$72,CLUBS!$B15,'JU H'!$T$5:$T$72))*Y15</f>
        <v>0</v>
      </c>
      <c r="AA15" s="26">
        <f>COUNTIFS('MP F'!$D$5:$D$72,CLUBS!$B15,'MP F'!$U$5:$U$72,"&gt;0")+COUNTIFS('MP H'!$D$5:$D$72,CLUBS!$B15,'MP H'!$U$5:$U$72,"&gt;0")+COUNTIFS('PO F'!$D$5:$D$72,CLUBS!$B15,'PO F'!$U$5:$U$72,"&gt;0")+COUNTIFS('PO H'!$D$5:$D$72,CLUBS!$B15,'PO H'!$U$5:$U$72,"&gt;0")+COUNTIFS('PU F'!$D$5:$D$72,CLUBS!$B15,'PU F'!$U$5:$U$72,"&gt;0")+COUNTIFS('PU H'!$D$5:$D$72,CLUBS!$B15,'PU H'!$U$5:$U$72,"&gt;0")+COUNTIFS('BE F'!$D$5:$D$72,CLUBS!$B15,'BE F'!$U$5:$U$72,"&gt;0")+COUNTIFS('BE H'!$D$5:$D$72,CLUBS!$B15,'BE H'!$U$5:$U$72,"&gt;0")+COUNTIFS('MI F'!$D$5:$D$72,CLUBS!$B15,'MI F'!$U$5:$U$72,"&gt;0")+COUNTIFS('MI H'!$D$5:$D$72,CLUBS!$B15,'MI H'!$U$5:$U$72,"&gt;0")+COUNTIFS('CA F'!$D$5:$D$72,CLUBS!$B15,'CA F'!$U$5:$U$72,"&gt;0")+COUNTIFS('CA H'!$D$5:$D$72,CLUBS!$B15,'CA H'!$U$5:$U$72,"&gt;0")+COUNTIFS('JU F'!$D$5:$D$72,CLUBS!$B15,'JU F'!$U$5:$U$72,"&gt;0")+COUNTIFS('JU H'!$D$5:$D$72,CLUBS!$B15,'JU H'!$U$5:$U$72,"&gt;0")</f>
        <v>0</v>
      </c>
      <c r="AB15" s="26">
        <v>0</v>
      </c>
      <c r="AC15" s="26">
        <f>(SUMIF('MP F'!$D$5:$D$72,CLUBS!$B15,'MP F'!$V$5:$V$72)+SUMIF('MP H'!$D$5:$D$72,CLUBS!$B15,'MP H'!$V$5:$V$72)+SUMIF('PO F'!$D$5:$D$72,CLUBS!$B15,'PO F'!$V$5:$V$72)+SUMIF('PO H'!$D$5:$D$72,CLUBS!$B15,'PO H'!$V$5:$V$72)+SUMIF('PU F'!$D$5:$D$72,CLUBS!$B15,'PU F'!$V$5:$V$72)+SUMIF('PU H'!$D$5:$D$72,CLUBS!$B15,'PU H'!$V$5:$V$72)+SUMIF('BE F'!$D$5:$D$72,CLUBS!$B15,'BE F'!$V$5:$V$72)+SUMIF('BE H'!$D$5:$D$72,CLUBS!$B15,'BE H'!$V$5:$V$72)+SUMIF('MI F'!$D$5:$D$72,CLUBS!$B15,'MI F'!$V$5:$V$72)+SUMIF('MI H'!$D$5:$D$72,CLUBS!$B15,'MI H'!$V$5:$V$72)+SUMIF('CA F'!$D$5:$D$72,CLUBS!$B15,'CA F'!$V$5:$V$72)+SUMIF('CA H'!$D$5:$D$72,CLUBS!$B15,'CA H'!$V$5:$V$72)+SUMIF('JU F'!$D$5:$D$72,CLUBS!$B15,'JU F'!$V$5:$V$72)+SUMIF('JU H'!$D$5:$D$72,CLUBS!$B15,'JU H'!$V$5:$V$72))*AB15</f>
        <v>0</v>
      </c>
      <c r="AD15" s="69">
        <f>COUNTIFS('MP F'!$D$5:$D$72,CLUBS!$B15,'MP F'!$W$5:$W$72,"&gt;0")+COUNTIFS('MP H'!$D$5:$D$72,CLUBS!$B15,'MP H'!$W$5:$W$72,"&gt;0")+COUNTIFS('PO F'!$D$5:$D$72,CLUBS!$B15,'PO F'!$W$5:$W$72,"&gt;0")+COUNTIFS('PO H'!$D$5:$D$72,CLUBS!$B15,'PO H'!$W$5:$W$72,"&gt;0")+COUNTIFS('PU F'!$D$5:$D$72,CLUBS!$B15,'PU F'!$W$5:$W$72,"&gt;0")+COUNTIFS('PU H'!$D$5:$D$72,CLUBS!$B15,'PU H'!$W$5:$W$72,"&gt;0")+COUNTIFS('BE F'!$D$5:$D$72,CLUBS!$B15,'BE F'!$W$5:$W$72,"&gt;0")+COUNTIFS('BE H'!$D$5:$D$72,CLUBS!$B15,'BE H'!$W$5:$W$72,"&gt;0")+COUNTIFS('MI F'!$D$5:$D$72,CLUBS!$B15,'MI F'!$W$5:$W$72,"&gt;0")+COUNTIFS('MI H'!$D$5:$D$72,CLUBS!$B15,'MI H'!$W$5:$W$72,"&gt;0")+COUNTIFS('CA F'!$D$5:$D$72,CLUBS!$B15,'CA F'!$W$5:$W$72,"&gt;0")+COUNTIFS('CA H'!$D$5:$D$72,CLUBS!$B15,'CA H'!$W$5:$W$72,"&gt;0")+COUNTIFS('JU F'!$D$5:$D$72,CLUBS!$B15,'JU F'!$W$5:$W$72,"&gt;0")+COUNTIFS('JU H'!$D$5:$D$72,CLUBS!$B15,'JU H'!$W$5:$W$72,"&gt;0")</f>
        <v>0</v>
      </c>
      <c r="AE15" s="69">
        <v>0</v>
      </c>
      <c r="AF15" s="69">
        <f>(SUMIF('MP F'!$D$5:$D$72,CLUBS!$B15,'MP F'!$X$5:$X$72)+SUMIF('MP H'!$D$5:$D$72,CLUBS!$B15,'MP H'!$X$5:$X$72)+SUMIF('PO F'!$D$5:$D$72,CLUBS!$B15,'PO F'!$X$5:$X$72)+SUMIF('PO H'!$D$5:$D$72,CLUBS!$B15,'PO H'!$X$5:$X$72)+SUMIF('PU F'!$D$5:$D$72,CLUBS!$B15,'PU F'!$X$5:$X$72)+SUMIF('PU H'!$D$5:$D$72,CLUBS!$B15,'PU H'!$X$5:$X$72)+SUMIF('BE F'!$D$5:$D$72,CLUBS!$B15,'BE F'!$X$5:$X$72)+SUMIF('BE H'!$D$5:$D$72,CLUBS!$B15,'BE H'!$X$5:$X$72)+SUMIF('MI F'!$D$5:$D$72,CLUBS!$B15,'MI F'!$X$5:$X$72)+SUMIF('MI H'!$D$5:$D$72,CLUBS!$B15,'MI H'!$X$5:$X$72)+SUMIF('CA F'!$D$5:$D$72,CLUBS!$B15,'CA F'!$X$5:$X$72)+SUMIF('CA H'!$D$5:$D$72,CLUBS!$B15,'CA H'!$X$5:$X$72)+SUMIF('JU F'!$D$5:$D$72,CLUBS!$B15,'JU F'!$X$5:$X$72)+SUMIF('JU H'!$D$5:$D$72,CLUBS!$B15,'JU H'!$X$5:$X$72))*AE15</f>
        <v>0</v>
      </c>
      <c r="AG15" s="26">
        <f>COUNTIFS('MP F'!$D$5:$D$72,CLUBS!$B15,'MP F'!$Y$5:$Y$72,"&gt;0")+COUNTIFS('MP H'!$D$5:$D$72,CLUBS!$B15,'MP H'!$Y$5:$Y$72,"&gt;0")+COUNTIFS('PO F'!$D$5:$D$72,CLUBS!$B15,'PO F'!$Y$5:$Y$72,"&gt;0")+COUNTIFS('PO H'!$D$5:$D$72,CLUBS!$B15,'PO H'!$Y$5:$Y$72,"&gt;0")+COUNTIFS('PU F'!$D$5:$D$72,CLUBS!$B15,'PU F'!$Y$5:$Y$72,"&gt;0")+COUNTIFS('PU H'!$D$5:$D$72,CLUBS!$B15,'PU H'!$Y$5:$Y$72,"&gt;0")+COUNTIFS('BE F'!$D$5:$D$72,CLUBS!$B15,'BE F'!$Y$5:$Y$72,"&gt;0")+COUNTIFS('BE H'!$D$5:$D$72,CLUBS!$B15,'BE H'!$Y$5:$Y$72,"&gt;0")+COUNTIFS('MI F'!$D$5:$D$72,CLUBS!$B15,'MI F'!$Y$5:$Y$72,"&gt;0")+COUNTIFS('MI H'!$D$5:$D$72,CLUBS!$B15,'MI H'!$Y$5:$Y$72,"&gt;0")+COUNTIFS('CA F'!$D$5:$D$72,CLUBS!$B15,'CA F'!$Y$5:$Y$72,"&gt;0")+COUNTIFS('CA H'!$D$5:$D$72,CLUBS!$B15,'CA H'!$Y$5:$Y$72,"&gt;0")+COUNTIFS('JU F'!$D$5:$D$72,CLUBS!$B15,'JU F'!$Y$5:$Y$72,"&gt;0")+COUNTIFS('JU H'!$D$5:$D$72,CLUBS!$B15,'JU H'!$Y$5:$Y$72,"&gt;0")</f>
        <v>0</v>
      </c>
      <c r="AH15" s="26">
        <f>SUMIF('MP F'!$D$5:$D$72,CLUBS!$B15,'MP F'!$Z$5:$Z$72)+SUMIF('MP H'!$D$5:$D$72,CLUBS!$B15,'MP H'!$Z$5:$Z$72)+SUMIF('PO F'!$D$5:$D$72,CLUBS!$B15,'PO F'!$Z$5:$Z$72)+SUMIF('PO H'!$D$5:$D$72,CLUBS!$B15,'PO H'!$Z$5:$Z$72)+SUMIF('PU F'!$D$5:$D$72,CLUBS!$B15,'PU F'!$Z$5:$Z$72)+SUMIF('PU H'!$D$5:$D$72,CLUBS!$B15,'PU H'!$Z$5:$Z$72)+SUMIF('BE F'!$D$5:$D$72,CLUBS!$B15,'BE F'!$Z$5:$Z$72)+SUMIF('BE H'!$D$5:$D$72,CLUBS!$B15,'BE H'!$Z$5:$Z$72)+SUMIF('MI F'!$D$5:$D$72,CLUBS!$B15,'MI F'!$Z$5:$Z$72)+SUMIF('MI H'!$D$5:$D$72,CLUBS!$B15,'MI H'!$Z$5:$Z$72)+SUMIF('CA F'!$D$5:$D$72,CLUBS!$B15,'CA F'!$Z$5:$Z$72)+SUMIF('CA H'!$D$5:$D$72,CLUBS!$B15,'CA H'!$Z$5:$Z$72)+SUMIF('JU F'!$D$5:$D$72,CLUBS!$B15,'JU F'!$Z$5:$Z$72)+SUMIF('JU H'!$D$5:$D$72,CLUBS!$B15,'JU H'!$Z$5:$Z$72)</f>
        <v>0</v>
      </c>
      <c r="AI15" s="26">
        <f>COUNTIFS('MP F'!$D$5:$D$72,CLUBS!$B15,'MP F'!$AA$5:$AA$72,"&gt;0")+COUNTIFS('MP H'!$D$5:$D$72,CLUBS!$B15,'MP H'!$AA$5:$AA$72,"&gt;0")+COUNTIFS('PO F'!$D$5:$D$72,CLUBS!$B15,'PO F'!$AA$5:$AA$72,"&gt;0")+COUNTIFS('PO H'!$D$5:$D$72,CLUBS!$B15,'PO H'!$AA$5:$AA$72,"&gt;0")+COUNTIFS('PU F'!$D$5:$D$72,CLUBS!$B15,'PU F'!$AA$5:$AA$72,"&gt;0")+COUNTIFS('PU H'!$D$5:$D$72,CLUBS!$B15,'PU H'!$AA$5:$AA$72,"&gt;0")+COUNTIFS('BE F'!$D$5:$D$72,CLUBS!$B15,'BE F'!$AA$5:$AA$72,"&gt;0")+COUNTIFS('BE H'!$D$5:$D$72,CLUBS!$B15,'BE H'!$AA$5:$AA$72,"&gt;0")+COUNTIFS('MI F'!$D$5:$D$72,CLUBS!$B15,'MI F'!$AA$5:$AA$72,"&gt;0")+COUNTIFS('MI H'!$D$5:$D$72,CLUBS!$B15,'MI H'!$AA$5:$AA$72,"&gt;0")+COUNTIFS('CA F'!$D$5:$D$72,CLUBS!$B15,'CA F'!$AA$5:$AA$72,"&gt;0")+COUNTIFS('CA H'!$D$5:$D$72,CLUBS!$B15,'CA H'!$AA$5:$AA$72,"&gt;0")+COUNTIFS('JU F'!$D$5:$D$72,CLUBS!$B15,'JU F'!$AA$5:$AA$72,"&gt;0")+COUNTIFS('JU H'!$D$5:$D$72,CLUBS!$B15,'JU H'!$AA$5:$AA$72,"&gt;0")</f>
        <v>0</v>
      </c>
      <c r="AJ15" s="26">
        <f>SUMIF('MP F'!$D$5:$D$72,CLUBS!$B15,'MP F'!$AB$5:$AB$72)+SUMIF('MP H'!$D$5:$D$72,CLUBS!$B15,'MP H'!$AB$5:$AB$72)+SUMIF('PO F'!$D$5:$D$72,CLUBS!$B15,'PO F'!$AB$5:$AB$72)+SUMIF('PO H'!$D$5:$D$72,CLUBS!$B15,'PO H'!$AB$5:$AB$72)+SUMIF('PU F'!$D$5:$D$72,CLUBS!$B15,'PU F'!$AB$5:$AB$72)+SUMIF('PU H'!$D$5:$D$72,CLUBS!$B15,'PU H'!$AB$5:$AB$72)+SUMIF('BE F'!$D$5:$D$72,CLUBS!$B15,'BE F'!$AB$5:$AB$72)+SUMIF('BE H'!$D$5:$D$72,CLUBS!$B15,'BE H'!$AB$5:$AB$72)+SUMIF('MI F'!$D$5:$D$72,CLUBS!$B15,'MI F'!$AB$5:$AB$72)+SUMIF('MI H'!$D$5:$D$72,CLUBS!$B15,'MI H'!$AB$5:$AB$72)+SUMIF('CA F'!$D$5:$D$72,CLUBS!$B15,'CA F'!$AB$5:$AB$72)+SUMIF('CA H'!$D$5:$D$72,CLUBS!$B15,'CA H'!$AB$5:$AB$72)+SUMIF('JU F'!$D$5:$D$72,CLUBS!$B15,'JU F'!$AB$5:$AB$72)+SUMIF('JU H'!$D$5:$D$72,CLUBS!$B15,'JU H'!$AB$5:$AB$72)</f>
        <v>0</v>
      </c>
      <c r="AK15" s="26">
        <f>COUNTIFS('MP F'!$D$5:$D$72,CLUBS!$B15,'MP F'!$AC$5:$AC$72,"&gt;0")+COUNTIFS('MP H'!$D$5:$D$72,CLUBS!$B15,'MP H'!$AC$5:$AC$72,"&gt;0")+COUNTIFS('PO F'!$D$5:$D$72,CLUBS!$B15,'PO F'!$AC$5:$AC$72,"&gt;0")+COUNTIFS('PO H'!$D$5:$D$72,CLUBS!$B15,'PO H'!$AC$5:$AC$72,"&gt;0")+COUNTIFS('PU F'!$D$5:$D$72,CLUBS!$B15,'PU F'!$AC$5:$AC$72,"&gt;0")+COUNTIFS('PU H'!$D$5:$D$72,CLUBS!$B15,'PU H'!$AC$5:$AC$72,"&gt;0")+COUNTIFS('BE F'!$D$5:$D$72,CLUBS!$B15,'BE F'!$AC$5:$AC$72,"&gt;0")+COUNTIFS('BE H'!$D$5:$D$72,CLUBS!$B15,'BE H'!$AC$5:$AC$72,"&gt;0")+COUNTIFS('MI F'!$D$5:$D$72,CLUBS!$B15,'MI F'!$AC$5:$AC$72,"&gt;0")+COUNTIFS('MI H'!$D$5:$D$72,CLUBS!$B15,'MI H'!$AC$5:$AC$72,"&gt;0")+COUNTIFS('CA F'!$D$5:$D$72,CLUBS!$B15,'CA F'!$AC$5:$AC$72,"&gt;0")+COUNTIFS('CA H'!$D$5:$D$72,CLUBS!$B15,'CA H'!$AC$5:$AC$72,"&gt;0")+COUNTIFS('JU F'!$D$5:$D$72,CLUBS!$B15,'JU F'!$AC$5:$AC$72,"&gt;0")+COUNTIFS('JU H'!$D$5:$D$72,CLUBS!$B15,'JU H'!$AC$5:$AC$72,"&gt;0")</f>
        <v>0</v>
      </c>
      <c r="AL15" s="26">
        <f>SUMIF('MP F'!$D$5:$D$72,CLUBS!$B15,'MP F'!$AD$5:$AD$72)+SUMIF('MP H'!$D$5:$D$72,CLUBS!$B15,'MP H'!$AD$5:$AD$72)+SUMIF('PO F'!$D$5:$D$72,CLUBS!$B15,'PO F'!$AD$5:$AD$72)+SUMIF('PO H'!$D$5:$D$72,CLUBS!$B15,'PO H'!$AD$5:$AD$72)+SUMIF('PU F'!$D$5:$D$72,CLUBS!$B15,'PU F'!$AD$5:$AD$72)+SUMIF('PU H'!$D$5:$D$72,CLUBS!$B15,'PU H'!$AD$5:$AD$72)+SUMIF('BE F'!$D$5:$D$72,CLUBS!$B15,'BE F'!$AD$5:$AD$72)+SUMIF('BE H'!$D$5:$D$72,CLUBS!$B15,'BE H'!$AD$5:$AD$72)+SUMIF('MI F'!$D$5:$D$72,CLUBS!$B15,'MI F'!$AD$5:$AD$72)+SUMIF('MI H'!$D$5:$D$72,CLUBS!$B15,'MI H'!$AD$5:$AD$72)+SUMIF('CA F'!$D$5:$D$72,CLUBS!$B15,'CA F'!$AD$5:$AD$72)+SUMIF('CA H'!$D$5:$D$72,CLUBS!$B15,'CA H'!$AD$5:$AD$72)+SUMIF('JU F'!$D$5:$D$72,CLUBS!$B15,'JU F'!$AD$5:$AD$72)+SUMIF('JU H'!$D$5:$D$72,CLUBS!$B15,'JU H'!$AD$5:$AD$72)</f>
        <v>0</v>
      </c>
      <c r="AM15" s="26">
        <f>COUNTIFS('MP F'!$D$5:$D$72,CLUBS!$B15,'MP F'!$AE$5:$AE$72,"&gt;0")+COUNTIFS('MP H'!$D$5:$D$72,CLUBS!$B15,'MP H'!$AE$5:$AE$72,"&gt;0")+COUNTIFS('PO F'!$D$5:$D$72,CLUBS!$B15,'PO F'!$AE$5:$AE$72,"&gt;0")+COUNTIFS('PO H'!$D$5:$D$72,CLUBS!$B15,'PO H'!$AE$5:$AE$72,"&gt;0")+COUNTIFS('PU F'!$D$5:$D$72,CLUBS!$B15,'PU F'!$AE$5:$AE$72,"&gt;0")+COUNTIFS('PU H'!$D$5:$D$72,CLUBS!$B15,'PU H'!$AE$5:$AE$72,"&gt;0")+COUNTIFS('BE F'!$D$5:$D$72,CLUBS!$B15,'BE F'!$AE$5:$AE$72,"&gt;0")+COUNTIFS('BE H'!$D$5:$D$72,CLUBS!$B15,'BE H'!$AE$5:$AE$72,"&gt;0")+COUNTIFS('MI F'!$D$5:$D$72,CLUBS!$B15,'MI F'!$AE$5:$AE$72,"&gt;0")+COUNTIFS('MI H'!$D$5:$D$72,CLUBS!$B15,'MI H'!$AE$5:$AE$72,"&gt;0")+COUNTIFS('CA F'!$D$5:$D$72,CLUBS!$B15,'CA F'!$AE$5:$AE$72,"&gt;0")+COUNTIFS('CA H'!$D$5:$D$72,CLUBS!$B15,'CA H'!$AE$5:$AE$72,"&gt;0")+COUNTIFS('JU F'!$D$5:$D$72,CLUBS!$B15,'JU F'!$AE$5:$AE$72,"&gt;0")+COUNTIFS('JU H'!$D$5:$D$72,CLUBS!$B15,'JU H'!$AE$5:$AE$72,"&gt;0")</f>
        <v>0</v>
      </c>
      <c r="AN15" s="26">
        <f>SUMIF('MP F'!$D$5:$D$72,CLUBS!$B15,'MP F'!$AF$5:$AF$72)+SUMIF('MP H'!$D$5:$D$72,CLUBS!$B15,'MP H'!$AF$5:$AF$72)+SUMIF('PO F'!$D$5:$D$72,CLUBS!$B15,'PO F'!$AF$5:$AF$72)+SUMIF('PO H'!$D$5:$D$72,CLUBS!$B15,'PO H'!$AF$5:$AF$72)+SUMIF('PU F'!$D$5:$D$72,CLUBS!$B15,'PU F'!$AF$5:$AF$72)+SUMIF('PU H'!$D$5:$D$72,CLUBS!$B15,'PU H'!$AF$5:$AF$72)+SUMIF('BE F'!$D$5:$D$72,CLUBS!$B15,'BE F'!$AF$5:$AF$72)+SUMIF('BE H'!$D$5:$D$72,CLUBS!$B15,'BE H'!$AF$5:$AF$72)+SUMIF('MI F'!$D$5:$D$72,CLUBS!$B15,'MI F'!$AF$5:$AF$72)+SUMIF('MI H'!$D$5:$D$72,CLUBS!$B15,'MI H'!$AF$5:$AF$72)+SUMIF('CA F'!$D$5:$D$72,CLUBS!$B15,'CA F'!$AF$5:$AF$72)+SUMIF('CA H'!$D$5:$D$72,CLUBS!$B15,'CA H'!$AF$5:$AF$72)+SUMIF('JU F'!$D$5:$D$72,CLUBS!$B15,'JU F'!$AF$5:$AF$72)+SUMIF('JU H'!$D$5:$D$72,CLUBS!$B15,'JU H'!$AF$5:$AF$72)</f>
        <v>0</v>
      </c>
      <c r="AO15" s="26">
        <f>COUNTIFS('MP F'!$D$5:$D$72,CLUBS!$B15,'MP F'!$AG$5:$AG$72,"&gt;0")+COUNTIFS('MP H'!$D$5:$D$72,CLUBS!$B15,'MP H'!$AG$5:$AG$72,"&gt;0")+COUNTIFS('PO F'!$D$5:$D$72,CLUBS!$B15,'PO F'!$AG$5:$AG$72,"&gt;0")+COUNTIFS('PO H'!$D$5:$D$72,CLUBS!$B15,'PO H'!$AG$5:$AG$72,"&gt;0")+COUNTIFS('PU F'!$D$5:$D$72,CLUBS!$B15,'PU F'!$AG$5:$AG$72,"&gt;0")+COUNTIFS('PU H'!$D$5:$D$72,CLUBS!$B15,'PU H'!$AG$5:$AG$72,"&gt;0")+COUNTIFS('BE F'!$D$5:$D$72,CLUBS!$B15,'BE F'!$AG$5:$AG$72,"&gt;0")+COUNTIFS('BE H'!$D$5:$D$72,CLUBS!$B15,'BE H'!$AG$5:$AG$72,"&gt;0")+COUNTIFS('MI F'!$D$5:$D$72,CLUBS!$B15,'MI F'!$AG$5:$AG$72,"&gt;0")+COUNTIFS('MI H'!$D$5:$D$72,CLUBS!$B15,'MI H'!$AG$5:$AG$72,"&gt;0")+COUNTIFS('CA F'!$D$5:$D$72,CLUBS!$B15,'CA F'!$AG$5:$AG$72,"&gt;0")+COUNTIFS('CA H'!$D$5:$D$72,CLUBS!$B15,'CA H'!$AG$5:$AG$72,"&gt;0")+COUNTIFS('JU F'!$D$5:$D$72,CLUBS!$B15,'JU F'!$AG$5:$AG$72,"&gt;0")+COUNTIFS('JU H'!$D$5:$D$72,CLUBS!$B15,'JU H'!$AG$5:$AG$72,"&gt;0")</f>
        <v>0</v>
      </c>
      <c r="AP15" s="26">
        <f>SUMIF('MP F'!$D$5:$D$72,CLUBS!$B15,'MP F'!$AH$5:$AH$72)+SUMIF('MP H'!$D$5:$D$72,CLUBS!$B15,'MP H'!$AH$5:$AH$72)+SUMIF('PO F'!$D$5:$D$72,CLUBS!$B15,'PO F'!$AH$5:$AH$72)+SUMIF('PO H'!$D$5:$D$72,CLUBS!$B15,'PO H'!$AH$5:$AH$72)+SUMIF('PU F'!$D$5:$D$72,CLUBS!$B15,'PU F'!$AH$5:$AH$72)+SUMIF('PU H'!$D$5:$D$72,CLUBS!$B15,'PU H'!$AH$5:$AH$72)+SUMIF('BE F'!$D$5:$D$72,CLUBS!$B15,'BE F'!$AH$5:$AH$72)+SUMIF('BE H'!$D$5:$D$72,CLUBS!$B15,'BE H'!$AH$5:$AH$72)+SUMIF('MI F'!$D$5:$D$72,CLUBS!$B15,'MI F'!$AH$5:$AH$72)+SUMIF('MI H'!$D$5:$D$72,CLUBS!$B15,'MI H'!$AH$5:$AH$72)+SUMIF('CA F'!$D$5:$D$72,CLUBS!$B15,'CA F'!$AH$5:$AH$72)+SUMIF('CA H'!$D$5:$D$72,CLUBS!$B15,'CA H'!$AH$5:$AH$72)+SUMIF('JU F'!$D$5:$D$72,CLUBS!$B15,'JU F'!$AH$5:$AH$72)+SUMIF('JU H'!$D$5:$D$72,CLUBS!$B15,'JU H'!$AH$5:$AH$72)</f>
        <v>0</v>
      </c>
      <c r="AQ15" s="16">
        <f t="shared" si="12"/>
        <v>0</v>
      </c>
      <c r="AR15" s="28">
        <f t="shared" si="13"/>
        <v>0</v>
      </c>
      <c r="AS15" s="29">
        <f t="shared" si="14"/>
        <v>0</v>
      </c>
      <c r="AT15" s="14">
        <f>COUNTIF('Licenciés Jeunes 2023'!F:F,CLUBS!B15)</f>
        <v>0</v>
      </c>
      <c r="AU15" s="14">
        <v>0</v>
      </c>
      <c r="AV15" s="27">
        <f t="shared" si="15"/>
        <v>0</v>
      </c>
      <c r="AW15" s="22"/>
    </row>
    <row r="16" spans="1:49" ht="13.5" x14ac:dyDescent="0.3">
      <c r="A16" s="34">
        <f t="shared" si="0"/>
        <v>20</v>
      </c>
      <c r="B16" s="65" t="s">
        <v>35</v>
      </c>
      <c r="C16" s="14">
        <f>COUNTIFS('MP F'!$D$5:$D$72,CLUBS!$B16,'MP F'!$E$5:$E$72,"&gt;0")+COUNTIFS('MP H'!$D$5:$D$72,CLUBS!$B16,'MP H'!$E$5:$E$72,"&gt;0")+COUNTIFS('PO F'!$D$5:$D$72,CLUBS!$B16,'PO F'!$E$5:$E$72,"&gt;0")+COUNTIFS('PO H'!$D$5:$D$72,CLUBS!$B16,'PO H'!$E$5:$E$72,"&gt;0")+COUNTIFS('PU F'!$D$5:$D$72,CLUBS!$B16,'PU F'!$E$5:$E$72,"&gt;0")+COUNTIFS('PU H'!$D$5:$D$72,CLUBS!$B16,'PU H'!$E$5:$E$72,"&gt;0")+COUNTIFS('BE F'!$D$5:$D$72,CLUBS!$B16,'BE F'!$E$5:$E$72,"&gt;0")+COUNTIFS('BE H'!$D$5:$D$72,CLUBS!$B16,'BE H'!$E$5:$E$72,"&gt;0")+COUNTIFS('MI F'!$D$5:$D$72,CLUBS!$B16,'MI F'!$E$5:$E$72,"&gt;0")+COUNTIFS('MI H'!$D$5:$D$72,CLUBS!$B16,'MI H'!$E$5:$E$72,"&gt;0")+COUNTIFS('CA F'!$D$5:$D$72,CLUBS!$B16,'CA F'!$E$5:$E$72,"&gt;0")+COUNTIFS('CA H'!$D$5:$D$72,CLUBS!$B16,'CA H'!$E$5:$E$72,"&gt;0")+COUNTIFS('JU F'!$D$5:$D$72,CLUBS!$B16,'JU F'!$E$5:$E$72,"&gt;0")+COUNTIFS('JU H'!$D$5:$D$72,CLUBS!$B16,'JU H'!$E$5:$E$72,"&gt;0")</f>
        <v>0</v>
      </c>
      <c r="D16" s="14">
        <f t="shared" si="2"/>
        <v>0</v>
      </c>
      <c r="E16" s="27">
        <f>(SUMIF('MP F'!$D$5:$D$72,CLUBS!$B16,'MP F'!$F$5:$F$72)+SUMIF('MP H'!$D$5:$D$72,CLUBS!$B16,'MP H'!$F$5:$F$72)+SUMIF('PO F'!$D$5:$D$72,CLUBS!$B16,'PO F'!$F$5:$F$72)+SUMIF('PO H'!$D$5:$D$72,CLUBS!$B16,'PO H'!$F$5:$F$72)+SUMIF('PU F'!$D$5:$D$72,CLUBS!$B16,'PU F'!$F$5:$F$72)+SUMIF('PU H'!$D$5:$D$72,CLUBS!$B16,'PU H'!$F$5:$F$72)+SUMIF('BE F'!$D$5:$D$72,CLUBS!$B16,'BE F'!$F$5:$F$72)+SUMIF('BE H'!$D$5:$D$72,CLUBS!$B16,'BE H'!$F$5:$F$72)+SUMIF('MI F'!$D$5:$D$72,CLUBS!$B16,'MI F'!$F$5:$F$72)+SUMIF('MI H'!$D$5:$D$72,CLUBS!$B16,'MI H'!$F$5:$F$72)+SUMIF('CA F'!$D$5:$D$72,CLUBS!$B16,'CA F'!$F$5:$F$72)+SUMIF('CA H'!$D$5:$D$72,CLUBS!$B16,'CA H'!$F$5:$F$72)+SUMIF('JU F'!$D$5:$D$72,CLUBS!$B16,'JU F'!$F$5:$F$72)+SUMIF('JU H'!$D$5:$D$72,CLUBS!$B16,'JU H'!$F$5:$F$72))*D16</f>
        <v>0</v>
      </c>
      <c r="F16" s="69">
        <f>COUNTIFS('MP F'!$D$5:$D$72,CLUBS!$B16,'MP F'!$G$5:$G$72,"&gt;0")+COUNTIFS('MP H'!$D$5:$D$72,CLUBS!$B16,'MP H'!$G$5:$G$72,"&gt;0")+COUNTIFS('PO F'!$D$5:$D$72,CLUBS!$B16,'PO F'!$G$5:$G$72,"&gt;0")+COUNTIFS('PO H'!$D$5:$D$72,CLUBS!$B16,'PO H'!$G$5:$G$72,"&gt;0")+COUNTIFS('PU F'!$D$5:$D$72,CLUBS!$B16,'PU F'!$G$5:$G$72,"&gt;0")+COUNTIFS('PU H'!$D$5:$D$72,CLUBS!$B16,'PU H'!$G$5:$G$72,"&gt;0")+COUNTIFS('BE F'!$D$5:$D$72,CLUBS!$B16,'BE F'!$G$5:$G$72,"&gt;0")+COUNTIFS('BE H'!$D$5:$D$72,CLUBS!$B16,'BE H'!$G$5:$G$72,"&gt;0")+COUNTIFS('MI F'!$D$5:$D$72,CLUBS!$B16,'MI F'!$G$5:$G$72,"&gt;0")+COUNTIFS('MI H'!$D$5:$D$72,CLUBS!$B16,'MI H'!$G$5:$G$72,"&gt;0")+COUNTIFS('CA F'!$D$5:$D$72,CLUBS!$B16,'CA F'!$G$5:$G$72,"&gt;0")+COUNTIFS('CA H'!$D$5:$D$72,CLUBS!$B16,'CA H'!$G$5:$G$72,"&gt;0")+COUNTIFS('JU F'!$D$5:$D$72,CLUBS!$B16,'JU F'!$G$5:$G$72,"&gt;0")+COUNTIFS('JU H'!$D$5:$D$72,CLUBS!$B16,'JU H'!$G$5:$G$72,"&gt;0")</f>
        <v>0</v>
      </c>
      <c r="G16" s="69">
        <f t="shared" si="3"/>
        <v>0</v>
      </c>
      <c r="H16" s="70">
        <f>(SUMIF('MP F'!$D$5:$D$72,CLUBS!$B16,'MP F'!$H$5:$H$72)+SUMIF('MP H'!$D$5:$D$72,CLUBS!$B16,'MP H'!$H$5:$H$72)+SUMIF('PO F'!$D$5:$D$72,CLUBS!$B16,'PO F'!$H$5:$H$72)+SUMIF('PO H'!$D$5:$D$72,CLUBS!$B16,'PO H'!$H$5:$H$72)+SUMIF('PU F'!$D$5:$D$72,CLUBS!$B16,'PU F'!$H$5:$H$72)+SUMIF('PU H'!$D$5:$D$72,CLUBS!$B16,'PU H'!$H$5:$H$72)+SUMIF('BE F'!$D$5:$D$72,CLUBS!$B16,'BE F'!$H$5:$H$72)+SUMIF('BE H'!$D$5:$D$72,CLUBS!$B16,'BE H'!$H$5:$H$72)+SUMIF('MI F'!$D$5:$D$72,CLUBS!$B16,'MI F'!$H$5:$H$72)+SUMIF('MI H'!$D$5:$D$72,CLUBS!$B16,'MI H'!$H$5:$H$72)+SUMIF('CA F'!$D$5:$D$72,CLUBS!$B16,'CA F'!$H$5:$H$72)+SUMIF('CA H'!$D$5:$D$72,CLUBS!$B16,'CA H'!$H$5:$H$72)+SUMIF('JU F'!$D$5:$D$72,CLUBS!$B16,'JU F'!$H$5:$H$72)+SUMIF('JU H'!$D$5:$D$72,CLUBS!$B16,'JU H'!$H$5:$H$72))*G16</f>
        <v>0</v>
      </c>
      <c r="I16" s="14">
        <f>COUNTIFS('MP F'!$D$5:$D$72,CLUBS!$B16,'MP F'!$I$5:$I$72,"&gt;0")+COUNTIFS('MP H'!$D$5:$D$72,CLUBS!$B16,'MP H'!$I$5:$I$72,"&gt;0")+COUNTIFS('PO F'!$D$5:$D$72,CLUBS!$B16,'PO F'!$I$5:$I$72,"&gt;0")+COUNTIFS('PO H'!$D$5:$D$72,CLUBS!$B16,'PO H'!$I$5:$I$72,"&gt;0")+COUNTIFS('PU F'!$D$5:$D$72,CLUBS!$B16,'PU F'!$I$5:$I$72,"&gt;0")+COUNTIFS('PU H'!$D$5:$D$72,CLUBS!$B16,'PU H'!$I$5:$I$72,"&gt;0")+COUNTIFS('BE F'!$D$5:$D$72,CLUBS!$B16,'BE F'!$I$5:$I$72,"&gt;0")+COUNTIFS('BE H'!$D$5:$D$72,CLUBS!$B16,'BE H'!$I$5:$I$72,"&gt;0")+COUNTIFS('MI F'!$D$5:$D$72,CLUBS!$B16,'MI F'!$I$5:$I$72,"&gt;0")+COUNTIFS('MI H'!$D$5:$D$72,CLUBS!$B16,'MI H'!$I$5:$I$72,"&gt;0")+COUNTIFS('CA F'!$D$5:$D$72,CLUBS!$B16,'CA F'!$I$5:$I$72,"&gt;0")+COUNTIFS('CA H'!$D$5:$D$72,CLUBS!$B16,'CA H'!$I$5:$I$72,"&gt;0")+COUNTIFS('JU F'!$D$5:$D$72,CLUBS!$B16,'JU F'!$I$5:$I$72,"&gt;0")+COUNTIFS('JU H'!$D$5:$D$72,CLUBS!$B16,'JU H'!$I$5:$I$72,"&gt;0")</f>
        <v>0</v>
      </c>
      <c r="J16" s="14">
        <f t="shared" si="4"/>
        <v>0</v>
      </c>
      <c r="K16" s="26">
        <f>(SUMIF('MP F'!$D$5:$D$72,CLUBS!$B16,'MP F'!$J$5:$J$72)+SUMIF('MP H'!$D$5:$D$72,CLUBS!$B16,'MP H'!$J$5:$J$72)+SUMIF('PO F'!$D$5:$D$72,CLUBS!$B16,'PO F'!$J$5:$J$72)+SUMIF('PO H'!$D$5:$D$72,CLUBS!$B16,'PO H'!$J$5:$J$72)+SUMIF('PU F'!$D$5:$D$72,CLUBS!$B16,'PU F'!$J$5:$J$72)+SUMIF('PU H'!$D$5:$D$72,CLUBS!$B16,'PU H'!$J$5:$J$72)+SUMIF('BE F'!$D$5:$D$72,CLUBS!$B16,'BE F'!$J$5:$J$72)+SUMIF('BE H'!$D$5:$D$72,CLUBS!$B16,'BE H'!$J$5:$J$72)+SUMIF('MI F'!$D$5:$D$72,CLUBS!$B16,'MI F'!$J$5:$J$72)+SUMIF('MI H'!$D$5:$D$72,CLUBS!$B16,'MI H'!$J$5:$J$72)+SUMIF('CA F'!$D$5:$D$72,CLUBS!$B16,'CA F'!$J$5:$J$72)+SUMIF('CA H'!$D$5:$D$72,CLUBS!$B16,'CA H'!$J$5:$J$72)+SUMIF('JU F'!$D$5:$D$72,CLUBS!$B16,'JU F'!$J$5:$J$72)+SUMIF('JU H'!$D$5:$D$72,CLUBS!$B16,'JU H'!$J$5:$J$72))*J16</f>
        <v>0</v>
      </c>
      <c r="L16" s="69">
        <f>COUNTIFS('MP F'!$D$5:$D$72,CLUBS!$B16,'MP F'!$K$5:$K$72,"&gt;0")+COUNTIFS('MP H'!$D$5:$D$72,CLUBS!$B16,'MP H'!$K$5:$K$72,"&gt;0")+COUNTIFS('PO F'!$D$5:$D$72,CLUBS!$B16,'PO F'!$K$5:$K$72,"&gt;0")+COUNTIFS('PO H'!$D$5:$D$72,CLUBS!$B16,'PO H'!$K$5:$K$72,"&gt;0")+COUNTIFS('PU F'!$D$5:$D$72,CLUBS!$B16,'PU F'!$K$5:$K$72,"&gt;0")+COUNTIFS('PU H'!$D$5:$D$72,CLUBS!$B16,'PU H'!$K$5:$K$72,"&gt;0")+COUNTIFS('BE F'!$D$5:$D$72,CLUBS!$B16,'BE F'!$K$5:$K$72,"&gt;0")+COUNTIFS('BE H'!$D$5:$D$72,CLUBS!$B16,'BE H'!$K$5:$K$72,"&gt;0")+COUNTIFS('MI F'!$D$5:$D$72,CLUBS!$B16,'MI F'!$K$5:$K$72,"&gt;0")+COUNTIFS('MI H'!$D$5:$D$72,CLUBS!$B16,'MI H'!$K$5:$K$72,"&gt;0")+COUNTIFS('CA F'!$D$5:$D$72,CLUBS!$B16,'CA F'!$K$5:$K$72,"&gt;0")+COUNTIFS('CA H'!$D$5:$D$72,CLUBS!$B16,'CA H'!$K$5:$K$72,"&gt;0")+COUNTIFS('JU F'!$D$5:$D$72,CLUBS!$B16,'JU F'!$K$5:$K$72,"&gt;0")+COUNTIFS('JU H'!$D$5:$D$72,CLUBS!$B16,'JU H'!$K$5:$K$72,"&gt;0")</f>
        <v>0</v>
      </c>
      <c r="M16" s="69">
        <f t="shared" si="5"/>
        <v>0</v>
      </c>
      <c r="N16" s="69">
        <f>(SUMIF('MP F'!$D$5:$D$72,CLUBS!$B16,'MP F'!$L$5:$L$72)+SUMIF('MP H'!$D$5:$D$72,CLUBS!$B16,'MP H'!$L$5:$L$72)+SUMIF('PO F'!$D$5:$D$72,CLUBS!$B16,'PO F'!$L$5:$L$72)+SUMIF('PO H'!$D$5:$D$72,CLUBS!$B16,'PO H'!$L$5:$L$72)+SUMIF('PU F'!$D$5:$D$72,CLUBS!$B16,'PU F'!$L$5:$L$72)+SUMIF('PU H'!$D$5:$D$72,CLUBS!$B16,'PU H'!$L$5:$L$72)+SUMIF('BE F'!$D$5:$D$72,CLUBS!$B16,'BE F'!$L$5:$L$72)+SUMIF('BE H'!$D$5:$D$72,CLUBS!$B16,'BE H'!$L$5:$L$72)+SUMIF('MI F'!$D$5:$D$72,CLUBS!$B16,'MI F'!$L$5:$L$72)+SUMIF('MI H'!$D$5:$D$72,CLUBS!$B16,'MI H'!$L$5:$L$72)+SUMIF('CA F'!$D$5:$D$72,CLUBS!$B16,'CA F'!$L$5:$L$72)+SUMIF('CA H'!$D$5:$D$72,CLUBS!$B16,'CA H'!$L$5:$L$72)+SUMIF('JU F'!$D$5:$D$72,CLUBS!$B16,'JU F'!$L$5:$L$72)+SUMIF('JU H'!$D$5:$D$72,CLUBS!$B16,'JU H'!$L$5:$L$72))*M16</f>
        <v>0</v>
      </c>
      <c r="O16" s="26">
        <f>COUNTIFS('MP F'!$D$5:$D$72,CLUBS!$B16,'MP F'!$M$5:$M$72,"&gt;0")+COUNTIFS('MP H'!$D$5:$D$72,CLUBS!$B16,'MP H'!$M$5:$M$72,"&gt;0")+COUNTIFS('PO F'!$D$5:$D$72,CLUBS!$B16,'PO F'!$M$5:$M$72,"&gt;0")+COUNTIFS('PO H'!$D$5:$D$72,CLUBS!$B16,'PO H'!$M$5:$M$72,"&gt;0")+COUNTIFS('PU F'!$D$5:$D$72,CLUBS!$B16,'PU F'!$M$5:$M$72,"&gt;0")+COUNTIFS('PU H'!$D$5:$D$72,CLUBS!$B16,'PU H'!$M$5:$M$72,"&gt;0")+COUNTIFS('BE F'!$D$5:$D$72,CLUBS!$B16,'BE F'!$M$5:$M$72,"&gt;0")+COUNTIFS('BE H'!$D$5:$D$72,CLUBS!$B16,'BE H'!$M$5:$M$72,"&gt;0")+COUNTIFS('MI F'!$D$5:$D$72,CLUBS!$B16,'MI F'!$M$5:$M$72,"&gt;0")+COUNTIFS('MI H'!$D$5:$D$72,CLUBS!$B16,'MI H'!$M$5:$M$72,"&gt;0")+COUNTIFS('CA F'!$D$5:$D$72,CLUBS!$B16,'CA F'!$M$5:$M$72,"&gt;0")+COUNTIFS('CA H'!$D$5:$D$72,CLUBS!$B16,'CA H'!$M$5:$M$72,"&gt;0")+COUNTIFS('JU F'!$D$5:$D$72,CLUBS!$B16,'JU F'!$M$5:$M$72,"&gt;0")+COUNTIFS('JU H'!$D$5:$D$72,CLUBS!$B16,'JU H'!$M$5:$M$72,"&gt;0")</f>
        <v>0</v>
      </c>
      <c r="P16" s="26">
        <f t="shared" si="6"/>
        <v>0</v>
      </c>
      <c r="Q16" s="26">
        <f>(SUMIF('MP F'!$D$5:$D$72,CLUBS!$B16,'MP F'!$N$5:$N$72)+SUMIF('MP H'!$D$5:$D$72,CLUBS!$B16,'MP H'!$N$5:$N$72)+SUMIF('PO F'!$D$5:$D$72,CLUBS!$B16,'PO F'!$N$5:$N$72)+SUMIF('PO H'!$D$5:$D$72,CLUBS!$B16,'PO H'!$N$5:$N$72)+SUMIF('PU F'!$D$5:$D$72,CLUBS!$B16,'PU F'!$N$5:$N$72)+SUMIF('PU H'!$D$5:$D$72,CLUBS!$B16,'PU H'!$N$5:$N$72)+SUMIF('BE F'!$D$5:$D$72,CLUBS!$B16,'BE F'!$N$5:$N$72)+SUMIF('BE H'!$D$5:$D$72,CLUBS!$B16,'BE H'!$N$5:$N$72)+SUMIF('MI F'!$D$5:$D$72,CLUBS!$B16,'MI F'!$N$5:$N$72)+SUMIF('MI H'!$D$5:$D$72,CLUBS!$B16,'MI H'!$N$5:$N$72)+SUMIF('CA F'!$D$5:$D$72,CLUBS!$B16,'CA F'!$N$5:$N$72)+SUMIF('CA H'!$D$5:$D$72,CLUBS!$B16,'CA H'!$N$5:$N$72)+SUMIF('JU F'!$D$5:$D$72,CLUBS!$B16,'JU F'!$N$5:$N$72)+SUMIF('JU H'!$D$5:$D$72,CLUBS!$B16,'JU H'!$N$5:$N$72))*P16</f>
        <v>0</v>
      </c>
      <c r="R16" s="69">
        <f>COUNTIFS('MP F'!$D$5:$D$72,CLUBS!$B16,'MP F'!$O$5:$O$72,"&gt;0")+COUNTIFS('MP H'!$D$5:$D$72,CLUBS!$B16,'MP H'!$O$5:$O$72,"&gt;0")+COUNTIFS('PO F'!$D$5:$D$72,CLUBS!$B16,'PO F'!$O$5:$O$72,"&gt;0")+COUNTIFS('PO H'!$D$5:$D$72,CLUBS!$B16,'PO H'!$O$5:$O$72,"&gt;0")+COUNTIFS('PU F'!$D$5:$D$72,CLUBS!$B16,'PU F'!$O$5:$O$72,"&gt;0")+COUNTIFS('PU H'!$D$5:$D$72,CLUBS!$B16,'PU H'!$O$5:$O$72,"&gt;0")+COUNTIFS('BE F'!$D$5:$D$72,CLUBS!$B16,'BE F'!$O$5:$O$72,"&gt;0")+COUNTIFS('BE H'!$D$5:$D$72,CLUBS!$B16,'BE H'!$O$5:$O$72,"&gt;0")+COUNTIFS('MI F'!$D$5:$D$72,CLUBS!$B16,'MI F'!$O$5:$O$72,"&gt;0")+COUNTIFS('MI H'!$D$5:$D$72,CLUBS!$B16,'MI H'!$O$5:$O$72,"&gt;0")+COUNTIFS('CA F'!$D$5:$D$72,CLUBS!$B16,'CA F'!$O$5:$O$72,"&gt;0")+COUNTIFS('CA H'!$D$5:$D$72,CLUBS!$B16,'CA H'!$O$5:$O$72,"&gt;0")+COUNTIFS('JU F'!$D$5:$D$72,CLUBS!$B16,'JU F'!$O$5:$O$72,"&gt;0")+COUNTIFS('JU H'!$D$5:$D$72,CLUBS!$B16,'JU H'!$O$5:$O$72,"&gt;0")</f>
        <v>0</v>
      </c>
      <c r="S16" s="69">
        <f t="shared" si="7"/>
        <v>0</v>
      </c>
      <c r="T16" s="69">
        <f>(SUMIF('MP F'!$D$5:$D$72,CLUBS!$B16,'MP F'!$P$5:$P$72)+SUMIF('MP H'!$D$5:$D$72,CLUBS!$B16,'MP H'!$P$5:$P$72)+SUMIF('PO F'!$D$5:$D$72,CLUBS!$B16,'PO F'!$P$5:$P$72)+SUMIF('PO H'!$D$5:$D$72,CLUBS!$B16,'PO H'!$P$5:$P$72)+SUMIF('PU F'!$D$5:$D$72,CLUBS!$B16,'PU F'!$P$5:$P$72)+SUMIF('PU H'!$D$5:$D$72,CLUBS!$B16,'PU H'!$P$5:$P$72)+SUMIF('BE F'!$D$5:$D$72,CLUBS!$B16,'BE F'!$P$5:$P$72)+SUMIF('BE H'!$D$5:$D$72,CLUBS!$B16,'BE H'!$P$5:$P$72)+SUMIF('MI F'!$D$5:$D$72,CLUBS!$B16,'MI F'!$P$5:$P$72)+SUMIF('MI H'!$D$5:$D$72,CLUBS!$B16,'MI H'!$P$5:$P$72)+SUMIF('CA F'!$D$5:$D$72,CLUBS!$B16,'CA F'!$P$5:$P$72)+SUMIF('CA H'!$D$5:$D$72,CLUBS!$B16,'CA H'!$P$5:$P$72)+SUMIF('JU F'!$D$5:$D$72,CLUBS!$B16,'JU F'!$P$5:$P$72)+SUMIF('JU H'!$D$5:$D$72,CLUBS!$B16,'JU H'!$P$5:$P$72))*S16</f>
        <v>0</v>
      </c>
      <c r="U16" s="26">
        <f>COUNTIFS('MP F'!$D$5:$D$72,CLUBS!$B16,'MP F'!$Q$5:$Q$72,"&gt;0")+COUNTIFS('MP H'!$D$5:$D$72,CLUBS!$B16,'MP H'!$Q$5:$Q$72,"&gt;0")+COUNTIFS('PO F'!$D$5:$D$72,CLUBS!$B16,'PO F'!$Q$5:$Q$72,"&gt;0")+COUNTIFS('PO H'!$D$5:$D$72,CLUBS!$B16,'PO H'!$Q$5:$Q$72,"&gt;0")+COUNTIFS('PU F'!$D$5:$D$72,CLUBS!$B16,'PU F'!$Q$5:$Q$72,"&gt;0")+COUNTIFS('PU H'!$D$5:$D$72,CLUBS!$B16,'PU H'!$Q$5:$Q$72,"&gt;0")+COUNTIFS('BE F'!$D$5:$D$72,CLUBS!$B16,'BE F'!$Q$5:$Q$72,"&gt;0")+COUNTIFS('BE H'!$D$5:$D$72,CLUBS!$B16,'BE H'!$Q$5:$Q$72,"&gt;0")+COUNTIFS('MI F'!$D$5:$D$72,CLUBS!$B16,'MI F'!$Q$5:$Q$72,"&gt;0")+COUNTIFS('MI H'!$D$5:$D$72,CLUBS!$B16,'MI H'!$Q$5:$Q$72,"&gt;0")+COUNTIFS('CA F'!$D$5:$D$72,CLUBS!$B16,'CA F'!$Q$5:$Q$72,"&gt;0")+COUNTIFS('CA H'!$D$5:$D$72,CLUBS!$B16,'CA H'!$Q$5:$Q$72,"&gt;0")+COUNTIFS('JU F'!$D$5:$D$72,CLUBS!$B16,'JU F'!$Q$5:$Q$72,"&gt;0")+COUNTIFS('JU H'!$D$5:$D$72,CLUBS!$B16,'JU H'!$Q$5:$Q$72,"&gt;0")</f>
        <v>0</v>
      </c>
      <c r="V16" s="26">
        <f t="shared" si="8"/>
        <v>0</v>
      </c>
      <c r="W16" s="26">
        <f>(SUMIF('MP F'!$D$5:$D$72,CLUBS!$B16,'MP F'!$R$5:$R$72)+SUMIF('MP H'!$D$5:$D$72,CLUBS!$B16,'MP H'!$R$5:$R$72)+SUMIF('PO F'!$D$5:$D$72,CLUBS!$B16,'PO F'!$R$5:$R$72)+SUMIF('PO H'!$D$5:$D$72,CLUBS!$B16,'PO H'!$R$5:$R$72)+SUMIF('PU F'!$D$5:$D$72,CLUBS!$B16,'PU F'!$R$5:$R$72)+SUMIF('PU H'!$D$5:$D$72,CLUBS!$B16,'PU H'!$R$5:$R$72)+SUMIF('BE F'!$D$5:$D$72,CLUBS!$B16,'BE F'!$R$5:$R$72)+SUMIF('BE H'!$D$5:$D$72,CLUBS!$B16,'BE H'!$R$5:$R$72)+SUMIF('MI F'!$D$5:$D$72,CLUBS!$B16,'MI F'!$R$5:$R$72)+SUMIF('MI H'!$D$5:$D$72,CLUBS!$B16,'MI H'!$R$5:$R$72)+SUMIF('CA F'!$D$5:$D$72,CLUBS!$B16,'CA F'!$R$5:$R$72)+SUMIF('CA H'!$D$5:$D$72,CLUBS!$B16,'CA H'!$R$5:$R$72)+SUMIF('JU F'!$D$5:$D$72,CLUBS!$B16,'JU F'!$R$5:$R$72)+SUMIF('JU H'!$D$5:$D$72,CLUBS!$B16,'JU H'!$R$5:$R$72))*V16</f>
        <v>0</v>
      </c>
      <c r="X16" s="69">
        <f>COUNTIFS('MP F'!$D$5:$D$72,CLUBS!$B16,'MP F'!$S$5:$S$72,"&gt;0")+COUNTIFS('MP H'!$D$5:$D$72,CLUBS!$B16,'MP H'!$S$5:$S$72,"&gt;0")+COUNTIFS('PO F'!$D$5:$D$72,CLUBS!$B16,'PO F'!$S$5:$S$72,"&gt;0")+COUNTIFS('PO H'!$D$5:$D$72,CLUBS!$B16,'PO H'!$S$5:$S$72,"&gt;0")+COUNTIFS('PU F'!$D$5:$D$72,CLUBS!$B16,'PU F'!$S$5:$S$72,"&gt;0")+COUNTIFS('PU H'!$D$5:$D$72,CLUBS!$B16,'PU H'!$S$5:$S$72,"&gt;0")+COUNTIFS('BE F'!$D$5:$D$72,CLUBS!$B16,'BE F'!$S$5:$S$72,"&gt;0")+COUNTIFS('BE H'!$D$5:$D$72,CLUBS!$B16,'BE H'!$S$5:$S$72,"&gt;0")+COUNTIFS('MI F'!$D$5:$D$72,CLUBS!$B16,'MI F'!$S$5:$S$72,"&gt;0")+COUNTIFS('MI H'!$D$5:$D$72,CLUBS!$B16,'MI H'!$S$5:$S$72,"&gt;0")+COUNTIFS('CA F'!$D$5:$D$72,CLUBS!$B16,'CA F'!$S$5:$S$72,"&gt;0")+COUNTIFS('CA H'!$D$5:$D$72,CLUBS!$B16,'CA H'!$S$5:$S$72,"&gt;0")+COUNTIFS('JU F'!$D$5:$D$72,CLUBS!$B16,'JU F'!$S$5:$S$72,"&gt;0")+COUNTIFS('JU H'!$D$5:$D$72,CLUBS!$B16,'JU H'!$S$5:$S$72,"&gt;0")</f>
        <v>0</v>
      </c>
      <c r="Y16" s="69">
        <f t="shared" si="9"/>
        <v>0</v>
      </c>
      <c r="Z16" s="69">
        <f>(SUMIF('MP F'!$D$5:$D$72,CLUBS!$B16,'MP F'!$T$5:$T$72)+SUMIF('MP H'!$D$5:$D$72,CLUBS!$B16,'MP H'!$T$5:$T$72)+SUMIF('PO F'!$D$5:$D$72,CLUBS!$B16,'PO F'!$T$5:$T$72)+SUMIF('PO H'!$D$5:$D$72,CLUBS!$B16,'PO H'!$T$5:$T$72)+SUMIF('PU F'!$D$5:$D$72,CLUBS!$B16,'PU F'!$T$5:$T$72)+SUMIF('PU H'!$D$5:$D$72,CLUBS!$B16,'PU H'!$T$5:$T$72)+SUMIF('BE F'!$D$5:$D$72,CLUBS!$B16,'BE F'!$T$5:$T$72)+SUMIF('BE H'!$D$5:$D$72,CLUBS!$B16,'BE H'!$T$5:$T$72)+SUMIF('MI F'!$D$5:$D$72,CLUBS!$B16,'MI F'!$T$5:$T$72)+SUMIF('MI H'!$D$5:$D$72,CLUBS!$B16,'MI H'!$T$5:$T$72)+SUMIF('CA F'!$D$5:$D$72,CLUBS!$B16,'CA F'!$T$5:$T$72)+SUMIF('CA H'!$D$5:$D$72,CLUBS!$B16,'CA H'!$T$5:$T$72)+SUMIF('JU F'!$D$5:$D$72,CLUBS!$B16,'JU F'!$T$5:$T$72)+SUMIF('JU H'!$D$5:$D$72,CLUBS!$B16,'JU H'!$T$5:$T$72))*Y16</f>
        <v>0</v>
      </c>
      <c r="AA16" s="26">
        <f>COUNTIFS('MP F'!$D$5:$D$72,CLUBS!$B16,'MP F'!$U$5:$U$72,"&gt;0")+COUNTIFS('MP H'!$D$5:$D$72,CLUBS!$B16,'MP H'!$U$5:$U$72,"&gt;0")+COUNTIFS('PO F'!$D$5:$D$72,CLUBS!$B16,'PO F'!$U$5:$U$72,"&gt;0")+COUNTIFS('PO H'!$D$5:$D$72,CLUBS!$B16,'PO H'!$U$5:$U$72,"&gt;0")+COUNTIFS('PU F'!$D$5:$D$72,CLUBS!$B16,'PU F'!$U$5:$U$72,"&gt;0")+COUNTIFS('PU H'!$D$5:$D$72,CLUBS!$B16,'PU H'!$U$5:$U$72,"&gt;0")+COUNTIFS('BE F'!$D$5:$D$72,CLUBS!$B16,'BE F'!$U$5:$U$72,"&gt;0")+COUNTIFS('BE H'!$D$5:$D$72,CLUBS!$B16,'BE H'!$U$5:$U$72,"&gt;0")+COUNTIFS('MI F'!$D$5:$D$72,CLUBS!$B16,'MI F'!$U$5:$U$72,"&gt;0")+COUNTIFS('MI H'!$D$5:$D$72,CLUBS!$B16,'MI H'!$U$5:$U$72,"&gt;0")+COUNTIFS('CA F'!$D$5:$D$72,CLUBS!$B16,'CA F'!$U$5:$U$72,"&gt;0")+COUNTIFS('CA H'!$D$5:$D$72,CLUBS!$B16,'CA H'!$U$5:$U$72,"&gt;0")+COUNTIFS('JU F'!$D$5:$D$72,CLUBS!$B16,'JU F'!$U$5:$U$72,"&gt;0")+COUNTIFS('JU H'!$D$5:$D$72,CLUBS!$B16,'JU H'!$U$5:$U$72,"&gt;0")</f>
        <v>0</v>
      </c>
      <c r="AB16" s="26">
        <f t="shared" si="10"/>
        <v>0</v>
      </c>
      <c r="AC16" s="26">
        <f>(SUMIF('MP F'!$D$5:$D$72,CLUBS!$B16,'MP F'!$V$5:$V$72)+SUMIF('MP H'!$D$5:$D$72,CLUBS!$B16,'MP H'!$V$5:$V$72)+SUMIF('PO F'!$D$5:$D$72,CLUBS!$B16,'PO F'!$V$5:$V$72)+SUMIF('PO H'!$D$5:$D$72,CLUBS!$B16,'PO H'!$V$5:$V$72)+SUMIF('PU F'!$D$5:$D$72,CLUBS!$B16,'PU F'!$V$5:$V$72)+SUMIF('PU H'!$D$5:$D$72,CLUBS!$B16,'PU H'!$V$5:$V$72)+SUMIF('BE F'!$D$5:$D$72,CLUBS!$B16,'BE F'!$V$5:$V$72)+SUMIF('BE H'!$D$5:$D$72,CLUBS!$B16,'BE H'!$V$5:$V$72)+SUMIF('MI F'!$D$5:$D$72,CLUBS!$B16,'MI F'!$V$5:$V$72)+SUMIF('MI H'!$D$5:$D$72,CLUBS!$B16,'MI H'!$V$5:$V$72)+SUMIF('CA F'!$D$5:$D$72,CLUBS!$B16,'CA F'!$V$5:$V$72)+SUMIF('CA H'!$D$5:$D$72,CLUBS!$B16,'CA H'!$V$5:$V$72)+SUMIF('JU F'!$D$5:$D$72,CLUBS!$B16,'JU F'!$V$5:$V$72)+SUMIF('JU H'!$D$5:$D$72,CLUBS!$B16,'JU H'!$V$5:$V$72))*AB16</f>
        <v>0</v>
      </c>
      <c r="AD16" s="69">
        <f>COUNTIFS('MP F'!$D$5:$D$72,CLUBS!$B16,'MP F'!$W$5:$W$72,"&gt;0")+COUNTIFS('MP H'!$D$5:$D$72,CLUBS!$B16,'MP H'!$W$5:$W$72,"&gt;0")+COUNTIFS('PO F'!$D$5:$D$72,CLUBS!$B16,'PO F'!$W$5:$W$72,"&gt;0")+COUNTIFS('PO H'!$D$5:$D$72,CLUBS!$B16,'PO H'!$W$5:$W$72,"&gt;0")+COUNTIFS('PU F'!$D$5:$D$72,CLUBS!$B16,'PU F'!$W$5:$W$72,"&gt;0")+COUNTIFS('PU H'!$D$5:$D$72,CLUBS!$B16,'PU H'!$W$5:$W$72,"&gt;0")+COUNTIFS('BE F'!$D$5:$D$72,CLUBS!$B16,'BE F'!$W$5:$W$72,"&gt;0")+COUNTIFS('BE H'!$D$5:$D$72,CLUBS!$B16,'BE H'!$W$5:$W$72,"&gt;0")+COUNTIFS('MI F'!$D$5:$D$72,CLUBS!$B16,'MI F'!$W$5:$W$72,"&gt;0")+COUNTIFS('MI H'!$D$5:$D$72,CLUBS!$B16,'MI H'!$W$5:$W$72,"&gt;0")+COUNTIFS('CA F'!$D$5:$D$72,CLUBS!$B16,'CA F'!$W$5:$W$72,"&gt;0")+COUNTIFS('CA H'!$D$5:$D$72,CLUBS!$B16,'CA H'!$W$5:$W$72,"&gt;0")+COUNTIFS('JU F'!$D$5:$D$72,CLUBS!$B16,'JU F'!$W$5:$W$72,"&gt;0")+COUNTIFS('JU H'!$D$5:$D$72,CLUBS!$B16,'JU H'!$W$5:$W$72,"&gt;0")</f>
        <v>0</v>
      </c>
      <c r="AE16" s="69">
        <f t="shared" si="11"/>
        <v>0</v>
      </c>
      <c r="AF16" s="69">
        <f>(SUMIF('MP F'!$D$5:$D$72,CLUBS!$B16,'MP F'!$X$5:$X$72)+SUMIF('MP H'!$D$5:$D$72,CLUBS!$B16,'MP H'!$X$5:$X$72)+SUMIF('PO F'!$D$5:$D$72,CLUBS!$B16,'PO F'!$X$5:$X$72)+SUMIF('PO H'!$D$5:$D$72,CLUBS!$B16,'PO H'!$X$5:$X$72)+SUMIF('PU F'!$D$5:$D$72,CLUBS!$B16,'PU F'!$X$5:$X$72)+SUMIF('PU H'!$D$5:$D$72,CLUBS!$B16,'PU H'!$X$5:$X$72)+SUMIF('BE F'!$D$5:$D$72,CLUBS!$B16,'BE F'!$X$5:$X$72)+SUMIF('BE H'!$D$5:$D$72,CLUBS!$B16,'BE H'!$X$5:$X$72)+SUMIF('MI F'!$D$5:$D$72,CLUBS!$B16,'MI F'!$X$5:$X$72)+SUMIF('MI H'!$D$5:$D$72,CLUBS!$B16,'MI H'!$X$5:$X$72)+SUMIF('CA F'!$D$5:$D$72,CLUBS!$B16,'CA F'!$X$5:$X$72)+SUMIF('CA H'!$D$5:$D$72,CLUBS!$B16,'CA H'!$X$5:$X$72)+SUMIF('JU F'!$D$5:$D$72,CLUBS!$B16,'JU F'!$X$5:$X$72)+SUMIF('JU H'!$D$5:$D$72,CLUBS!$B16,'JU H'!$X$5:$X$72))*AE16</f>
        <v>0</v>
      </c>
      <c r="AG16" s="26">
        <f>COUNTIFS('MP F'!$D$5:$D$72,CLUBS!$B16,'MP F'!$Y$5:$Y$72,"&gt;0")+COUNTIFS('MP H'!$D$5:$D$72,CLUBS!$B16,'MP H'!$Y$5:$Y$72,"&gt;0")+COUNTIFS('PO F'!$D$5:$D$72,CLUBS!$B16,'PO F'!$Y$5:$Y$72,"&gt;0")+COUNTIFS('PO H'!$D$5:$D$72,CLUBS!$B16,'PO H'!$Y$5:$Y$72,"&gt;0")+COUNTIFS('PU F'!$D$5:$D$72,CLUBS!$B16,'PU F'!$Y$5:$Y$72,"&gt;0")+COUNTIFS('PU H'!$D$5:$D$72,CLUBS!$B16,'PU H'!$Y$5:$Y$72,"&gt;0")+COUNTIFS('BE F'!$D$5:$D$72,CLUBS!$B16,'BE F'!$Y$5:$Y$72,"&gt;0")+COUNTIFS('BE H'!$D$5:$D$72,CLUBS!$B16,'BE H'!$Y$5:$Y$72,"&gt;0")+COUNTIFS('MI F'!$D$5:$D$72,CLUBS!$B16,'MI F'!$Y$5:$Y$72,"&gt;0")+COUNTIFS('MI H'!$D$5:$D$72,CLUBS!$B16,'MI H'!$Y$5:$Y$72,"&gt;0")+COUNTIFS('CA F'!$D$5:$D$72,CLUBS!$B16,'CA F'!$Y$5:$Y$72,"&gt;0")+COUNTIFS('CA H'!$D$5:$D$72,CLUBS!$B16,'CA H'!$Y$5:$Y$72,"&gt;0")+COUNTIFS('JU F'!$D$5:$D$72,CLUBS!$B16,'JU F'!$Y$5:$Y$72,"&gt;0")+COUNTIFS('JU H'!$D$5:$D$72,CLUBS!$B16,'JU H'!$Y$5:$Y$72,"&gt;0")</f>
        <v>0</v>
      </c>
      <c r="AH16" s="26">
        <f>SUMIF('MP F'!$D$5:$D$72,CLUBS!$B16,'MP F'!$Z$5:$Z$72)+SUMIF('MP H'!$D$5:$D$72,CLUBS!$B16,'MP H'!$Z$5:$Z$72)+SUMIF('PO F'!$D$5:$D$72,CLUBS!$B16,'PO F'!$Z$5:$Z$72)+SUMIF('PO H'!$D$5:$D$72,CLUBS!$B16,'PO H'!$Z$5:$Z$72)+SUMIF('PU F'!$D$5:$D$72,CLUBS!$B16,'PU F'!$Z$5:$Z$72)+SUMIF('PU H'!$D$5:$D$72,CLUBS!$B16,'PU H'!$Z$5:$Z$72)+SUMIF('BE F'!$D$5:$D$72,CLUBS!$B16,'BE F'!$Z$5:$Z$72)+SUMIF('BE H'!$D$5:$D$72,CLUBS!$B16,'BE H'!$Z$5:$Z$72)+SUMIF('MI F'!$D$5:$D$72,CLUBS!$B16,'MI F'!$Z$5:$Z$72)+SUMIF('MI H'!$D$5:$D$72,CLUBS!$B16,'MI H'!$Z$5:$Z$72)+SUMIF('CA F'!$D$5:$D$72,CLUBS!$B16,'CA F'!$Z$5:$Z$72)+SUMIF('CA H'!$D$5:$D$72,CLUBS!$B16,'CA H'!$Z$5:$Z$72)+SUMIF('JU F'!$D$5:$D$72,CLUBS!$B16,'JU F'!$Z$5:$Z$72)+SUMIF('JU H'!$D$5:$D$72,CLUBS!$B16,'JU H'!$Z$5:$Z$72)</f>
        <v>0</v>
      </c>
      <c r="AI16" s="26">
        <f>COUNTIFS('MP F'!$D$5:$D$72,CLUBS!$B16,'MP F'!$AA$5:$AA$72,"&gt;0")+COUNTIFS('MP H'!$D$5:$D$72,CLUBS!$B16,'MP H'!$AA$5:$AA$72,"&gt;0")+COUNTIFS('PO F'!$D$5:$D$72,CLUBS!$B16,'PO F'!$AA$5:$AA$72,"&gt;0")+COUNTIFS('PO H'!$D$5:$D$72,CLUBS!$B16,'PO H'!$AA$5:$AA$72,"&gt;0")+COUNTIFS('PU F'!$D$5:$D$72,CLUBS!$B16,'PU F'!$AA$5:$AA$72,"&gt;0")+COUNTIFS('PU H'!$D$5:$D$72,CLUBS!$B16,'PU H'!$AA$5:$AA$72,"&gt;0")+COUNTIFS('BE F'!$D$5:$D$72,CLUBS!$B16,'BE F'!$AA$5:$AA$72,"&gt;0")+COUNTIFS('BE H'!$D$5:$D$72,CLUBS!$B16,'BE H'!$AA$5:$AA$72,"&gt;0")+COUNTIFS('MI F'!$D$5:$D$72,CLUBS!$B16,'MI F'!$AA$5:$AA$72,"&gt;0")+COUNTIFS('MI H'!$D$5:$D$72,CLUBS!$B16,'MI H'!$AA$5:$AA$72,"&gt;0")+COUNTIFS('CA F'!$D$5:$D$72,CLUBS!$B16,'CA F'!$AA$5:$AA$72,"&gt;0")+COUNTIFS('CA H'!$D$5:$D$72,CLUBS!$B16,'CA H'!$AA$5:$AA$72,"&gt;0")+COUNTIFS('JU F'!$D$5:$D$72,CLUBS!$B16,'JU F'!$AA$5:$AA$72,"&gt;0")+COUNTIFS('JU H'!$D$5:$D$72,CLUBS!$B16,'JU H'!$AA$5:$AA$72,"&gt;0")</f>
        <v>0</v>
      </c>
      <c r="AJ16" s="26">
        <f>SUMIF('MP F'!$D$5:$D$72,CLUBS!$B16,'MP F'!$AB$5:$AB$72)+SUMIF('MP H'!$D$5:$D$72,CLUBS!$B16,'MP H'!$AB$5:$AB$72)+SUMIF('PO F'!$D$5:$D$72,CLUBS!$B16,'PO F'!$AB$5:$AB$72)+SUMIF('PO H'!$D$5:$D$72,CLUBS!$B16,'PO H'!$AB$5:$AB$72)+SUMIF('PU F'!$D$5:$D$72,CLUBS!$B16,'PU F'!$AB$5:$AB$72)+SUMIF('PU H'!$D$5:$D$72,CLUBS!$B16,'PU H'!$AB$5:$AB$72)+SUMIF('BE F'!$D$5:$D$72,CLUBS!$B16,'BE F'!$AB$5:$AB$72)+SUMIF('BE H'!$D$5:$D$72,CLUBS!$B16,'BE H'!$AB$5:$AB$72)+SUMIF('MI F'!$D$5:$D$72,CLUBS!$B16,'MI F'!$AB$5:$AB$72)+SUMIF('MI H'!$D$5:$D$72,CLUBS!$B16,'MI H'!$AB$5:$AB$72)+SUMIF('CA F'!$D$5:$D$72,CLUBS!$B16,'CA F'!$AB$5:$AB$72)+SUMIF('CA H'!$D$5:$D$72,CLUBS!$B16,'CA H'!$AB$5:$AB$72)+SUMIF('JU F'!$D$5:$D$72,CLUBS!$B16,'JU F'!$AB$5:$AB$72)+SUMIF('JU H'!$D$5:$D$72,CLUBS!$B16,'JU H'!$AB$5:$AB$72)</f>
        <v>0</v>
      </c>
      <c r="AK16" s="26">
        <f>COUNTIFS('MP F'!$D$5:$D$72,CLUBS!$B16,'MP F'!$AC$5:$AC$72,"&gt;0")+COUNTIFS('MP H'!$D$5:$D$72,CLUBS!$B16,'MP H'!$AC$5:$AC$72,"&gt;0")+COUNTIFS('PO F'!$D$5:$D$72,CLUBS!$B16,'PO F'!$AC$5:$AC$72,"&gt;0")+COUNTIFS('PO H'!$D$5:$D$72,CLUBS!$B16,'PO H'!$AC$5:$AC$72,"&gt;0")+COUNTIFS('PU F'!$D$5:$D$72,CLUBS!$B16,'PU F'!$AC$5:$AC$72,"&gt;0")+COUNTIFS('PU H'!$D$5:$D$72,CLUBS!$B16,'PU H'!$AC$5:$AC$72,"&gt;0")+COUNTIFS('BE F'!$D$5:$D$72,CLUBS!$B16,'BE F'!$AC$5:$AC$72,"&gt;0")+COUNTIFS('BE H'!$D$5:$D$72,CLUBS!$B16,'BE H'!$AC$5:$AC$72,"&gt;0")+COUNTIFS('MI F'!$D$5:$D$72,CLUBS!$B16,'MI F'!$AC$5:$AC$72,"&gt;0")+COUNTIFS('MI H'!$D$5:$D$72,CLUBS!$B16,'MI H'!$AC$5:$AC$72,"&gt;0")+COUNTIFS('CA F'!$D$5:$D$72,CLUBS!$B16,'CA F'!$AC$5:$AC$72,"&gt;0")+COUNTIFS('CA H'!$D$5:$D$72,CLUBS!$B16,'CA H'!$AC$5:$AC$72,"&gt;0")+COUNTIFS('JU F'!$D$5:$D$72,CLUBS!$B16,'JU F'!$AC$5:$AC$72,"&gt;0")+COUNTIFS('JU H'!$D$5:$D$72,CLUBS!$B16,'JU H'!$AC$5:$AC$72,"&gt;0")</f>
        <v>0</v>
      </c>
      <c r="AL16" s="26">
        <f>SUMIF('MP F'!$D$5:$D$72,CLUBS!$B16,'MP F'!$AD$5:$AD$72)+SUMIF('MP H'!$D$5:$D$72,CLUBS!$B16,'MP H'!$AD$5:$AD$72)+SUMIF('PO F'!$D$5:$D$72,CLUBS!$B16,'PO F'!$AD$5:$AD$72)+SUMIF('PO H'!$D$5:$D$72,CLUBS!$B16,'PO H'!$AD$5:$AD$72)+SUMIF('PU F'!$D$5:$D$72,CLUBS!$B16,'PU F'!$AD$5:$AD$72)+SUMIF('PU H'!$D$5:$D$72,CLUBS!$B16,'PU H'!$AD$5:$AD$72)+SUMIF('BE F'!$D$5:$D$72,CLUBS!$B16,'BE F'!$AD$5:$AD$72)+SUMIF('BE H'!$D$5:$D$72,CLUBS!$B16,'BE H'!$AD$5:$AD$72)+SUMIF('MI F'!$D$5:$D$72,CLUBS!$B16,'MI F'!$AD$5:$AD$72)+SUMIF('MI H'!$D$5:$D$72,CLUBS!$B16,'MI H'!$AD$5:$AD$72)+SUMIF('CA F'!$D$5:$D$72,CLUBS!$B16,'CA F'!$AD$5:$AD$72)+SUMIF('CA H'!$D$5:$D$72,CLUBS!$B16,'CA H'!$AD$5:$AD$72)+SUMIF('JU F'!$D$5:$D$72,CLUBS!$B16,'JU F'!$AD$5:$AD$72)+SUMIF('JU H'!$D$5:$D$72,CLUBS!$B16,'JU H'!$AD$5:$AD$72)</f>
        <v>0</v>
      </c>
      <c r="AM16" s="26">
        <f>COUNTIFS('MP F'!$D$5:$D$72,CLUBS!$B16,'MP F'!$AE$5:$AE$72,"&gt;0")+COUNTIFS('MP H'!$D$5:$D$72,CLUBS!$B16,'MP H'!$AE$5:$AE$72,"&gt;0")+COUNTIFS('PO F'!$D$5:$D$72,CLUBS!$B16,'PO F'!$AE$5:$AE$72,"&gt;0")+COUNTIFS('PO H'!$D$5:$D$72,CLUBS!$B16,'PO H'!$AE$5:$AE$72,"&gt;0")+COUNTIFS('PU F'!$D$5:$D$72,CLUBS!$B16,'PU F'!$AE$5:$AE$72,"&gt;0")+COUNTIFS('PU H'!$D$5:$D$72,CLUBS!$B16,'PU H'!$AE$5:$AE$72,"&gt;0")+COUNTIFS('BE F'!$D$5:$D$72,CLUBS!$B16,'BE F'!$AE$5:$AE$72,"&gt;0")+COUNTIFS('BE H'!$D$5:$D$72,CLUBS!$B16,'BE H'!$AE$5:$AE$72,"&gt;0")+COUNTIFS('MI F'!$D$5:$D$72,CLUBS!$B16,'MI F'!$AE$5:$AE$72,"&gt;0")+COUNTIFS('MI H'!$D$5:$D$72,CLUBS!$B16,'MI H'!$AE$5:$AE$72,"&gt;0")+COUNTIFS('CA F'!$D$5:$D$72,CLUBS!$B16,'CA F'!$AE$5:$AE$72,"&gt;0")+COUNTIFS('CA H'!$D$5:$D$72,CLUBS!$B16,'CA H'!$AE$5:$AE$72,"&gt;0")+COUNTIFS('JU F'!$D$5:$D$72,CLUBS!$B16,'JU F'!$AE$5:$AE$72,"&gt;0")+COUNTIFS('JU H'!$D$5:$D$72,CLUBS!$B16,'JU H'!$AE$5:$AE$72,"&gt;0")</f>
        <v>0</v>
      </c>
      <c r="AN16" s="26">
        <f>SUMIF('MP F'!$D$5:$D$72,CLUBS!$B16,'MP F'!$AF$5:$AF$72)+SUMIF('MP H'!$D$5:$D$72,CLUBS!$B16,'MP H'!$AF$5:$AF$72)+SUMIF('PO F'!$D$5:$D$72,CLUBS!$B16,'PO F'!$AF$5:$AF$72)+SUMIF('PO H'!$D$5:$D$72,CLUBS!$B16,'PO H'!$AF$5:$AF$72)+SUMIF('PU F'!$D$5:$D$72,CLUBS!$B16,'PU F'!$AF$5:$AF$72)+SUMIF('PU H'!$D$5:$D$72,CLUBS!$B16,'PU H'!$AF$5:$AF$72)+SUMIF('BE F'!$D$5:$D$72,CLUBS!$B16,'BE F'!$AF$5:$AF$72)+SUMIF('BE H'!$D$5:$D$72,CLUBS!$B16,'BE H'!$AF$5:$AF$72)+SUMIF('MI F'!$D$5:$D$72,CLUBS!$B16,'MI F'!$AF$5:$AF$72)+SUMIF('MI H'!$D$5:$D$72,CLUBS!$B16,'MI H'!$AF$5:$AF$72)+SUMIF('CA F'!$D$5:$D$72,CLUBS!$B16,'CA F'!$AF$5:$AF$72)+SUMIF('CA H'!$D$5:$D$72,CLUBS!$B16,'CA H'!$AF$5:$AF$72)+SUMIF('JU F'!$D$5:$D$72,CLUBS!$B16,'JU F'!$AF$5:$AF$72)+SUMIF('JU H'!$D$5:$D$72,CLUBS!$B16,'JU H'!$AF$5:$AF$72)</f>
        <v>0</v>
      </c>
      <c r="AO16" s="26">
        <f>COUNTIFS('MP F'!$D$5:$D$72,CLUBS!$B16,'MP F'!$AG$5:$AG$72,"&gt;0")+COUNTIFS('MP H'!$D$5:$D$72,CLUBS!$B16,'MP H'!$AG$5:$AG$72,"&gt;0")+COUNTIFS('PO F'!$D$5:$D$72,CLUBS!$B16,'PO F'!$AG$5:$AG$72,"&gt;0")+COUNTIFS('PO H'!$D$5:$D$72,CLUBS!$B16,'PO H'!$AG$5:$AG$72,"&gt;0")+COUNTIFS('PU F'!$D$5:$D$72,CLUBS!$B16,'PU F'!$AG$5:$AG$72,"&gt;0")+COUNTIFS('PU H'!$D$5:$D$72,CLUBS!$B16,'PU H'!$AG$5:$AG$72,"&gt;0")+COUNTIFS('BE F'!$D$5:$D$72,CLUBS!$B16,'BE F'!$AG$5:$AG$72,"&gt;0")+COUNTIFS('BE H'!$D$5:$D$72,CLUBS!$B16,'BE H'!$AG$5:$AG$72,"&gt;0")+COUNTIFS('MI F'!$D$5:$D$72,CLUBS!$B16,'MI F'!$AG$5:$AG$72,"&gt;0")+COUNTIFS('MI H'!$D$5:$D$72,CLUBS!$B16,'MI H'!$AG$5:$AG$72,"&gt;0")+COUNTIFS('CA F'!$D$5:$D$72,CLUBS!$B16,'CA F'!$AG$5:$AG$72,"&gt;0")+COUNTIFS('CA H'!$D$5:$D$72,CLUBS!$B16,'CA H'!$AG$5:$AG$72,"&gt;0")+COUNTIFS('JU F'!$D$5:$D$72,CLUBS!$B16,'JU F'!$AG$5:$AG$72,"&gt;0")+COUNTIFS('JU H'!$D$5:$D$72,CLUBS!$B16,'JU H'!$AG$5:$AG$72,"&gt;0")</f>
        <v>0</v>
      </c>
      <c r="AP16" s="26">
        <f>SUMIF('MP F'!$D$5:$D$72,CLUBS!$B16,'MP F'!$AH$5:$AH$72)+SUMIF('MP H'!$D$5:$D$72,CLUBS!$B16,'MP H'!$AH$5:$AH$72)+SUMIF('PO F'!$D$5:$D$72,CLUBS!$B16,'PO F'!$AH$5:$AH$72)+SUMIF('PO H'!$D$5:$D$72,CLUBS!$B16,'PO H'!$AH$5:$AH$72)+SUMIF('PU F'!$D$5:$D$72,CLUBS!$B16,'PU F'!$AH$5:$AH$72)+SUMIF('PU H'!$D$5:$D$72,CLUBS!$B16,'PU H'!$AH$5:$AH$72)+SUMIF('BE F'!$D$5:$D$72,CLUBS!$B16,'BE F'!$AH$5:$AH$72)+SUMIF('BE H'!$D$5:$D$72,CLUBS!$B16,'BE H'!$AH$5:$AH$72)+SUMIF('MI F'!$D$5:$D$72,CLUBS!$B16,'MI F'!$AH$5:$AH$72)+SUMIF('MI H'!$D$5:$D$72,CLUBS!$B16,'MI H'!$AH$5:$AH$72)+SUMIF('CA F'!$D$5:$D$72,CLUBS!$B16,'CA F'!$AH$5:$AH$72)+SUMIF('CA H'!$D$5:$D$72,CLUBS!$B16,'CA H'!$AH$5:$AH$72)+SUMIF('JU F'!$D$5:$D$72,CLUBS!$B16,'JU F'!$AH$5:$AH$72)+SUMIF('JU H'!$D$5:$D$72,CLUBS!$B16,'JU H'!$AH$5:$AH$72)</f>
        <v>0</v>
      </c>
      <c r="AQ16" s="16">
        <f t="shared" si="12"/>
        <v>0</v>
      </c>
      <c r="AR16" s="28">
        <f t="shared" si="13"/>
        <v>0</v>
      </c>
      <c r="AS16" s="29">
        <f t="shared" si="14"/>
        <v>0</v>
      </c>
      <c r="AT16" s="14">
        <v>1</v>
      </c>
      <c r="AU16" s="14">
        <v>1</v>
      </c>
      <c r="AV16" s="27">
        <f t="shared" si="15"/>
        <v>0</v>
      </c>
      <c r="AW16" s="22"/>
    </row>
    <row r="17" spans="1:49" ht="13.5" x14ac:dyDescent="0.3">
      <c r="A17" s="34">
        <f t="shared" si="0"/>
        <v>20</v>
      </c>
      <c r="B17" s="65" t="s">
        <v>127</v>
      </c>
      <c r="C17" s="14">
        <f>COUNTIFS('MP F'!$D$5:$D$72,CLUBS!$B17,'MP F'!$E$5:$E$72,"&gt;0")+COUNTIFS('MP H'!$D$5:$D$72,CLUBS!$B17,'MP H'!$E$5:$E$72,"&gt;0")+COUNTIFS('PO F'!$D$5:$D$72,CLUBS!$B17,'PO F'!$E$5:$E$72,"&gt;0")+COUNTIFS('PO H'!$D$5:$D$72,CLUBS!$B17,'PO H'!$E$5:$E$72,"&gt;0")+COUNTIFS('PU F'!$D$5:$D$72,CLUBS!$B17,'PU F'!$E$5:$E$72,"&gt;0")+COUNTIFS('PU H'!$D$5:$D$72,CLUBS!$B17,'PU H'!$E$5:$E$72,"&gt;0")+COUNTIFS('BE F'!$D$5:$D$72,CLUBS!$B17,'BE F'!$E$5:$E$72,"&gt;0")+COUNTIFS('BE H'!$D$5:$D$72,CLUBS!$B17,'BE H'!$E$5:$E$72,"&gt;0")+COUNTIFS('MI F'!$D$5:$D$72,CLUBS!$B17,'MI F'!$E$5:$E$72,"&gt;0")+COUNTIFS('MI H'!$D$5:$D$72,CLUBS!$B17,'MI H'!$E$5:$E$72,"&gt;0")+COUNTIFS('CA F'!$D$5:$D$72,CLUBS!$B17,'CA F'!$E$5:$E$72,"&gt;0")+COUNTIFS('CA H'!$D$5:$D$72,CLUBS!$B17,'CA H'!$E$5:$E$72,"&gt;0")+COUNTIFS('JU F'!$D$5:$D$72,CLUBS!$B17,'JU F'!$E$5:$E$72,"&gt;0")+COUNTIFS('JU H'!$D$5:$D$72,CLUBS!$B17,'JU H'!$E$5:$E$72,"&gt;0")</f>
        <v>0</v>
      </c>
      <c r="D17" s="14">
        <v>0</v>
      </c>
      <c r="E17" s="27">
        <f>(SUMIF('MP F'!$D$5:$D$72,CLUBS!$B17,'MP F'!$F$5:$F$72)+SUMIF('MP H'!$D$5:$D$72,CLUBS!$B17,'MP H'!$F$5:$F$72)+SUMIF('PO F'!$D$5:$D$72,CLUBS!$B17,'PO F'!$F$5:$F$72)+SUMIF('PO H'!$D$5:$D$72,CLUBS!$B17,'PO H'!$F$5:$F$72)+SUMIF('PU F'!$D$5:$D$72,CLUBS!$B17,'PU F'!$F$5:$F$72)+SUMIF('PU H'!$D$5:$D$72,CLUBS!$B17,'PU H'!$F$5:$F$72)+SUMIF('BE F'!$D$5:$D$72,CLUBS!$B17,'BE F'!$F$5:$F$72)+SUMIF('BE H'!$D$5:$D$72,CLUBS!$B17,'BE H'!$F$5:$F$72)+SUMIF('MI F'!$D$5:$D$72,CLUBS!$B17,'MI F'!$F$5:$F$72)+SUMIF('MI H'!$D$5:$D$72,CLUBS!$B17,'MI H'!$F$5:$F$72)+SUMIF('CA F'!$D$5:$D$72,CLUBS!$B17,'CA F'!$F$5:$F$72)+SUMIF('CA H'!$D$5:$D$72,CLUBS!$B17,'CA H'!$F$5:$F$72)+SUMIF('JU F'!$D$5:$D$72,CLUBS!$B17,'JU F'!$F$5:$F$72)+SUMIF('JU H'!$D$5:$D$72,CLUBS!$B17,'JU H'!$F$5:$F$72))*D17</f>
        <v>0</v>
      </c>
      <c r="F17" s="69">
        <f>COUNTIFS('MP F'!$D$5:$D$72,CLUBS!$B17,'MP F'!$G$5:$G$72,"&gt;0")+COUNTIFS('MP H'!$D$5:$D$72,CLUBS!$B17,'MP H'!$G$5:$G$72,"&gt;0")+COUNTIFS('PO F'!$D$5:$D$72,CLUBS!$B17,'PO F'!$G$5:$G$72,"&gt;0")+COUNTIFS('PO H'!$D$5:$D$72,CLUBS!$B17,'PO H'!$G$5:$G$72,"&gt;0")+COUNTIFS('PU F'!$D$5:$D$72,CLUBS!$B17,'PU F'!$G$5:$G$72,"&gt;0")+COUNTIFS('PU H'!$D$5:$D$72,CLUBS!$B17,'PU H'!$G$5:$G$72,"&gt;0")+COUNTIFS('BE F'!$D$5:$D$72,CLUBS!$B17,'BE F'!$G$5:$G$72,"&gt;0")+COUNTIFS('BE H'!$D$5:$D$72,CLUBS!$B17,'BE H'!$G$5:$G$72,"&gt;0")+COUNTIFS('MI F'!$D$5:$D$72,CLUBS!$B17,'MI F'!$G$5:$G$72,"&gt;0")+COUNTIFS('MI H'!$D$5:$D$72,CLUBS!$B17,'MI H'!$G$5:$G$72,"&gt;0")+COUNTIFS('CA F'!$D$5:$D$72,CLUBS!$B17,'CA F'!$G$5:$G$72,"&gt;0")+COUNTIFS('CA H'!$D$5:$D$72,CLUBS!$B17,'CA H'!$G$5:$G$72,"&gt;0")+COUNTIFS('JU F'!$D$5:$D$72,CLUBS!$B17,'JU F'!$G$5:$G$72,"&gt;0")+COUNTIFS('JU H'!$D$5:$D$72,CLUBS!$B17,'JU H'!$G$5:$G$72,"&gt;0")</f>
        <v>0</v>
      </c>
      <c r="G17" s="69">
        <v>0</v>
      </c>
      <c r="H17" s="70">
        <f>(SUMIF('MP F'!$D$5:$D$72,CLUBS!$B17,'MP F'!$H$5:$H$72)+SUMIF('MP H'!$D$5:$D$72,CLUBS!$B17,'MP H'!$H$5:$H$72)+SUMIF('PO F'!$D$5:$D$72,CLUBS!$B17,'PO F'!$H$5:$H$72)+SUMIF('PO H'!$D$5:$D$72,CLUBS!$B17,'PO H'!$H$5:$H$72)+SUMIF('PU F'!$D$5:$D$72,CLUBS!$B17,'PU F'!$H$5:$H$72)+SUMIF('PU H'!$D$5:$D$72,CLUBS!$B17,'PU H'!$H$5:$H$72)+SUMIF('BE F'!$D$5:$D$72,CLUBS!$B17,'BE F'!$H$5:$H$72)+SUMIF('BE H'!$D$5:$D$72,CLUBS!$B17,'BE H'!$H$5:$H$72)+SUMIF('MI F'!$D$5:$D$72,CLUBS!$B17,'MI F'!$H$5:$H$72)+SUMIF('MI H'!$D$5:$D$72,CLUBS!$B17,'MI H'!$H$5:$H$72)+SUMIF('CA F'!$D$5:$D$72,CLUBS!$B17,'CA F'!$H$5:$H$72)+SUMIF('CA H'!$D$5:$D$72,CLUBS!$B17,'CA H'!$H$5:$H$72)+SUMIF('JU F'!$D$5:$D$72,CLUBS!$B17,'JU F'!$H$5:$H$72)+SUMIF('JU H'!$D$5:$D$72,CLUBS!$B17,'JU H'!$H$5:$H$72))*G17</f>
        <v>0</v>
      </c>
      <c r="I17" s="14">
        <f>COUNTIFS('MP F'!$D$5:$D$72,CLUBS!$B17,'MP F'!$I$5:$I$72,"&gt;0")+COUNTIFS('MP H'!$D$5:$D$72,CLUBS!$B17,'MP H'!$I$5:$I$72,"&gt;0")+COUNTIFS('PO F'!$D$5:$D$72,CLUBS!$B17,'PO F'!$I$5:$I$72,"&gt;0")+COUNTIFS('PO H'!$D$5:$D$72,CLUBS!$B17,'PO H'!$I$5:$I$72,"&gt;0")+COUNTIFS('PU F'!$D$5:$D$72,CLUBS!$B17,'PU F'!$I$5:$I$72,"&gt;0")+COUNTIFS('PU H'!$D$5:$D$72,CLUBS!$B17,'PU H'!$I$5:$I$72,"&gt;0")+COUNTIFS('BE F'!$D$5:$D$72,CLUBS!$B17,'BE F'!$I$5:$I$72,"&gt;0")+COUNTIFS('BE H'!$D$5:$D$72,CLUBS!$B17,'BE H'!$I$5:$I$72,"&gt;0")+COUNTIFS('MI F'!$D$5:$D$72,CLUBS!$B17,'MI F'!$I$5:$I$72,"&gt;0")+COUNTIFS('MI H'!$D$5:$D$72,CLUBS!$B17,'MI H'!$I$5:$I$72,"&gt;0")+COUNTIFS('CA F'!$D$5:$D$72,CLUBS!$B17,'CA F'!$I$5:$I$72,"&gt;0")+COUNTIFS('CA H'!$D$5:$D$72,CLUBS!$B17,'CA H'!$I$5:$I$72,"&gt;0")+COUNTIFS('JU F'!$D$5:$D$72,CLUBS!$B17,'JU F'!$I$5:$I$72,"&gt;0")+COUNTIFS('JU H'!$D$5:$D$72,CLUBS!$B17,'JU H'!$I$5:$I$72,"&gt;0")</f>
        <v>0</v>
      </c>
      <c r="J17" s="14">
        <v>0</v>
      </c>
      <c r="K17" s="26">
        <f>(SUMIF('MP F'!$D$5:$D$72,CLUBS!$B17,'MP F'!$J$5:$J$72)+SUMIF('MP H'!$D$5:$D$72,CLUBS!$B17,'MP H'!$J$5:$J$72)+SUMIF('PO F'!$D$5:$D$72,CLUBS!$B17,'PO F'!$J$5:$J$72)+SUMIF('PO H'!$D$5:$D$72,CLUBS!$B17,'PO H'!$J$5:$J$72)+SUMIF('PU F'!$D$5:$D$72,CLUBS!$B17,'PU F'!$J$5:$J$72)+SUMIF('PU H'!$D$5:$D$72,CLUBS!$B17,'PU H'!$J$5:$J$72)+SUMIF('BE F'!$D$5:$D$72,CLUBS!$B17,'BE F'!$J$5:$J$72)+SUMIF('BE H'!$D$5:$D$72,CLUBS!$B17,'BE H'!$J$5:$J$72)+SUMIF('MI F'!$D$5:$D$72,CLUBS!$B17,'MI F'!$J$5:$J$72)+SUMIF('MI H'!$D$5:$D$72,CLUBS!$B17,'MI H'!$J$5:$J$72)+SUMIF('CA F'!$D$5:$D$72,CLUBS!$B17,'CA F'!$J$5:$J$72)+SUMIF('CA H'!$D$5:$D$72,CLUBS!$B17,'CA H'!$J$5:$J$72)+SUMIF('JU F'!$D$5:$D$72,CLUBS!$B17,'JU F'!$J$5:$J$72)+SUMIF('JU H'!$D$5:$D$72,CLUBS!$B17,'JU H'!$J$5:$J$72))*J17</f>
        <v>0</v>
      </c>
      <c r="L17" s="69">
        <f>COUNTIFS('MP F'!$D$5:$D$72,CLUBS!$B17,'MP F'!$K$5:$K$72,"&gt;0")+COUNTIFS('MP H'!$D$5:$D$72,CLUBS!$B17,'MP H'!$K$5:$K$72,"&gt;0")+COUNTIFS('PO F'!$D$5:$D$72,CLUBS!$B17,'PO F'!$K$5:$K$72,"&gt;0")+COUNTIFS('PO H'!$D$5:$D$72,CLUBS!$B17,'PO H'!$K$5:$K$72,"&gt;0")+COUNTIFS('PU F'!$D$5:$D$72,CLUBS!$B17,'PU F'!$K$5:$K$72,"&gt;0")+COUNTIFS('PU H'!$D$5:$D$72,CLUBS!$B17,'PU H'!$K$5:$K$72,"&gt;0")+COUNTIFS('BE F'!$D$5:$D$72,CLUBS!$B17,'BE F'!$K$5:$K$72,"&gt;0")+COUNTIFS('BE H'!$D$5:$D$72,CLUBS!$B17,'BE H'!$K$5:$K$72,"&gt;0")+COUNTIFS('MI F'!$D$5:$D$72,CLUBS!$B17,'MI F'!$K$5:$K$72,"&gt;0")+COUNTIFS('MI H'!$D$5:$D$72,CLUBS!$B17,'MI H'!$K$5:$K$72,"&gt;0")+COUNTIFS('CA F'!$D$5:$D$72,CLUBS!$B17,'CA F'!$K$5:$K$72,"&gt;0")+COUNTIFS('CA H'!$D$5:$D$72,CLUBS!$B17,'CA H'!$K$5:$K$72,"&gt;0")+COUNTIFS('JU F'!$D$5:$D$72,CLUBS!$B17,'JU F'!$K$5:$K$72,"&gt;0")+COUNTIFS('JU H'!$D$5:$D$72,CLUBS!$B17,'JU H'!$K$5:$K$72,"&gt;0")</f>
        <v>0</v>
      </c>
      <c r="M17" s="69">
        <v>0</v>
      </c>
      <c r="N17" s="69">
        <f>(SUMIF('MP F'!$D$5:$D$72,CLUBS!$B17,'MP F'!$L$5:$L$72)+SUMIF('MP H'!$D$5:$D$72,CLUBS!$B17,'MP H'!$L$5:$L$72)+SUMIF('PO F'!$D$5:$D$72,CLUBS!$B17,'PO F'!$L$5:$L$72)+SUMIF('PO H'!$D$5:$D$72,CLUBS!$B17,'PO H'!$L$5:$L$72)+SUMIF('PU F'!$D$5:$D$72,CLUBS!$B17,'PU F'!$L$5:$L$72)+SUMIF('PU H'!$D$5:$D$72,CLUBS!$B17,'PU H'!$L$5:$L$72)+SUMIF('BE F'!$D$5:$D$72,CLUBS!$B17,'BE F'!$L$5:$L$72)+SUMIF('BE H'!$D$5:$D$72,CLUBS!$B17,'BE H'!$L$5:$L$72)+SUMIF('MI F'!$D$5:$D$72,CLUBS!$B17,'MI F'!$L$5:$L$72)+SUMIF('MI H'!$D$5:$D$72,CLUBS!$B17,'MI H'!$L$5:$L$72)+SUMIF('CA F'!$D$5:$D$72,CLUBS!$B17,'CA F'!$L$5:$L$72)+SUMIF('CA H'!$D$5:$D$72,CLUBS!$B17,'CA H'!$L$5:$L$72)+SUMIF('JU F'!$D$5:$D$72,CLUBS!$B17,'JU F'!$L$5:$L$72)+SUMIF('JU H'!$D$5:$D$72,CLUBS!$B17,'JU H'!$L$5:$L$72))*M17</f>
        <v>0</v>
      </c>
      <c r="O17" s="26">
        <f>COUNTIFS('MP F'!$D$5:$D$72,CLUBS!$B17,'MP F'!$M$5:$M$72,"&gt;0")+COUNTIFS('MP H'!$D$5:$D$72,CLUBS!$B17,'MP H'!$M$5:$M$72,"&gt;0")+COUNTIFS('PO F'!$D$5:$D$72,CLUBS!$B17,'PO F'!$M$5:$M$72,"&gt;0")+COUNTIFS('PO H'!$D$5:$D$72,CLUBS!$B17,'PO H'!$M$5:$M$72,"&gt;0")+COUNTIFS('PU F'!$D$5:$D$72,CLUBS!$B17,'PU F'!$M$5:$M$72,"&gt;0")+COUNTIFS('PU H'!$D$5:$D$72,CLUBS!$B17,'PU H'!$M$5:$M$72,"&gt;0")+COUNTIFS('BE F'!$D$5:$D$72,CLUBS!$B17,'BE F'!$M$5:$M$72,"&gt;0")+COUNTIFS('BE H'!$D$5:$D$72,CLUBS!$B17,'BE H'!$M$5:$M$72,"&gt;0")+COUNTIFS('MI F'!$D$5:$D$72,CLUBS!$B17,'MI F'!$M$5:$M$72,"&gt;0")+COUNTIFS('MI H'!$D$5:$D$72,CLUBS!$B17,'MI H'!$M$5:$M$72,"&gt;0")+COUNTIFS('CA F'!$D$5:$D$72,CLUBS!$B17,'CA F'!$M$5:$M$72,"&gt;0")+COUNTIFS('CA H'!$D$5:$D$72,CLUBS!$B17,'CA H'!$M$5:$M$72,"&gt;0")+COUNTIFS('JU F'!$D$5:$D$72,CLUBS!$B17,'JU F'!$M$5:$M$72,"&gt;0")+COUNTIFS('JU H'!$D$5:$D$72,CLUBS!$B17,'JU H'!$M$5:$M$72,"&gt;0")</f>
        <v>0</v>
      </c>
      <c r="P17" s="26">
        <v>0</v>
      </c>
      <c r="Q17" s="26">
        <f>(SUMIF('MP F'!$D$5:$D$72,CLUBS!$B17,'MP F'!$N$5:$N$72)+SUMIF('MP H'!$D$5:$D$72,CLUBS!$B17,'MP H'!$N$5:$N$72)+SUMIF('PO F'!$D$5:$D$72,CLUBS!$B17,'PO F'!$N$5:$N$72)+SUMIF('PO H'!$D$5:$D$72,CLUBS!$B17,'PO H'!$N$5:$N$72)+SUMIF('PU F'!$D$5:$D$72,CLUBS!$B17,'PU F'!$N$5:$N$72)+SUMIF('PU H'!$D$5:$D$72,CLUBS!$B17,'PU H'!$N$5:$N$72)+SUMIF('BE F'!$D$5:$D$72,CLUBS!$B17,'BE F'!$N$5:$N$72)+SUMIF('BE H'!$D$5:$D$72,CLUBS!$B17,'BE H'!$N$5:$N$72)+SUMIF('MI F'!$D$5:$D$72,CLUBS!$B17,'MI F'!$N$5:$N$72)+SUMIF('MI H'!$D$5:$D$72,CLUBS!$B17,'MI H'!$N$5:$N$72)+SUMIF('CA F'!$D$5:$D$72,CLUBS!$B17,'CA F'!$N$5:$N$72)+SUMIF('CA H'!$D$5:$D$72,CLUBS!$B17,'CA H'!$N$5:$N$72)+SUMIF('JU F'!$D$5:$D$72,CLUBS!$B17,'JU F'!$N$5:$N$72)+SUMIF('JU H'!$D$5:$D$72,CLUBS!$B17,'JU H'!$N$5:$N$72))*P17</f>
        <v>0</v>
      </c>
      <c r="R17" s="69">
        <f>COUNTIFS('MP F'!$D$5:$D$72,CLUBS!$B17,'MP F'!$O$5:$O$72,"&gt;0")+COUNTIFS('MP H'!$D$5:$D$72,CLUBS!$B17,'MP H'!$O$5:$O$72,"&gt;0")+COUNTIFS('PO F'!$D$5:$D$72,CLUBS!$B17,'PO F'!$O$5:$O$72,"&gt;0")+COUNTIFS('PO H'!$D$5:$D$72,CLUBS!$B17,'PO H'!$O$5:$O$72,"&gt;0")+COUNTIFS('PU F'!$D$5:$D$72,CLUBS!$B17,'PU F'!$O$5:$O$72,"&gt;0")+COUNTIFS('PU H'!$D$5:$D$72,CLUBS!$B17,'PU H'!$O$5:$O$72,"&gt;0")+COUNTIFS('BE F'!$D$5:$D$72,CLUBS!$B17,'BE F'!$O$5:$O$72,"&gt;0")+COUNTIFS('BE H'!$D$5:$D$72,CLUBS!$B17,'BE H'!$O$5:$O$72,"&gt;0")+COUNTIFS('MI F'!$D$5:$D$72,CLUBS!$B17,'MI F'!$O$5:$O$72,"&gt;0")+COUNTIFS('MI H'!$D$5:$D$72,CLUBS!$B17,'MI H'!$O$5:$O$72,"&gt;0")+COUNTIFS('CA F'!$D$5:$D$72,CLUBS!$B17,'CA F'!$O$5:$O$72,"&gt;0")+COUNTIFS('CA H'!$D$5:$D$72,CLUBS!$B17,'CA H'!$O$5:$O$72,"&gt;0")+COUNTIFS('JU F'!$D$5:$D$72,CLUBS!$B17,'JU F'!$O$5:$O$72,"&gt;0")+COUNTIFS('JU H'!$D$5:$D$72,CLUBS!$B17,'JU H'!$O$5:$O$72,"&gt;0")</f>
        <v>0</v>
      </c>
      <c r="S17" s="69">
        <v>0</v>
      </c>
      <c r="T17" s="69">
        <f>(SUMIF('MP F'!$D$5:$D$72,CLUBS!$B17,'MP F'!$P$5:$P$72)+SUMIF('MP H'!$D$5:$D$72,CLUBS!$B17,'MP H'!$P$5:$P$72)+SUMIF('PO F'!$D$5:$D$72,CLUBS!$B17,'PO F'!$P$5:$P$72)+SUMIF('PO H'!$D$5:$D$72,CLUBS!$B17,'PO H'!$P$5:$P$72)+SUMIF('PU F'!$D$5:$D$72,CLUBS!$B17,'PU F'!$P$5:$P$72)+SUMIF('PU H'!$D$5:$D$72,CLUBS!$B17,'PU H'!$P$5:$P$72)+SUMIF('BE F'!$D$5:$D$72,CLUBS!$B17,'BE F'!$P$5:$P$72)+SUMIF('BE H'!$D$5:$D$72,CLUBS!$B17,'BE H'!$P$5:$P$72)+SUMIF('MI F'!$D$5:$D$72,CLUBS!$B17,'MI F'!$P$5:$P$72)+SUMIF('MI H'!$D$5:$D$72,CLUBS!$B17,'MI H'!$P$5:$P$72)+SUMIF('CA F'!$D$5:$D$72,CLUBS!$B17,'CA F'!$P$5:$P$72)+SUMIF('CA H'!$D$5:$D$72,CLUBS!$B17,'CA H'!$P$5:$P$72)+SUMIF('JU F'!$D$5:$D$72,CLUBS!$B17,'JU F'!$P$5:$P$72)+SUMIF('JU H'!$D$5:$D$72,CLUBS!$B17,'JU H'!$P$5:$P$72))*S17</f>
        <v>0</v>
      </c>
      <c r="U17" s="26">
        <f>COUNTIFS('MP F'!$D$5:$D$72,CLUBS!$B17,'MP F'!$Q$5:$Q$72,"&gt;0")+COUNTIFS('MP H'!$D$5:$D$72,CLUBS!$B17,'MP H'!$Q$5:$Q$72,"&gt;0")+COUNTIFS('PO F'!$D$5:$D$72,CLUBS!$B17,'PO F'!$Q$5:$Q$72,"&gt;0")+COUNTIFS('PO H'!$D$5:$D$72,CLUBS!$B17,'PO H'!$Q$5:$Q$72,"&gt;0")+COUNTIFS('PU F'!$D$5:$D$72,CLUBS!$B17,'PU F'!$Q$5:$Q$72,"&gt;0")+COUNTIFS('PU H'!$D$5:$D$72,CLUBS!$B17,'PU H'!$Q$5:$Q$72,"&gt;0")+COUNTIFS('BE F'!$D$5:$D$72,CLUBS!$B17,'BE F'!$Q$5:$Q$72,"&gt;0")+COUNTIFS('BE H'!$D$5:$D$72,CLUBS!$B17,'BE H'!$Q$5:$Q$72,"&gt;0")+COUNTIFS('MI F'!$D$5:$D$72,CLUBS!$B17,'MI F'!$Q$5:$Q$72,"&gt;0")+COUNTIFS('MI H'!$D$5:$D$72,CLUBS!$B17,'MI H'!$Q$5:$Q$72,"&gt;0")+COUNTIFS('CA F'!$D$5:$D$72,CLUBS!$B17,'CA F'!$Q$5:$Q$72,"&gt;0")+COUNTIFS('CA H'!$D$5:$D$72,CLUBS!$B17,'CA H'!$Q$5:$Q$72,"&gt;0")+COUNTIFS('JU F'!$D$5:$D$72,CLUBS!$B17,'JU F'!$Q$5:$Q$72,"&gt;0")+COUNTIFS('JU H'!$D$5:$D$72,CLUBS!$B17,'JU H'!$Q$5:$Q$72,"&gt;0")</f>
        <v>0</v>
      </c>
      <c r="V17" s="26">
        <v>0</v>
      </c>
      <c r="W17" s="26">
        <f>(SUMIF('MP F'!$D$5:$D$72,CLUBS!$B17,'MP F'!$R$5:$R$72)+SUMIF('MP H'!$D$5:$D$72,CLUBS!$B17,'MP H'!$R$5:$R$72)+SUMIF('PO F'!$D$5:$D$72,CLUBS!$B17,'PO F'!$R$5:$R$72)+SUMIF('PO H'!$D$5:$D$72,CLUBS!$B17,'PO H'!$R$5:$R$72)+SUMIF('PU F'!$D$5:$D$72,CLUBS!$B17,'PU F'!$R$5:$R$72)+SUMIF('PU H'!$D$5:$D$72,CLUBS!$B17,'PU H'!$R$5:$R$72)+SUMIF('BE F'!$D$5:$D$72,CLUBS!$B17,'BE F'!$R$5:$R$72)+SUMIF('BE H'!$D$5:$D$72,CLUBS!$B17,'BE H'!$R$5:$R$72)+SUMIF('MI F'!$D$5:$D$72,CLUBS!$B17,'MI F'!$R$5:$R$72)+SUMIF('MI H'!$D$5:$D$72,CLUBS!$B17,'MI H'!$R$5:$R$72)+SUMIF('CA F'!$D$5:$D$72,CLUBS!$B17,'CA F'!$R$5:$R$72)+SUMIF('CA H'!$D$5:$D$72,CLUBS!$B17,'CA H'!$R$5:$R$72)+SUMIF('JU F'!$D$5:$D$72,CLUBS!$B17,'JU F'!$R$5:$R$72)+SUMIF('JU H'!$D$5:$D$72,CLUBS!$B17,'JU H'!$R$5:$R$72))*V17</f>
        <v>0</v>
      </c>
      <c r="X17" s="69">
        <f>COUNTIFS('MP F'!$D$5:$D$72,CLUBS!$B17,'MP F'!$S$5:$S$72,"&gt;0")+COUNTIFS('MP H'!$D$5:$D$72,CLUBS!$B17,'MP H'!$S$5:$S$72,"&gt;0")+COUNTIFS('PO F'!$D$5:$D$72,CLUBS!$B17,'PO F'!$S$5:$S$72,"&gt;0")+COUNTIFS('PO H'!$D$5:$D$72,CLUBS!$B17,'PO H'!$S$5:$S$72,"&gt;0")+COUNTIFS('PU F'!$D$5:$D$72,CLUBS!$B17,'PU F'!$S$5:$S$72,"&gt;0")+COUNTIFS('PU H'!$D$5:$D$72,CLUBS!$B17,'PU H'!$S$5:$S$72,"&gt;0")+COUNTIFS('BE F'!$D$5:$D$72,CLUBS!$B17,'BE F'!$S$5:$S$72,"&gt;0")+COUNTIFS('BE H'!$D$5:$D$72,CLUBS!$B17,'BE H'!$S$5:$S$72,"&gt;0")+COUNTIFS('MI F'!$D$5:$D$72,CLUBS!$B17,'MI F'!$S$5:$S$72,"&gt;0")+COUNTIFS('MI H'!$D$5:$D$72,CLUBS!$B17,'MI H'!$S$5:$S$72,"&gt;0")+COUNTIFS('CA F'!$D$5:$D$72,CLUBS!$B17,'CA F'!$S$5:$S$72,"&gt;0")+COUNTIFS('CA H'!$D$5:$D$72,CLUBS!$B17,'CA H'!$S$5:$S$72,"&gt;0")+COUNTIFS('JU F'!$D$5:$D$72,CLUBS!$B17,'JU F'!$S$5:$S$72,"&gt;0")+COUNTIFS('JU H'!$D$5:$D$72,CLUBS!$B17,'JU H'!$S$5:$S$72,"&gt;0")</f>
        <v>0</v>
      </c>
      <c r="Y17" s="69">
        <v>0</v>
      </c>
      <c r="Z17" s="69">
        <f>(SUMIF('MP F'!$D$5:$D$72,CLUBS!$B17,'MP F'!$T$5:$T$72)+SUMIF('MP H'!$D$5:$D$72,CLUBS!$B17,'MP H'!$T$5:$T$72)+SUMIF('PO F'!$D$5:$D$72,CLUBS!$B17,'PO F'!$T$5:$T$72)+SUMIF('PO H'!$D$5:$D$72,CLUBS!$B17,'PO H'!$T$5:$T$72)+SUMIF('PU F'!$D$5:$D$72,CLUBS!$B17,'PU F'!$T$5:$T$72)+SUMIF('PU H'!$D$5:$D$72,CLUBS!$B17,'PU H'!$T$5:$T$72)+SUMIF('BE F'!$D$5:$D$72,CLUBS!$B17,'BE F'!$T$5:$T$72)+SUMIF('BE H'!$D$5:$D$72,CLUBS!$B17,'BE H'!$T$5:$T$72)+SUMIF('MI F'!$D$5:$D$72,CLUBS!$B17,'MI F'!$T$5:$T$72)+SUMIF('MI H'!$D$5:$D$72,CLUBS!$B17,'MI H'!$T$5:$T$72)+SUMIF('CA F'!$D$5:$D$72,CLUBS!$B17,'CA F'!$T$5:$T$72)+SUMIF('CA H'!$D$5:$D$72,CLUBS!$B17,'CA H'!$T$5:$T$72)+SUMIF('JU F'!$D$5:$D$72,CLUBS!$B17,'JU F'!$T$5:$T$72)+SUMIF('JU H'!$D$5:$D$72,CLUBS!$B17,'JU H'!$T$5:$T$72))*Y17</f>
        <v>0</v>
      </c>
      <c r="AA17" s="26">
        <f>COUNTIFS('MP F'!$D$5:$D$72,CLUBS!$B17,'MP F'!$U$5:$U$72,"&gt;0")+COUNTIFS('MP H'!$D$5:$D$72,CLUBS!$B17,'MP H'!$U$5:$U$72,"&gt;0")+COUNTIFS('PO F'!$D$5:$D$72,CLUBS!$B17,'PO F'!$U$5:$U$72,"&gt;0")+COUNTIFS('PO H'!$D$5:$D$72,CLUBS!$B17,'PO H'!$U$5:$U$72,"&gt;0")+COUNTIFS('PU F'!$D$5:$D$72,CLUBS!$B17,'PU F'!$U$5:$U$72,"&gt;0")+COUNTIFS('PU H'!$D$5:$D$72,CLUBS!$B17,'PU H'!$U$5:$U$72,"&gt;0")+COUNTIFS('BE F'!$D$5:$D$72,CLUBS!$B17,'BE F'!$U$5:$U$72,"&gt;0")+COUNTIFS('BE H'!$D$5:$D$72,CLUBS!$B17,'BE H'!$U$5:$U$72,"&gt;0")+COUNTIFS('MI F'!$D$5:$D$72,CLUBS!$B17,'MI F'!$U$5:$U$72,"&gt;0")+COUNTIFS('MI H'!$D$5:$D$72,CLUBS!$B17,'MI H'!$U$5:$U$72,"&gt;0")+COUNTIFS('CA F'!$D$5:$D$72,CLUBS!$B17,'CA F'!$U$5:$U$72,"&gt;0")+COUNTIFS('CA H'!$D$5:$D$72,CLUBS!$B17,'CA H'!$U$5:$U$72,"&gt;0")+COUNTIFS('JU F'!$D$5:$D$72,CLUBS!$B17,'JU F'!$U$5:$U$72,"&gt;0")+COUNTIFS('JU H'!$D$5:$D$72,CLUBS!$B17,'JU H'!$U$5:$U$72,"&gt;0")</f>
        <v>0</v>
      </c>
      <c r="AB17" s="26">
        <v>0</v>
      </c>
      <c r="AC17" s="26">
        <f>(SUMIF('MP F'!$D$5:$D$72,CLUBS!$B17,'MP F'!$V$5:$V$72)+SUMIF('MP H'!$D$5:$D$72,CLUBS!$B17,'MP H'!$V$5:$V$72)+SUMIF('PO F'!$D$5:$D$72,CLUBS!$B17,'PO F'!$V$5:$V$72)+SUMIF('PO H'!$D$5:$D$72,CLUBS!$B17,'PO H'!$V$5:$V$72)+SUMIF('PU F'!$D$5:$D$72,CLUBS!$B17,'PU F'!$V$5:$V$72)+SUMIF('PU H'!$D$5:$D$72,CLUBS!$B17,'PU H'!$V$5:$V$72)+SUMIF('BE F'!$D$5:$D$72,CLUBS!$B17,'BE F'!$V$5:$V$72)+SUMIF('BE H'!$D$5:$D$72,CLUBS!$B17,'BE H'!$V$5:$V$72)+SUMIF('MI F'!$D$5:$D$72,CLUBS!$B17,'MI F'!$V$5:$V$72)+SUMIF('MI H'!$D$5:$D$72,CLUBS!$B17,'MI H'!$V$5:$V$72)+SUMIF('CA F'!$D$5:$D$72,CLUBS!$B17,'CA F'!$V$5:$V$72)+SUMIF('CA H'!$D$5:$D$72,CLUBS!$B17,'CA H'!$V$5:$V$72)+SUMIF('JU F'!$D$5:$D$72,CLUBS!$B17,'JU F'!$V$5:$V$72)+SUMIF('JU H'!$D$5:$D$72,CLUBS!$B17,'JU H'!$V$5:$V$72))*AB17</f>
        <v>0</v>
      </c>
      <c r="AD17" s="69">
        <f>COUNTIFS('MP F'!$D$5:$D$72,CLUBS!$B17,'MP F'!$W$5:$W$72,"&gt;0")+COUNTIFS('MP H'!$D$5:$D$72,CLUBS!$B17,'MP H'!$W$5:$W$72,"&gt;0")+COUNTIFS('PO F'!$D$5:$D$72,CLUBS!$B17,'PO F'!$W$5:$W$72,"&gt;0")+COUNTIFS('PO H'!$D$5:$D$72,CLUBS!$B17,'PO H'!$W$5:$W$72,"&gt;0")+COUNTIFS('PU F'!$D$5:$D$72,CLUBS!$B17,'PU F'!$W$5:$W$72,"&gt;0")+COUNTIFS('PU H'!$D$5:$D$72,CLUBS!$B17,'PU H'!$W$5:$W$72,"&gt;0")+COUNTIFS('BE F'!$D$5:$D$72,CLUBS!$B17,'BE F'!$W$5:$W$72,"&gt;0")+COUNTIFS('BE H'!$D$5:$D$72,CLUBS!$B17,'BE H'!$W$5:$W$72,"&gt;0")+COUNTIFS('MI F'!$D$5:$D$72,CLUBS!$B17,'MI F'!$W$5:$W$72,"&gt;0")+COUNTIFS('MI H'!$D$5:$D$72,CLUBS!$B17,'MI H'!$W$5:$W$72,"&gt;0")+COUNTIFS('CA F'!$D$5:$D$72,CLUBS!$B17,'CA F'!$W$5:$W$72,"&gt;0")+COUNTIFS('CA H'!$D$5:$D$72,CLUBS!$B17,'CA H'!$W$5:$W$72,"&gt;0")+COUNTIFS('JU F'!$D$5:$D$72,CLUBS!$B17,'JU F'!$W$5:$W$72,"&gt;0")+COUNTIFS('JU H'!$D$5:$D$72,CLUBS!$B17,'JU H'!$W$5:$W$72,"&gt;0")</f>
        <v>0</v>
      </c>
      <c r="AE17" s="69">
        <v>0</v>
      </c>
      <c r="AF17" s="69">
        <f>(SUMIF('MP F'!$D$5:$D$72,CLUBS!$B17,'MP F'!$X$5:$X$72)+SUMIF('MP H'!$D$5:$D$72,CLUBS!$B17,'MP H'!$X$5:$X$72)+SUMIF('PO F'!$D$5:$D$72,CLUBS!$B17,'PO F'!$X$5:$X$72)+SUMIF('PO H'!$D$5:$D$72,CLUBS!$B17,'PO H'!$X$5:$X$72)+SUMIF('PU F'!$D$5:$D$72,CLUBS!$B17,'PU F'!$X$5:$X$72)+SUMIF('PU H'!$D$5:$D$72,CLUBS!$B17,'PU H'!$X$5:$X$72)+SUMIF('BE F'!$D$5:$D$72,CLUBS!$B17,'BE F'!$X$5:$X$72)+SUMIF('BE H'!$D$5:$D$72,CLUBS!$B17,'BE H'!$X$5:$X$72)+SUMIF('MI F'!$D$5:$D$72,CLUBS!$B17,'MI F'!$X$5:$X$72)+SUMIF('MI H'!$D$5:$D$72,CLUBS!$B17,'MI H'!$X$5:$X$72)+SUMIF('CA F'!$D$5:$D$72,CLUBS!$B17,'CA F'!$X$5:$X$72)+SUMIF('CA H'!$D$5:$D$72,CLUBS!$B17,'CA H'!$X$5:$X$72)+SUMIF('JU F'!$D$5:$D$72,CLUBS!$B17,'JU F'!$X$5:$X$72)+SUMIF('JU H'!$D$5:$D$72,CLUBS!$B17,'JU H'!$X$5:$X$72))*AE17</f>
        <v>0</v>
      </c>
      <c r="AG17" s="26">
        <f>COUNTIFS('MP F'!$D$5:$D$72,CLUBS!$B17,'MP F'!$Y$5:$Y$72,"&gt;0")+COUNTIFS('MP H'!$D$5:$D$72,CLUBS!$B17,'MP H'!$Y$5:$Y$72,"&gt;0")+COUNTIFS('PO F'!$D$5:$D$72,CLUBS!$B17,'PO F'!$Y$5:$Y$72,"&gt;0")+COUNTIFS('PO H'!$D$5:$D$72,CLUBS!$B17,'PO H'!$Y$5:$Y$72,"&gt;0")+COUNTIFS('PU F'!$D$5:$D$72,CLUBS!$B17,'PU F'!$Y$5:$Y$72,"&gt;0")+COUNTIFS('PU H'!$D$5:$D$72,CLUBS!$B17,'PU H'!$Y$5:$Y$72,"&gt;0")+COUNTIFS('BE F'!$D$5:$D$72,CLUBS!$B17,'BE F'!$Y$5:$Y$72,"&gt;0")+COUNTIFS('BE H'!$D$5:$D$72,CLUBS!$B17,'BE H'!$Y$5:$Y$72,"&gt;0")+COUNTIFS('MI F'!$D$5:$D$72,CLUBS!$B17,'MI F'!$Y$5:$Y$72,"&gt;0")+COUNTIFS('MI H'!$D$5:$D$72,CLUBS!$B17,'MI H'!$Y$5:$Y$72,"&gt;0")+COUNTIFS('CA F'!$D$5:$D$72,CLUBS!$B17,'CA F'!$Y$5:$Y$72,"&gt;0")+COUNTIFS('CA H'!$D$5:$D$72,CLUBS!$B17,'CA H'!$Y$5:$Y$72,"&gt;0")+COUNTIFS('JU F'!$D$5:$D$72,CLUBS!$B17,'JU F'!$Y$5:$Y$72,"&gt;0")+COUNTIFS('JU H'!$D$5:$D$72,CLUBS!$B17,'JU H'!$Y$5:$Y$72,"&gt;0")</f>
        <v>0</v>
      </c>
      <c r="AH17" s="26">
        <f>SUMIF('MP F'!$D$5:$D$72,CLUBS!$B17,'MP F'!$Z$5:$Z$72)+SUMIF('MP H'!$D$5:$D$72,CLUBS!$B17,'MP H'!$Z$5:$Z$72)+SUMIF('PO F'!$D$5:$D$72,CLUBS!$B17,'PO F'!$Z$5:$Z$72)+SUMIF('PO H'!$D$5:$D$72,CLUBS!$B17,'PO H'!$Z$5:$Z$72)+SUMIF('PU F'!$D$5:$D$72,CLUBS!$B17,'PU F'!$Z$5:$Z$72)+SUMIF('PU H'!$D$5:$D$72,CLUBS!$B17,'PU H'!$Z$5:$Z$72)+SUMIF('BE F'!$D$5:$D$72,CLUBS!$B17,'BE F'!$Z$5:$Z$72)+SUMIF('BE H'!$D$5:$D$72,CLUBS!$B17,'BE H'!$Z$5:$Z$72)+SUMIF('MI F'!$D$5:$D$72,CLUBS!$B17,'MI F'!$Z$5:$Z$72)+SUMIF('MI H'!$D$5:$D$72,CLUBS!$B17,'MI H'!$Z$5:$Z$72)+SUMIF('CA F'!$D$5:$D$72,CLUBS!$B17,'CA F'!$Z$5:$Z$72)+SUMIF('CA H'!$D$5:$D$72,CLUBS!$B17,'CA H'!$Z$5:$Z$72)+SUMIF('JU F'!$D$5:$D$72,CLUBS!$B17,'JU F'!$Z$5:$Z$72)+SUMIF('JU H'!$D$5:$D$72,CLUBS!$B17,'JU H'!$Z$5:$Z$72)</f>
        <v>0</v>
      </c>
      <c r="AI17" s="26">
        <f>COUNTIFS('MP F'!$D$5:$D$72,CLUBS!$B17,'MP F'!$AA$5:$AA$72,"&gt;0")+COUNTIFS('MP H'!$D$5:$D$72,CLUBS!$B17,'MP H'!$AA$5:$AA$72,"&gt;0")+COUNTIFS('PO F'!$D$5:$D$72,CLUBS!$B17,'PO F'!$AA$5:$AA$72,"&gt;0")+COUNTIFS('PO H'!$D$5:$D$72,CLUBS!$B17,'PO H'!$AA$5:$AA$72,"&gt;0")+COUNTIFS('PU F'!$D$5:$D$72,CLUBS!$B17,'PU F'!$AA$5:$AA$72,"&gt;0")+COUNTIFS('PU H'!$D$5:$D$72,CLUBS!$B17,'PU H'!$AA$5:$AA$72,"&gt;0")+COUNTIFS('BE F'!$D$5:$D$72,CLUBS!$B17,'BE F'!$AA$5:$AA$72,"&gt;0")+COUNTIFS('BE H'!$D$5:$D$72,CLUBS!$B17,'BE H'!$AA$5:$AA$72,"&gt;0")+COUNTIFS('MI F'!$D$5:$D$72,CLUBS!$B17,'MI F'!$AA$5:$AA$72,"&gt;0")+COUNTIFS('MI H'!$D$5:$D$72,CLUBS!$B17,'MI H'!$AA$5:$AA$72,"&gt;0")+COUNTIFS('CA F'!$D$5:$D$72,CLUBS!$B17,'CA F'!$AA$5:$AA$72,"&gt;0")+COUNTIFS('CA H'!$D$5:$D$72,CLUBS!$B17,'CA H'!$AA$5:$AA$72,"&gt;0")+COUNTIFS('JU F'!$D$5:$D$72,CLUBS!$B17,'JU F'!$AA$5:$AA$72,"&gt;0")+COUNTIFS('JU H'!$D$5:$D$72,CLUBS!$B17,'JU H'!$AA$5:$AA$72,"&gt;0")</f>
        <v>0</v>
      </c>
      <c r="AJ17" s="26">
        <f>SUMIF('MP F'!$D$5:$D$72,CLUBS!$B17,'MP F'!$AB$5:$AB$72)+SUMIF('MP H'!$D$5:$D$72,CLUBS!$B17,'MP H'!$AB$5:$AB$72)+SUMIF('PO F'!$D$5:$D$72,CLUBS!$B17,'PO F'!$AB$5:$AB$72)+SUMIF('PO H'!$D$5:$D$72,CLUBS!$B17,'PO H'!$AB$5:$AB$72)+SUMIF('PU F'!$D$5:$D$72,CLUBS!$B17,'PU F'!$AB$5:$AB$72)+SUMIF('PU H'!$D$5:$D$72,CLUBS!$B17,'PU H'!$AB$5:$AB$72)+SUMIF('BE F'!$D$5:$D$72,CLUBS!$B17,'BE F'!$AB$5:$AB$72)+SUMIF('BE H'!$D$5:$D$72,CLUBS!$B17,'BE H'!$AB$5:$AB$72)+SUMIF('MI F'!$D$5:$D$72,CLUBS!$B17,'MI F'!$AB$5:$AB$72)+SUMIF('MI H'!$D$5:$D$72,CLUBS!$B17,'MI H'!$AB$5:$AB$72)+SUMIF('CA F'!$D$5:$D$72,CLUBS!$B17,'CA F'!$AB$5:$AB$72)+SUMIF('CA H'!$D$5:$D$72,CLUBS!$B17,'CA H'!$AB$5:$AB$72)+SUMIF('JU F'!$D$5:$D$72,CLUBS!$B17,'JU F'!$AB$5:$AB$72)+SUMIF('JU H'!$D$5:$D$72,CLUBS!$B17,'JU H'!$AB$5:$AB$72)</f>
        <v>0</v>
      </c>
      <c r="AK17" s="26">
        <f>COUNTIFS('MP F'!$D$5:$D$72,CLUBS!$B17,'MP F'!$AC$5:$AC$72,"&gt;0")+COUNTIFS('MP H'!$D$5:$D$72,CLUBS!$B17,'MP H'!$AC$5:$AC$72,"&gt;0")+COUNTIFS('PO F'!$D$5:$D$72,CLUBS!$B17,'PO F'!$AC$5:$AC$72,"&gt;0")+COUNTIFS('PO H'!$D$5:$D$72,CLUBS!$B17,'PO H'!$AC$5:$AC$72,"&gt;0")+COUNTIFS('PU F'!$D$5:$D$72,CLUBS!$B17,'PU F'!$AC$5:$AC$72,"&gt;0")+COUNTIFS('PU H'!$D$5:$D$72,CLUBS!$B17,'PU H'!$AC$5:$AC$72,"&gt;0")+COUNTIFS('BE F'!$D$5:$D$72,CLUBS!$B17,'BE F'!$AC$5:$AC$72,"&gt;0")+COUNTIFS('BE H'!$D$5:$D$72,CLUBS!$B17,'BE H'!$AC$5:$AC$72,"&gt;0")+COUNTIFS('MI F'!$D$5:$D$72,CLUBS!$B17,'MI F'!$AC$5:$AC$72,"&gt;0")+COUNTIFS('MI H'!$D$5:$D$72,CLUBS!$B17,'MI H'!$AC$5:$AC$72,"&gt;0")+COUNTIFS('CA F'!$D$5:$D$72,CLUBS!$B17,'CA F'!$AC$5:$AC$72,"&gt;0")+COUNTIFS('CA H'!$D$5:$D$72,CLUBS!$B17,'CA H'!$AC$5:$AC$72,"&gt;0")+COUNTIFS('JU F'!$D$5:$D$72,CLUBS!$B17,'JU F'!$AC$5:$AC$72,"&gt;0")+COUNTIFS('JU H'!$D$5:$D$72,CLUBS!$B17,'JU H'!$AC$5:$AC$72,"&gt;0")</f>
        <v>0</v>
      </c>
      <c r="AL17" s="26">
        <f>SUMIF('MP F'!$D$5:$D$72,CLUBS!$B17,'MP F'!$AD$5:$AD$72)+SUMIF('MP H'!$D$5:$D$72,CLUBS!$B17,'MP H'!$AD$5:$AD$72)+SUMIF('PO F'!$D$5:$D$72,CLUBS!$B17,'PO F'!$AD$5:$AD$72)+SUMIF('PO H'!$D$5:$D$72,CLUBS!$B17,'PO H'!$AD$5:$AD$72)+SUMIF('PU F'!$D$5:$D$72,CLUBS!$B17,'PU F'!$AD$5:$AD$72)+SUMIF('PU H'!$D$5:$D$72,CLUBS!$B17,'PU H'!$AD$5:$AD$72)+SUMIF('BE F'!$D$5:$D$72,CLUBS!$B17,'BE F'!$AD$5:$AD$72)+SUMIF('BE H'!$D$5:$D$72,CLUBS!$B17,'BE H'!$AD$5:$AD$72)+SUMIF('MI F'!$D$5:$D$72,CLUBS!$B17,'MI F'!$AD$5:$AD$72)+SUMIF('MI H'!$D$5:$D$72,CLUBS!$B17,'MI H'!$AD$5:$AD$72)+SUMIF('CA F'!$D$5:$D$72,CLUBS!$B17,'CA F'!$AD$5:$AD$72)+SUMIF('CA H'!$D$5:$D$72,CLUBS!$B17,'CA H'!$AD$5:$AD$72)+SUMIF('JU F'!$D$5:$D$72,CLUBS!$B17,'JU F'!$AD$5:$AD$72)+SUMIF('JU H'!$D$5:$D$72,CLUBS!$B17,'JU H'!$AD$5:$AD$72)</f>
        <v>0</v>
      </c>
      <c r="AM17" s="26">
        <f>COUNTIFS('MP F'!$D$5:$D$72,CLUBS!$B17,'MP F'!$AE$5:$AE$72,"&gt;0")+COUNTIFS('MP H'!$D$5:$D$72,CLUBS!$B17,'MP H'!$AE$5:$AE$72,"&gt;0")+COUNTIFS('PO F'!$D$5:$D$72,CLUBS!$B17,'PO F'!$AE$5:$AE$72,"&gt;0")+COUNTIFS('PO H'!$D$5:$D$72,CLUBS!$B17,'PO H'!$AE$5:$AE$72,"&gt;0")+COUNTIFS('PU F'!$D$5:$D$72,CLUBS!$B17,'PU F'!$AE$5:$AE$72,"&gt;0")+COUNTIFS('PU H'!$D$5:$D$72,CLUBS!$B17,'PU H'!$AE$5:$AE$72,"&gt;0")+COUNTIFS('BE F'!$D$5:$D$72,CLUBS!$B17,'BE F'!$AE$5:$AE$72,"&gt;0")+COUNTIFS('BE H'!$D$5:$D$72,CLUBS!$B17,'BE H'!$AE$5:$AE$72,"&gt;0")+COUNTIFS('MI F'!$D$5:$D$72,CLUBS!$B17,'MI F'!$AE$5:$AE$72,"&gt;0")+COUNTIFS('MI H'!$D$5:$D$72,CLUBS!$B17,'MI H'!$AE$5:$AE$72,"&gt;0")+COUNTIFS('CA F'!$D$5:$D$72,CLUBS!$B17,'CA F'!$AE$5:$AE$72,"&gt;0")+COUNTIFS('CA H'!$D$5:$D$72,CLUBS!$B17,'CA H'!$AE$5:$AE$72,"&gt;0")+COUNTIFS('JU F'!$D$5:$D$72,CLUBS!$B17,'JU F'!$AE$5:$AE$72,"&gt;0")+COUNTIFS('JU H'!$D$5:$D$72,CLUBS!$B17,'JU H'!$AE$5:$AE$72,"&gt;0")</f>
        <v>0</v>
      </c>
      <c r="AN17" s="26">
        <f>SUMIF('MP F'!$D$5:$D$72,CLUBS!$B17,'MP F'!$AF$5:$AF$72)+SUMIF('MP H'!$D$5:$D$72,CLUBS!$B17,'MP H'!$AF$5:$AF$72)+SUMIF('PO F'!$D$5:$D$72,CLUBS!$B17,'PO F'!$AF$5:$AF$72)+SUMIF('PO H'!$D$5:$D$72,CLUBS!$B17,'PO H'!$AF$5:$AF$72)+SUMIF('PU F'!$D$5:$D$72,CLUBS!$B17,'PU F'!$AF$5:$AF$72)+SUMIF('PU H'!$D$5:$D$72,CLUBS!$B17,'PU H'!$AF$5:$AF$72)+SUMIF('BE F'!$D$5:$D$72,CLUBS!$B17,'BE F'!$AF$5:$AF$72)+SUMIF('BE H'!$D$5:$D$72,CLUBS!$B17,'BE H'!$AF$5:$AF$72)+SUMIF('MI F'!$D$5:$D$72,CLUBS!$B17,'MI F'!$AF$5:$AF$72)+SUMIF('MI H'!$D$5:$D$72,CLUBS!$B17,'MI H'!$AF$5:$AF$72)+SUMIF('CA F'!$D$5:$D$72,CLUBS!$B17,'CA F'!$AF$5:$AF$72)+SUMIF('CA H'!$D$5:$D$72,CLUBS!$B17,'CA H'!$AF$5:$AF$72)+SUMIF('JU F'!$D$5:$D$72,CLUBS!$B17,'JU F'!$AF$5:$AF$72)+SUMIF('JU H'!$D$5:$D$72,CLUBS!$B17,'JU H'!$AF$5:$AF$72)</f>
        <v>0</v>
      </c>
      <c r="AO17" s="26">
        <f>COUNTIFS('MP F'!$D$5:$D$72,CLUBS!$B17,'MP F'!$AG$5:$AG$72,"&gt;0")+COUNTIFS('MP H'!$D$5:$D$72,CLUBS!$B17,'MP H'!$AG$5:$AG$72,"&gt;0")+COUNTIFS('PO F'!$D$5:$D$72,CLUBS!$B17,'PO F'!$AG$5:$AG$72,"&gt;0")+COUNTIFS('PO H'!$D$5:$D$72,CLUBS!$B17,'PO H'!$AG$5:$AG$72,"&gt;0")+COUNTIFS('PU F'!$D$5:$D$72,CLUBS!$B17,'PU F'!$AG$5:$AG$72,"&gt;0")+COUNTIFS('PU H'!$D$5:$D$72,CLUBS!$B17,'PU H'!$AG$5:$AG$72,"&gt;0")+COUNTIFS('BE F'!$D$5:$D$72,CLUBS!$B17,'BE F'!$AG$5:$AG$72,"&gt;0")+COUNTIFS('BE H'!$D$5:$D$72,CLUBS!$B17,'BE H'!$AG$5:$AG$72,"&gt;0")+COUNTIFS('MI F'!$D$5:$D$72,CLUBS!$B17,'MI F'!$AG$5:$AG$72,"&gt;0")+COUNTIFS('MI H'!$D$5:$D$72,CLUBS!$B17,'MI H'!$AG$5:$AG$72,"&gt;0")+COUNTIFS('CA F'!$D$5:$D$72,CLUBS!$B17,'CA F'!$AG$5:$AG$72,"&gt;0")+COUNTIFS('CA H'!$D$5:$D$72,CLUBS!$B17,'CA H'!$AG$5:$AG$72,"&gt;0")+COUNTIFS('JU F'!$D$5:$D$72,CLUBS!$B17,'JU F'!$AG$5:$AG$72,"&gt;0")+COUNTIFS('JU H'!$D$5:$D$72,CLUBS!$B17,'JU H'!$AG$5:$AG$72,"&gt;0")</f>
        <v>0</v>
      </c>
      <c r="AP17" s="26">
        <f>SUMIF('MP F'!$D$5:$D$72,CLUBS!$B17,'MP F'!$AH$5:$AH$72)+SUMIF('MP H'!$D$5:$D$72,CLUBS!$B17,'MP H'!$AH$5:$AH$72)+SUMIF('PO F'!$D$5:$D$72,CLUBS!$B17,'PO F'!$AH$5:$AH$72)+SUMIF('PO H'!$D$5:$D$72,CLUBS!$B17,'PO H'!$AH$5:$AH$72)+SUMIF('PU F'!$D$5:$D$72,CLUBS!$B17,'PU F'!$AH$5:$AH$72)+SUMIF('PU H'!$D$5:$D$72,CLUBS!$B17,'PU H'!$AH$5:$AH$72)+SUMIF('BE F'!$D$5:$D$72,CLUBS!$B17,'BE F'!$AH$5:$AH$72)+SUMIF('BE H'!$D$5:$D$72,CLUBS!$B17,'BE H'!$AH$5:$AH$72)+SUMIF('MI F'!$D$5:$D$72,CLUBS!$B17,'MI F'!$AH$5:$AH$72)+SUMIF('MI H'!$D$5:$D$72,CLUBS!$B17,'MI H'!$AH$5:$AH$72)+SUMIF('CA F'!$D$5:$D$72,CLUBS!$B17,'CA F'!$AH$5:$AH$72)+SUMIF('CA H'!$D$5:$D$72,CLUBS!$B17,'CA H'!$AH$5:$AH$72)+SUMIF('JU F'!$D$5:$D$72,CLUBS!$B17,'JU F'!$AH$5:$AH$72)+SUMIF('JU H'!$D$5:$D$72,CLUBS!$B17,'JU H'!$AH$5:$AH$72)</f>
        <v>0</v>
      </c>
      <c r="AQ17" s="16">
        <f t="shared" si="12"/>
        <v>0</v>
      </c>
      <c r="AR17" s="28">
        <f t="shared" si="13"/>
        <v>0</v>
      </c>
      <c r="AS17" s="29">
        <f t="shared" si="14"/>
        <v>0</v>
      </c>
      <c r="AT17" s="14">
        <f>COUNTIF('Licenciés Jeunes 2023'!F:F,CLUBS!B17)</f>
        <v>0</v>
      </c>
      <c r="AU17" s="14">
        <v>0</v>
      </c>
      <c r="AV17" s="27">
        <f t="shared" si="15"/>
        <v>0</v>
      </c>
      <c r="AW17" s="22"/>
    </row>
    <row r="18" spans="1:49" ht="13.5" x14ac:dyDescent="0.3">
      <c r="A18" s="34">
        <f t="shared" si="0"/>
        <v>10</v>
      </c>
      <c r="B18" s="65" t="s">
        <v>20</v>
      </c>
      <c r="C18" s="14">
        <f>COUNTIFS('MP F'!$D$5:$D$72,CLUBS!$B18,'MP F'!$E$5:$E$72,"&gt;0")+COUNTIFS('MP H'!$D$5:$D$72,CLUBS!$B18,'MP H'!$E$5:$E$72,"&gt;0")+COUNTIFS('PO F'!$D$5:$D$72,CLUBS!$B18,'PO F'!$E$5:$E$72,"&gt;0")+COUNTIFS('PO H'!$D$5:$D$72,CLUBS!$B18,'PO H'!$E$5:$E$72,"&gt;0")+COUNTIFS('PU F'!$D$5:$D$72,CLUBS!$B18,'PU F'!$E$5:$E$72,"&gt;0")+COUNTIFS('PU H'!$D$5:$D$72,CLUBS!$B18,'PU H'!$E$5:$E$72,"&gt;0")+COUNTIFS('BE F'!$D$5:$D$72,CLUBS!$B18,'BE F'!$E$5:$E$72,"&gt;0")+COUNTIFS('BE H'!$D$5:$D$72,CLUBS!$B18,'BE H'!$E$5:$E$72,"&gt;0")+COUNTIFS('MI F'!$D$5:$D$72,CLUBS!$B18,'MI F'!$E$5:$E$72,"&gt;0")+COUNTIFS('MI H'!$D$5:$D$72,CLUBS!$B18,'MI H'!$E$5:$E$72,"&gt;0")+COUNTIFS('CA F'!$D$5:$D$72,CLUBS!$B18,'CA F'!$E$5:$E$72,"&gt;0")+COUNTIFS('CA H'!$D$5:$D$72,CLUBS!$B18,'CA H'!$E$5:$E$72,"&gt;0")+COUNTIFS('JU F'!$D$5:$D$72,CLUBS!$B18,'JU F'!$E$5:$E$72,"&gt;0")+COUNTIFS('JU H'!$D$5:$D$72,CLUBS!$B18,'JU H'!$E$5:$E$72,"&gt;0")</f>
        <v>4</v>
      </c>
      <c r="D18" s="14">
        <f t="shared" si="2"/>
        <v>8.3333333333333329E-2</v>
      </c>
      <c r="E18" s="27">
        <f>(SUMIF('MP F'!$D$5:$D$72,CLUBS!$B18,'MP F'!$F$5:$F$72)+SUMIF('MP H'!$D$5:$D$72,CLUBS!$B18,'MP H'!$F$5:$F$72)+SUMIF('PO F'!$D$5:$D$72,CLUBS!$B18,'PO F'!$F$5:$F$72)+SUMIF('PO H'!$D$5:$D$72,CLUBS!$B18,'PO H'!$F$5:$F$72)+SUMIF('PU F'!$D$5:$D$72,CLUBS!$B18,'PU F'!$F$5:$F$72)+SUMIF('PU H'!$D$5:$D$72,CLUBS!$B18,'PU H'!$F$5:$F$72)+SUMIF('BE F'!$D$5:$D$72,CLUBS!$B18,'BE F'!$F$5:$F$72)+SUMIF('BE H'!$D$5:$D$72,CLUBS!$B18,'BE H'!$F$5:$F$72)+SUMIF('MI F'!$D$5:$D$72,CLUBS!$B18,'MI F'!$F$5:$F$72)+SUMIF('MI H'!$D$5:$D$72,CLUBS!$B18,'MI H'!$F$5:$F$72)+SUMIF('CA F'!$D$5:$D$72,CLUBS!$B18,'CA F'!$F$5:$F$72)+SUMIF('CA H'!$D$5:$D$72,CLUBS!$B18,'CA H'!$F$5:$F$72)+SUMIF('JU F'!$D$5:$D$72,CLUBS!$B18,'JU F'!$F$5:$F$72)+SUMIF('JU H'!$D$5:$D$72,CLUBS!$B18,'JU H'!$F$5:$F$72))*D18</f>
        <v>9.1666666666666661</v>
      </c>
      <c r="F18" s="69">
        <f>COUNTIFS('MP F'!$D$5:$D$72,CLUBS!$B18,'MP F'!$G$5:$G$72,"&gt;0")+COUNTIFS('MP H'!$D$5:$D$72,CLUBS!$B18,'MP H'!$G$5:$G$72,"&gt;0")+COUNTIFS('PO F'!$D$5:$D$72,CLUBS!$B18,'PO F'!$G$5:$G$72,"&gt;0")+COUNTIFS('PO H'!$D$5:$D$72,CLUBS!$B18,'PO H'!$G$5:$G$72,"&gt;0")+COUNTIFS('PU F'!$D$5:$D$72,CLUBS!$B18,'PU F'!$G$5:$G$72,"&gt;0")+COUNTIFS('PU H'!$D$5:$D$72,CLUBS!$B18,'PU H'!$G$5:$G$72,"&gt;0")+COUNTIFS('BE F'!$D$5:$D$72,CLUBS!$B18,'BE F'!$G$5:$G$72,"&gt;0")+COUNTIFS('BE H'!$D$5:$D$72,CLUBS!$B18,'BE H'!$G$5:$G$72,"&gt;0")+COUNTIFS('MI F'!$D$5:$D$72,CLUBS!$B18,'MI F'!$G$5:$G$72,"&gt;0")+COUNTIFS('MI H'!$D$5:$D$72,CLUBS!$B18,'MI H'!$G$5:$G$72,"&gt;0")+COUNTIFS('CA F'!$D$5:$D$72,CLUBS!$B18,'CA F'!$G$5:$G$72,"&gt;0")+COUNTIFS('CA H'!$D$5:$D$72,CLUBS!$B18,'CA H'!$G$5:$G$72,"&gt;0")+COUNTIFS('JU F'!$D$5:$D$72,CLUBS!$B18,'JU F'!$G$5:$G$72,"&gt;0")+COUNTIFS('JU H'!$D$5:$D$72,CLUBS!$B18,'JU H'!$G$5:$G$72,"&gt;0")</f>
        <v>2</v>
      </c>
      <c r="G18" s="69">
        <f t="shared" si="3"/>
        <v>5.7142857142857141E-2</v>
      </c>
      <c r="H18" s="70">
        <f>(SUMIF('MP F'!$D$5:$D$72,CLUBS!$B18,'MP F'!$H$5:$H$72)+SUMIF('MP H'!$D$5:$D$72,CLUBS!$B18,'MP H'!$H$5:$H$72)+SUMIF('PO F'!$D$5:$D$72,CLUBS!$B18,'PO F'!$H$5:$H$72)+SUMIF('PO H'!$D$5:$D$72,CLUBS!$B18,'PO H'!$H$5:$H$72)+SUMIF('PU F'!$D$5:$D$72,CLUBS!$B18,'PU F'!$H$5:$H$72)+SUMIF('PU H'!$D$5:$D$72,CLUBS!$B18,'PU H'!$H$5:$H$72)+SUMIF('BE F'!$D$5:$D$72,CLUBS!$B18,'BE F'!$H$5:$H$72)+SUMIF('BE H'!$D$5:$D$72,CLUBS!$B18,'BE H'!$H$5:$H$72)+SUMIF('MI F'!$D$5:$D$72,CLUBS!$B18,'MI F'!$H$5:$H$72)+SUMIF('MI H'!$D$5:$D$72,CLUBS!$B18,'MI H'!$H$5:$H$72)+SUMIF('CA F'!$D$5:$D$72,CLUBS!$B18,'CA F'!$H$5:$H$72)+SUMIF('CA H'!$D$5:$D$72,CLUBS!$B18,'CA H'!$H$5:$H$72)+SUMIF('JU F'!$D$5:$D$72,CLUBS!$B18,'JU F'!$H$5:$H$72)+SUMIF('JU H'!$D$5:$D$72,CLUBS!$B18,'JU H'!$H$5:$H$72))*G18</f>
        <v>4.0571428571428569</v>
      </c>
      <c r="I18" s="14">
        <f>COUNTIFS('MP F'!$D$5:$D$72,CLUBS!$B18,'MP F'!$I$5:$I$72,"&gt;0")+COUNTIFS('MP H'!$D$5:$D$72,CLUBS!$B18,'MP H'!$I$5:$I$72,"&gt;0")+COUNTIFS('PO F'!$D$5:$D$72,CLUBS!$B18,'PO F'!$I$5:$I$72,"&gt;0")+COUNTIFS('PO H'!$D$5:$D$72,CLUBS!$B18,'PO H'!$I$5:$I$72,"&gt;0")+COUNTIFS('PU F'!$D$5:$D$72,CLUBS!$B18,'PU F'!$I$5:$I$72,"&gt;0")+COUNTIFS('PU H'!$D$5:$D$72,CLUBS!$B18,'PU H'!$I$5:$I$72,"&gt;0")+COUNTIFS('BE F'!$D$5:$D$72,CLUBS!$B18,'BE F'!$I$5:$I$72,"&gt;0")+COUNTIFS('BE H'!$D$5:$D$72,CLUBS!$B18,'BE H'!$I$5:$I$72,"&gt;0")+COUNTIFS('MI F'!$D$5:$D$72,CLUBS!$B18,'MI F'!$I$5:$I$72,"&gt;0")+COUNTIFS('MI H'!$D$5:$D$72,CLUBS!$B18,'MI H'!$I$5:$I$72,"&gt;0")+COUNTIFS('CA F'!$D$5:$D$72,CLUBS!$B18,'CA F'!$I$5:$I$72,"&gt;0")+COUNTIFS('CA H'!$D$5:$D$72,CLUBS!$B18,'CA H'!$I$5:$I$72,"&gt;0")+COUNTIFS('JU F'!$D$5:$D$72,CLUBS!$B18,'JU F'!$I$5:$I$72,"&gt;0")+COUNTIFS('JU H'!$D$5:$D$72,CLUBS!$B18,'JU H'!$I$5:$I$72,"&gt;0")</f>
        <v>19</v>
      </c>
      <c r="J18" s="14">
        <f t="shared" si="4"/>
        <v>0.39583333333333331</v>
      </c>
      <c r="K18" s="26">
        <f>(SUMIF('MP F'!$D$5:$D$72,CLUBS!$B18,'MP F'!$J$5:$J$72)+SUMIF('MP H'!$D$5:$D$72,CLUBS!$B18,'MP H'!$J$5:$J$72)+SUMIF('PO F'!$D$5:$D$72,CLUBS!$B18,'PO F'!$J$5:$J$72)+SUMIF('PO H'!$D$5:$D$72,CLUBS!$B18,'PO H'!$J$5:$J$72)+SUMIF('PU F'!$D$5:$D$72,CLUBS!$B18,'PU F'!$J$5:$J$72)+SUMIF('PU H'!$D$5:$D$72,CLUBS!$B18,'PU H'!$J$5:$J$72)+SUMIF('BE F'!$D$5:$D$72,CLUBS!$B18,'BE F'!$J$5:$J$72)+SUMIF('BE H'!$D$5:$D$72,CLUBS!$B18,'BE H'!$J$5:$J$72)+SUMIF('MI F'!$D$5:$D$72,CLUBS!$B18,'MI F'!$J$5:$J$72)+SUMIF('MI H'!$D$5:$D$72,CLUBS!$B18,'MI H'!$J$5:$J$72)+SUMIF('CA F'!$D$5:$D$72,CLUBS!$B18,'CA F'!$J$5:$J$72)+SUMIF('CA H'!$D$5:$D$72,CLUBS!$B18,'CA H'!$J$5:$J$72)+SUMIF('JU F'!$D$5:$D$72,CLUBS!$B18,'JU F'!$J$5:$J$72)+SUMIF('JU H'!$D$5:$D$72,CLUBS!$B18,'JU H'!$J$5:$J$72))*J18</f>
        <v>158.72916666666666</v>
      </c>
      <c r="L18" s="69">
        <f>COUNTIFS('MP F'!$D$5:$D$72,CLUBS!$B18,'MP F'!$K$5:$K$72,"&gt;0")+COUNTIFS('MP H'!$D$5:$D$72,CLUBS!$B18,'MP H'!$K$5:$K$72,"&gt;0")+COUNTIFS('PO F'!$D$5:$D$72,CLUBS!$B18,'PO F'!$K$5:$K$72,"&gt;0")+COUNTIFS('PO H'!$D$5:$D$72,CLUBS!$B18,'PO H'!$K$5:$K$72,"&gt;0")+COUNTIFS('PU F'!$D$5:$D$72,CLUBS!$B18,'PU F'!$K$5:$K$72,"&gt;0")+COUNTIFS('PU H'!$D$5:$D$72,CLUBS!$B18,'PU H'!$K$5:$K$72,"&gt;0")+COUNTIFS('BE F'!$D$5:$D$72,CLUBS!$B18,'BE F'!$K$5:$K$72,"&gt;0")+COUNTIFS('BE H'!$D$5:$D$72,CLUBS!$B18,'BE H'!$K$5:$K$72,"&gt;0")+COUNTIFS('MI F'!$D$5:$D$72,CLUBS!$B18,'MI F'!$K$5:$K$72,"&gt;0")+COUNTIFS('MI H'!$D$5:$D$72,CLUBS!$B18,'MI H'!$K$5:$K$72,"&gt;0")+COUNTIFS('CA F'!$D$5:$D$72,CLUBS!$B18,'CA F'!$K$5:$K$72,"&gt;0")+COUNTIFS('CA H'!$D$5:$D$72,CLUBS!$B18,'CA H'!$K$5:$K$72,"&gt;0")+COUNTIFS('JU F'!$D$5:$D$72,CLUBS!$B18,'JU F'!$K$5:$K$72,"&gt;0")+COUNTIFS('JU H'!$D$5:$D$72,CLUBS!$B18,'JU H'!$K$5:$K$72,"&gt;0")</f>
        <v>0</v>
      </c>
      <c r="M18" s="69">
        <f t="shared" si="5"/>
        <v>0</v>
      </c>
      <c r="N18" s="69">
        <f>(SUMIF('MP F'!$D$5:$D$72,CLUBS!$B18,'MP F'!$L$5:$L$72)+SUMIF('MP H'!$D$5:$D$72,CLUBS!$B18,'MP H'!$L$5:$L$72)+SUMIF('PO F'!$D$5:$D$72,CLUBS!$B18,'PO F'!$L$5:$L$72)+SUMIF('PO H'!$D$5:$D$72,CLUBS!$B18,'PO H'!$L$5:$L$72)+SUMIF('PU F'!$D$5:$D$72,CLUBS!$B18,'PU F'!$L$5:$L$72)+SUMIF('PU H'!$D$5:$D$72,CLUBS!$B18,'PU H'!$L$5:$L$72)+SUMIF('BE F'!$D$5:$D$72,CLUBS!$B18,'BE F'!$L$5:$L$72)+SUMIF('BE H'!$D$5:$D$72,CLUBS!$B18,'BE H'!$L$5:$L$72)+SUMIF('MI F'!$D$5:$D$72,CLUBS!$B18,'MI F'!$L$5:$L$72)+SUMIF('MI H'!$D$5:$D$72,CLUBS!$B18,'MI H'!$L$5:$L$72)+SUMIF('CA F'!$D$5:$D$72,CLUBS!$B18,'CA F'!$L$5:$L$72)+SUMIF('CA H'!$D$5:$D$72,CLUBS!$B18,'CA H'!$L$5:$L$72)+SUMIF('JU F'!$D$5:$D$72,CLUBS!$B18,'JU F'!$L$5:$L$72)+SUMIF('JU H'!$D$5:$D$72,CLUBS!$B18,'JU H'!$L$5:$L$72))*M18</f>
        <v>0</v>
      </c>
      <c r="O18" s="26">
        <f>COUNTIFS('MP F'!$D$5:$D$72,CLUBS!$B18,'MP F'!$M$5:$M$72,"&gt;0")+COUNTIFS('MP H'!$D$5:$D$72,CLUBS!$B18,'MP H'!$M$5:$M$72,"&gt;0")+COUNTIFS('PO F'!$D$5:$D$72,CLUBS!$B18,'PO F'!$M$5:$M$72,"&gt;0")+COUNTIFS('PO H'!$D$5:$D$72,CLUBS!$B18,'PO H'!$M$5:$M$72,"&gt;0")+COUNTIFS('PU F'!$D$5:$D$72,CLUBS!$B18,'PU F'!$M$5:$M$72,"&gt;0")+COUNTIFS('PU H'!$D$5:$D$72,CLUBS!$B18,'PU H'!$M$5:$M$72,"&gt;0")+COUNTIFS('BE F'!$D$5:$D$72,CLUBS!$B18,'BE F'!$M$5:$M$72,"&gt;0")+COUNTIFS('BE H'!$D$5:$D$72,CLUBS!$B18,'BE H'!$M$5:$M$72,"&gt;0")+COUNTIFS('MI F'!$D$5:$D$72,CLUBS!$B18,'MI F'!$M$5:$M$72,"&gt;0")+COUNTIFS('MI H'!$D$5:$D$72,CLUBS!$B18,'MI H'!$M$5:$M$72,"&gt;0")+COUNTIFS('CA F'!$D$5:$D$72,CLUBS!$B18,'CA F'!$M$5:$M$72,"&gt;0")+COUNTIFS('CA H'!$D$5:$D$72,CLUBS!$B18,'CA H'!$M$5:$M$72,"&gt;0")+COUNTIFS('JU F'!$D$5:$D$72,CLUBS!$B18,'JU F'!$M$5:$M$72,"&gt;0")+COUNTIFS('JU H'!$D$5:$D$72,CLUBS!$B18,'JU H'!$M$5:$M$72,"&gt;0")</f>
        <v>0</v>
      </c>
      <c r="P18" s="26">
        <f t="shared" si="6"/>
        <v>0</v>
      </c>
      <c r="Q18" s="26">
        <f>(SUMIF('MP F'!$D$5:$D$72,CLUBS!$B18,'MP F'!$N$5:$N$72)+SUMIF('MP H'!$D$5:$D$72,CLUBS!$B18,'MP H'!$N$5:$N$72)+SUMIF('PO F'!$D$5:$D$72,CLUBS!$B18,'PO F'!$N$5:$N$72)+SUMIF('PO H'!$D$5:$D$72,CLUBS!$B18,'PO H'!$N$5:$N$72)+SUMIF('PU F'!$D$5:$D$72,CLUBS!$B18,'PU F'!$N$5:$N$72)+SUMIF('PU H'!$D$5:$D$72,CLUBS!$B18,'PU H'!$N$5:$N$72)+SUMIF('BE F'!$D$5:$D$72,CLUBS!$B18,'BE F'!$N$5:$N$72)+SUMIF('BE H'!$D$5:$D$72,CLUBS!$B18,'BE H'!$N$5:$N$72)+SUMIF('MI F'!$D$5:$D$72,CLUBS!$B18,'MI F'!$N$5:$N$72)+SUMIF('MI H'!$D$5:$D$72,CLUBS!$B18,'MI H'!$N$5:$N$72)+SUMIF('CA F'!$D$5:$D$72,CLUBS!$B18,'CA F'!$N$5:$N$72)+SUMIF('CA H'!$D$5:$D$72,CLUBS!$B18,'CA H'!$N$5:$N$72)+SUMIF('JU F'!$D$5:$D$72,CLUBS!$B18,'JU F'!$N$5:$N$72)+SUMIF('JU H'!$D$5:$D$72,CLUBS!$B18,'JU H'!$N$5:$N$72))*P18</f>
        <v>0</v>
      </c>
      <c r="R18" s="69">
        <f>COUNTIFS('MP F'!$D$5:$D$72,CLUBS!$B18,'MP F'!$O$5:$O$72,"&gt;0")+COUNTIFS('MP H'!$D$5:$D$72,CLUBS!$B18,'MP H'!$O$5:$O$72,"&gt;0")+COUNTIFS('PO F'!$D$5:$D$72,CLUBS!$B18,'PO F'!$O$5:$O$72,"&gt;0")+COUNTIFS('PO H'!$D$5:$D$72,CLUBS!$B18,'PO H'!$O$5:$O$72,"&gt;0")+COUNTIFS('PU F'!$D$5:$D$72,CLUBS!$B18,'PU F'!$O$5:$O$72,"&gt;0")+COUNTIFS('PU H'!$D$5:$D$72,CLUBS!$B18,'PU H'!$O$5:$O$72,"&gt;0")+COUNTIFS('BE F'!$D$5:$D$72,CLUBS!$B18,'BE F'!$O$5:$O$72,"&gt;0")+COUNTIFS('BE H'!$D$5:$D$72,CLUBS!$B18,'BE H'!$O$5:$O$72,"&gt;0")+COUNTIFS('MI F'!$D$5:$D$72,CLUBS!$B18,'MI F'!$O$5:$O$72,"&gt;0")+COUNTIFS('MI H'!$D$5:$D$72,CLUBS!$B18,'MI H'!$O$5:$O$72,"&gt;0")+COUNTIFS('CA F'!$D$5:$D$72,CLUBS!$B18,'CA F'!$O$5:$O$72,"&gt;0")+COUNTIFS('CA H'!$D$5:$D$72,CLUBS!$B18,'CA H'!$O$5:$O$72,"&gt;0")+COUNTIFS('JU F'!$D$5:$D$72,CLUBS!$B18,'JU F'!$O$5:$O$72,"&gt;0")+COUNTIFS('JU H'!$D$5:$D$72,CLUBS!$B18,'JU H'!$O$5:$O$72,"&gt;0")</f>
        <v>0</v>
      </c>
      <c r="S18" s="69">
        <f t="shared" si="7"/>
        <v>0</v>
      </c>
      <c r="T18" s="69">
        <f>(SUMIF('MP F'!$D$5:$D$72,CLUBS!$B18,'MP F'!$P$5:$P$72)+SUMIF('MP H'!$D$5:$D$72,CLUBS!$B18,'MP H'!$P$5:$P$72)+SUMIF('PO F'!$D$5:$D$72,CLUBS!$B18,'PO F'!$P$5:$P$72)+SUMIF('PO H'!$D$5:$D$72,CLUBS!$B18,'PO H'!$P$5:$P$72)+SUMIF('PU F'!$D$5:$D$72,CLUBS!$B18,'PU F'!$P$5:$P$72)+SUMIF('PU H'!$D$5:$D$72,CLUBS!$B18,'PU H'!$P$5:$P$72)+SUMIF('BE F'!$D$5:$D$72,CLUBS!$B18,'BE F'!$P$5:$P$72)+SUMIF('BE H'!$D$5:$D$72,CLUBS!$B18,'BE H'!$P$5:$P$72)+SUMIF('MI F'!$D$5:$D$72,CLUBS!$B18,'MI F'!$P$5:$P$72)+SUMIF('MI H'!$D$5:$D$72,CLUBS!$B18,'MI H'!$P$5:$P$72)+SUMIF('CA F'!$D$5:$D$72,CLUBS!$B18,'CA F'!$P$5:$P$72)+SUMIF('CA H'!$D$5:$D$72,CLUBS!$B18,'CA H'!$P$5:$P$72)+SUMIF('JU F'!$D$5:$D$72,CLUBS!$B18,'JU F'!$P$5:$P$72)+SUMIF('JU H'!$D$5:$D$72,CLUBS!$B18,'JU H'!$P$5:$P$72))*S18</f>
        <v>0</v>
      </c>
      <c r="U18" s="26">
        <f>COUNTIFS('MP F'!$D$5:$D$72,CLUBS!$B18,'MP F'!$Q$5:$Q$72,"&gt;0")+COUNTIFS('MP H'!$D$5:$D$72,CLUBS!$B18,'MP H'!$Q$5:$Q$72,"&gt;0")+COUNTIFS('PO F'!$D$5:$D$72,CLUBS!$B18,'PO F'!$Q$5:$Q$72,"&gt;0")+COUNTIFS('PO H'!$D$5:$D$72,CLUBS!$B18,'PO H'!$Q$5:$Q$72,"&gt;0")+COUNTIFS('PU F'!$D$5:$D$72,CLUBS!$B18,'PU F'!$Q$5:$Q$72,"&gt;0")+COUNTIFS('PU H'!$D$5:$D$72,CLUBS!$B18,'PU H'!$Q$5:$Q$72,"&gt;0")+COUNTIFS('BE F'!$D$5:$D$72,CLUBS!$B18,'BE F'!$Q$5:$Q$72,"&gt;0")+COUNTIFS('BE H'!$D$5:$D$72,CLUBS!$B18,'BE H'!$Q$5:$Q$72,"&gt;0")+COUNTIFS('MI F'!$D$5:$D$72,CLUBS!$B18,'MI F'!$Q$5:$Q$72,"&gt;0")+COUNTIFS('MI H'!$D$5:$D$72,CLUBS!$B18,'MI H'!$Q$5:$Q$72,"&gt;0")+COUNTIFS('CA F'!$D$5:$D$72,CLUBS!$B18,'CA F'!$Q$5:$Q$72,"&gt;0")+COUNTIFS('CA H'!$D$5:$D$72,CLUBS!$B18,'CA H'!$Q$5:$Q$72,"&gt;0")+COUNTIFS('JU F'!$D$5:$D$72,CLUBS!$B18,'JU F'!$Q$5:$Q$72,"&gt;0")+COUNTIFS('JU H'!$D$5:$D$72,CLUBS!$B18,'JU H'!$Q$5:$Q$72,"&gt;0")</f>
        <v>0</v>
      </c>
      <c r="V18" s="26">
        <f t="shared" si="8"/>
        <v>0</v>
      </c>
      <c r="W18" s="26">
        <f>(SUMIF('MP F'!$D$5:$D$72,CLUBS!$B18,'MP F'!$R$5:$R$72)+SUMIF('MP H'!$D$5:$D$72,CLUBS!$B18,'MP H'!$R$5:$R$72)+SUMIF('PO F'!$D$5:$D$72,CLUBS!$B18,'PO F'!$R$5:$R$72)+SUMIF('PO H'!$D$5:$D$72,CLUBS!$B18,'PO H'!$R$5:$R$72)+SUMIF('PU F'!$D$5:$D$72,CLUBS!$B18,'PU F'!$R$5:$R$72)+SUMIF('PU H'!$D$5:$D$72,CLUBS!$B18,'PU H'!$R$5:$R$72)+SUMIF('BE F'!$D$5:$D$72,CLUBS!$B18,'BE F'!$R$5:$R$72)+SUMIF('BE H'!$D$5:$D$72,CLUBS!$B18,'BE H'!$R$5:$R$72)+SUMIF('MI F'!$D$5:$D$72,CLUBS!$B18,'MI F'!$R$5:$R$72)+SUMIF('MI H'!$D$5:$D$72,CLUBS!$B18,'MI H'!$R$5:$R$72)+SUMIF('CA F'!$D$5:$D$72,CLUBS!$B18,'CA F'!$R$5:$R$72)+SUMIF('CA H'!$D$5:$D$72,CLUBS!$B18,'CA H'!$R$5:$R$72)+SUMIF('JU F'!$D$5:$D$72,CLUBS!$B18,'JU F'!$R$5:$R$72)+SUMIF('JU H'!$D$5:$D$72,CLUBS!$B18,'JU H'!$R$5:$R$72))*V18</f>
        <v>0</v>
      </c>
      <c r="X18" s="69">
        <f>COUNTIFS('MP F'!$D$5:$D$72,CLUBS!$B18,'MP F'!$S$5:$S$72,"&gt;0")+COUNTIFS('MP H'!$D$5:$D$72,CLUBS!$B18,'MP H'!$S$5:$S$72,"&gt;0")+COUNTIFS('PO F'!$D$5:$D$72,CLUBS!$B18,'PO F'!$S$5:$S$72,"&gt;0")+COUNTIFS('PO H'!$D$5:$D$72,CLUBS!$B18,'PO H'!$S$5:$S$72,"&gt;0")+COUNTIFS('PU F'!$D$5:$D$72,CLUBS!$B18,'PU F'!$S$5:$S$72,"&gt;0")+COUNTIFS('PU H'!$D$5:$D$72,CLUBS!$B18,'PU H'!$S$5:$S$72,"&gt;0")+COUNTIFS('BE F'!$D$5:$D$72,CLUBS!$B18,'BE F'!$S$5:$S$72,"&gt;0")+COUNTIFS('BE H'!$D$5:$D$72,CLUBS!$B18,'BE H'!$S$5:$S$72,"&gt;0")+COUNTIFS('MI F'!$D$5:$D$72,CLUBS!$B18,'MI F'!$S$5:$S$72,"&gt;0")+COUNTIFS('MI H'!$D$5:$D$72,CLUBS!$B18,'MI H'!$S$5:$S$72,"&gt;0")+COUNTIFS('CA F'!$D$5:$D$72,CLUBS!$B18,'CA F'!$S$5:$S$72,"&gt;0")+COUNTIFS('CA H'!$D$5:$D$72,CLUBS!$B18,'CA H'!$S$5:$S$72,"&gt;0")+COUNTIFS('JU F'!$D$5:$D$72,CLUBS!$B18,'JU F'!$S$5:$S$72,"&gt;0")+COUNTIFS('JU H'!$D$5:$D$72,CLUBS!$B18,'JU H'!$S$5:$S$72,"&gt;0")</f>
        <v>0</v>
      </c>
      <c r="Y18" s="69">
        <f t="shared" si="9"/>
        <v>0</v>
      </c>
      <c r="Z18" s="69">
        <f>(SUMIF('MP F'!$D$5:$D$72,CLUBS!$B18,'MP F'!$T$5:$T$72)+SUMIF('MP H'!$D$5:$D$72,CLUBS!$B18,'MP H'!$T$5:$T$72)+SUMIF('PO F'!$D$5:$D$72,CLUBS!$B18,'PO F'!$T$5:$T$72)+SUMIF('PO H'!$D$5:$D$72,CLUBS!$B18,'PO H'!$T$5:$T$72)+SUMIF('PU F'!$D$5:$D$72,CLUBS!$B18,'PU F'!$T$5:$T$72)+SUMIF('PU H'!$D$5:$D$72,CLUBS!$B18,'PU H'!$T$5:$T$72)+SUMIF('BE F'!$D$5:$D$72,CLUBS!$B18,'BE F'!$T$5:$T$72)+SUMIF('BE H'!$D$5:$D$72,CLUBS!$B18,'BE H'!$T$5:$T$72)+SUMIF('MI F'!$D$5:$D$72,CLUBS!$B18,'MI F'!$T$5:$T$72)+SUMIF('MI H'!$D$5:$D$72,CLUBS!$B18,'MI H'!$T$5:$T$72)+SUMIF('CA F'!$D$5:$D$72,CLUBS!$B18,'CA F'!$T$5:$T$72)+SUMIF('CA H'!$D$5:$D$72,CLUBS!$B18,'CA H'!$T$5:$T$72)+SUMIF('JU F'!$D$5:$D$72,CLUBS!$B18,'JU F'!$T$5:$T$72)+SUMIF('JU H'!$D$5:$D$72,CLUBS!$B18,'JU H'!$T$5:$T$72))*Y18</f>
        <v>0</v>
      </c>
      <c r="AA18" s="26">
        <f>COUNTIFS('MP F'!$D$5:$D$72,CLUBS!$B18,'MP F'!$U$5:$U$72,"&gt;0")+COUNTIFS('MP H'!$D$5:$D$72,CLUBS!$B18,'MP H'!$U$5:$U$72,"&gt;0")+COUNTIFS('PO F'!$D$5:$D$72,CLUBS!$B18,'PO F'!$U$5:$U$72,"&gt;0")+COUNTIFS('PO H'!$D$5:$D$72,CLUBS!$B18,'PO H'!$U$5:$U$72,"&gt;0")+COUNTIFS('PU F'!$D$5:$D$72,CLUBS!$B18,'PU F'!$U$5:$U$72,"&gt;0")+COUNTIFS('PU H'!$D$5:$D$72,CLUBS!$B18,'PU H'!$U$5:$U$72,"&gt;0")+COUNTIFS('BE F'!$D$5:$D$72,CLUBS!$B18,'BE F'!$U$5:$U$72,"&gt;0")+COUNTIFS('BE H'!$D$5:$D$72,CLUBS!$B18,'BE H'!$U$5:$U$72,"&gt;0")+COUNTIFS('MI F'!$D$5:$D$72,CLUBS!$B18,'MI F'!$U$5:$U$72,"&gt;0")+COUNTIFS('MI H'!$D$5:$D$72,CLUBS!$B18,'MI H'!$U$5:$U$72,"&gt;0")+COUNTIFS('CA F'!$D$5:$D$72,CLUBS!$B18,'CA F'!$U$5:$U$72,"&gt;0")+COUNTIFS('CA H'!$D$5:$D$72,CLUBS!$B18,'CA H'!$U$5:$U$72,"&gt;0")+COUNTIFS('JU F'!$D$5:$D$72,CLUBS!$B18,'JU F'!$U$5:$U$72,"&gt;0")+COUNTIFS('JU H'!$D$5:$D$72,CLUBS!$B18,'JU H'!$U$5:$U$72,"&gt;0")</f>
        <v>0</v>
      </c>
      <c r="AB18" s="26">
        <f t="shared" si="10"/>
        <v>0</v>
      </c>
      <c r="AC18" s="26">
        <f>(SUMIF('MP F'!$D$5:$D$72,CLUBS!$B18,'MP F'!$V$5:$V$72)+SUMIF('MP H'!$D$5:$D$72,CLUBS!$B18,'MP H'!$V$5:$V$72)+SUMIF('PO F'!$D$5:$D$72,CLUBS!$B18,'PO F'!$V$5:$V$72)+SUMIF('PO H'!$D$5:$D$72,CLUBS!$B18,'PO H'!$V$5:$V$72)+SUMIF('PU F'!$D$5:$D$72,CLUBS!$B18,'PU F'!$V$5:$V$72)+SUMIF('PU H'!$D$5:$D$72,CLUBS!$B18,'PU H'!$V$5:$V$72)+SUMIF('BE F'!$D$5:$D$72,CLUBS!$B18,'BE F'!$V$5:$V$72)+SUMIF('BE H'!$D$5:$D$72,CLUBS!$B18,'BE H'!$V$5:$V$72)+SUMIF('MI F'!$D$5:$D$72,CLUBS!$B18,'MI F'!$V$5:$V$72)+SUMIF('MI H'!$D$5:$D$72,CLUBS!$B18,'MI H'!$V$5:$V$72)+SUMIF('CA F'!$D$5:$D$72,CLUBS!$B18,'CA F'!$V$5:$V$72)+SUMIF('CA H'!$D$5:$D$72,CLUBS!$B18,'CA H'!$V$5:$V$72)+SUMIF('JU F'!$D$5:$D$72,CLUBS!$B18,'JU F'!$V$5:$V$72)+SUMIF('JU H'!$D$5:$D$72,CLUBS!$B18,'JU H'!$V$5:$V$72))*AB18</f>
        <v>0</v>
      </c>
      <c r="AD18" s="69">
        <f>COUNTIFS('MP F'!$D$5:$D$72,CLUBS!$B18,'MP F'!$W$5:$W$72,"&gt;0")+COUNTIFS('MP H'!$D$5:$D$72,CLUBS!$B18,'MP H'!$W$5:$W$72,"&gt;0")+COUNTIFS('PO F'!$D$5:$D$72,CLUBS!$B18,'PO F'!$W$5:$W$72,"&gt;0")+COUNTIFS('PO H'!$D$5:$D$72,CLUBS!$B18,'PO H'!$W$5:$W$72,"&gt;0")+COUNTIFS('PU F'!$D$5:$D$72,CLUBS!$B18,'PU F'!$W$5:$W$72,"&gt;0")+COUNTIFS('PU H'!$D$5:$D$72,CLUBS!$B18,'PU H'!$W$5:$W$72,"&gt;0")+COUNTIFS('BE F'!$D$5:$D$72,CLUBS!$B18,'BE F'!$W$5:$W$72,"&gt;0")+COUNTIFS('BE H'!$D$5:$D$72,CLUBS!$B18,'BE H'!$W$5:$W$72,"&gt;0")+COUNTIFS('MI F'!$D$5:$D$72,CLUBS!$B18,'MI F'!$W$5:$W$72,"&gt;0")+COUNTIFS('MI H'!$D$5:$D$72,CLUBS!$B18,'MI H'!$W$5:$W$72,"&gt;0")+COUNTIFS('CA F'!$D$5:$D$72,CLUBS!$B18,'CA F'!$W$5:$W$72,"&gt;0")+COUNTIFS('CA H'!$D$5:$D$72,CLUBS!$B18,'CA H'!$W$5:$W$72,"&gt;0")+COUNTIFS('JU F'!$D$5:$D$72,CLUBS!$B18,'JU F'!$W$5:$W$72,"&gt;0")+COUNTIFS('JU H'!$D$5:$D$72,CLUBS!$B18,'JU H'!$W$5:$W$72,"&gt;0")</f>
        <v>0</v>
      </c>
      <c r="AE18" s="69">
        <f t="shared" si="11"/>
        <v>0</v>
      </c>
      <c r="AF18" s="69">
        <f>(SUMIF('MP F'!$D$5:$D$72,CLUBS!$B18,'MP F'!$X$5:$X$72)+SUMIF('MP H'!$D$5:$D$72,CLUBS!$B18,'MP H'!$X$5:$X$72)+SUMIF('PO F'!$D$5:$D$72,CLUBS!$B18,'PO F'!$X$5:$X$72)+SUMIF('PO H'!$D$5:$D$72,CLUBS!$B18,'PO H'!$X$5:$X$72)+SUMIF('PU F'!$D$5:$D$72,CLUBS!$B18,'PU F'!$X$5:$X$72)+SUMIF('PU H'!$D$5:$D$72,CLUBS!$B18,'PU H'!$X$5:$X$72)+SUMIF('BE F'!$D$5:$D$72,CLUBS!$B18,'BE F'!$X$5:$X$72)+SUMIF('BE H'!$D$5:$D$72,CLUBS!$B18,'BE H'!$X$5:$X$72)+SUMIF('MI F'!$D$5:$D$72,CLUBS!$B18,'MI F'!$X$5:$X$72)+SUMIF('MI H'!$D$5:$D$72,CLUBS!$B18,'MI H'!$X$5:$X$72)+SUMIF('CA F'!$D$5:$D$72,CLUBS!$B18,'CA F'!$X$5:$X$72)+SUMIF('CA H'!$D$5:$D$72,CLUBS!$B18,'CA H'!$X$5:$X$72)+SUMIF('JU F'!$D$5:$D$72,CLUBS!$B18,'JU F'!$X$5:$X$72)+SUMIF('JU H'!$D$5:$D$72,CLUBS!$B18,'JU H'!$X$5:$X$72))*AE18</f>
        <v>0</v>
      </c>
      <c r="AG18" s="26">
        <f>COUNTIFS('MP F'!$D$5:$D$72,CLUBS!$B18,'MP F'!$Y$5:$Y$72,"&gt;0")+COUNTIFS('MP H'!$D$5:$D$72,CLUBS!$B18,'MP H'!$Y$5:$Y$72,"&gt;0")+COUNTIFS('PO F'!$D$5:$D$72,CLUBS!$B18,'PO F'!$Y$5:$Y$72,"&gt;0")+COUNTIFS('PO H'!$D$5:$D$72,CLUBS!$B18,'PO H'!$Y$5:$Y$72,"&gt;0")+COUNTIFS('PU F'!$D$5:$D$72,CLUBS!$B18,'PU F'!$Y$5:$Y$72,"&gt;0")+COUNTIFS('PU H'!$D$5:$D$72,CLUBS!$B18,'PU H'!$Y$5:$Y$72,"&gt;0")+COUNTIFS('BE F'!$D$5:$D$72,CLUBS!$B18,'BE F'!$Y$5:$Y$72,"&gt;0")+COUNTIFS('BE H'!$D$5:$D$72,CLUBS!$B18,'BE H'!$Y$5:$Y$72,"&gt;0")+COUNTIFS('MI F'!$D$5:$D$72,CLUBS!$B18,'MI F'!$Y$5:$Y$72,"&gt;0")+COUNTIFS('MI H'!$D$5:$D$72,CLUBS!$B18,'MI H'!$Y$5:$Y$72,"&gt;0")+COUNTIFS('CA F'!$D$5:$D$72,CLUBS!$B18,'CA F'!$Y$5:$Y$72,"&gt;0")+COUNTIFS('CA H'!$D$5:$D$72,CLUBS!$B18,'CA H'!$Y$5:$Y$72,"&gt;0")+COUNTIFS('JU F'!$D$5:$D$72,CLUBS!$B18,'JU F'!$Y$5:$Y$72,"&gt;0")+COUNTIFS('JU H'!$D$5:$D$72,CLUBS!$B18,'JU H'!$Y$5:$Y$72,"&gt;0")</f>
        <v>0</v>
      </c>
      <c r="AH18" s="26">
        <f>SUMIF('MP F'!$D$5:$D$72,CLUBS!$B18,'MP F'!$Z$5:$Z$72)+SUMIF('MP H'!$D$5:$D$72,CLUBS!$B18,'MP H'!$Z$5:$Z$72)+SUMIF('PO F'!$D$5:$D$72,CLUBS!$B18,'PO F'!$Z$5:$Z$72)+SUMIF('PO H'!$D$5:$D$72,CLUBS!$B18,'PO H'!$Z$5:$Z$72)+SUMIF('PU F'!$D$5:$D$72,CLUBS!$B18,'PU F'!$Z$5:$Z$72)+SUMIF('PU H'!$D$5:$D$72,CLUBS!$B18,'PU H'!$Z$5:$Z$72)+SUMIF('BE F'!$D$5:$D$72,CLUBS!$B18,'BE F'!$Z$5:$Z$72)+SUMIF('BE H'!$D$5:$D$72,CLUBS!$B18,'BE H'!$Z$5:$Z$72)+SUMIF('MI F'!$D$5:$D$72,CLUBS!$B18,'MI F'!$Z$5:$Z$72)+SUMIF('MI H'!$D$5:$D$72,CLUBS!$B18,'MI H'!$Z$5:$Z$72)+SUMIF('CA F'!$D$5:$D$72,CLUBS!$B18,'CA F'!$Z$5:$Z$72)+SUMIF('CA H'!$D$5:$D$72,CLUBS!$B18,'CA H'!$Z$5:$Z$72)+SUMIF('JU F'!$D$5:$D$72,CLUBS!$B18,'JU F'!$Z$5:$Z$72)+SUMIF('JU H'!$D$5:$D$72,CLUBS!$B18,'JU H'!$Z$5:$Z$72)</f>
        <v>0</v>
      </c>
      <c r="AI18" s="26">
        <f>COUNTIFS('MP F'!$D$5:$D$72,CLUBS!$B18,'MP F'!$AA$5:$AA$72,"&gt;0")+COUNTIFS('MP H'!$D$5:$D$72,CLUBS!$B18,'MP H'!$AA$5:$AA$72,"&gt;0")+COUNTIFS('PO F'!$D$5:$D$72,CLUBS!$B18,'PO F'!$AA$5:$AA$72,"&gt;0")+COUNTIFS('PO H'!$D$5:$D$72,CLUBS!$B18,'PO H'!$AA$5:$AA$72,"&gt;0")+COUNTIFS('PU F'!$D$5:$D$72,CLUBS!$B18,'PU F'!$AA$5:$AA$72,"&gt;0")+COUNTIFS('PU H'!$D$5:$D$72,CLUBS!$B18,'PU H'!$AA$5:$AA$72,"&gt;0")+COUNTIFS('BE F'!$D$5:$D$72,CLUBS!$B18,'BE F'!$AA$5:$AA$72,"&gt;0")+COUNTIFS('BE H'!$D$5:$D$72,CLUBS!$B18,'BE H'!$AA$5:$AA$72,"&gt;0")+COUNTIFS('MI F'!$D$5:$D$72,CLUBS!$B18,'MI F'!$AA$5:$AA$72,"&gt;0")+COUNTIFS('MI H'!$D$5:$D$72,CLUBS!$B18,'MI H'!$AA$5:$AA$72,"&gt;0")+COUNTIFS('CA F'!$D$5:$D$72,CLUBS!$B18,'CA F'!$AA$5:$AA$72,"&gt;0")+COUNTIFS('CA H'!$D$5:$D$72,CLUBS!$B18,'CA H'!$AA$5:$AA$72,"&gt;0")+COUNTIFS('JU F'!$D$5:$D$72,CLUBS!$B18,'JU F'!$AA$5:$AA$72,"&gt;0")+COUNTIFS('JU H'!$D$5:$D$72,CLUBS!$B18,'JU H'!$AA$5:$AA$72,"&gt;0")</f>
        <v>0</v>
      </c>
      <c r="AJ18" s="26">
        <f>SUMIF('MP F'!$D$5:$D$72,CLUBS!$B18,'MP F'!$AB$5:$AB$72)+SUMIF('MP H'!$D$5:$D$72,CLUBS!$B18,'MP H'!$AB$5:$AB$72)+SUMIF('PO F'!$D$5:$D$72,CLUBS!$B18,'PO F'!$AB$5:$AB$72)+SUMIF('PO H'!$D$5:$D$72,CLUBS!$B18,'PO H'!$AB$5:$AB$72)+SUMIF('PU F'!$D$5:$D$72,CLUBS!$B18,'PU F'!$AB$5:$AB$72)+SUMIF('PU H'!$D$5:$D$72,CLUBS!$B18,'PU H'!$AB$5:$AB$72)+SUMIF('BE F'!$D$5:$D$72,CLUBS!$B18,'BE F'!$AB$5:$AB$72)+SUMIF('BE H'!$D$5:$D$72,CLUBS!$B18,'BE H'!$AB$5:$AB$72)+SUMIF('MI F'!$D$5:$D$72,CLUBS!$B18,'MI F'!$AB$5:$AB$72)+SUMIF('MI H'!$D$5:$D$72,CLUBS!$B18,'MI H'!$AB$5:$AB$72)+SUMIF('CA F'!$D$5:$D$72,CLUBS!$B18,'CA F'!$AB$5:$AB$72)+SUMIF('CA H'!$D$5:$D$72,CLUBS!$B18,'CA H'!$AB$5:$AB$72)+SUMIF('JU F'!$D$5:$D$72,CLUBS!$B18,'JU F'!$AB$5:$AB$72)+SUMIF('JU H'!$D$5:$D$72,CLUBS!$B18,'JU H'!$AB$5:$AB$72)</f>
        <v>0</v>
      </c>
      <c r="AK18" s="26">
        <f>COUNTIFS('MP F'!$D$5:$D$72,CLUBS!$B18,'MP F'!$AC$5:$AC$72,"&gt;0")+COUNTIFS('MP H'!$D$5:$D$72,CLUBS!$B18,'MP H'!$AC$5:$AC$72,"&gt;0")+COUNTIFS('PO F'!$D$5:$D$72,CLUBS!$B18,'PO F'!$AC$5:$AC$72,"&gt;0")+COUNTIFS('PO H'!$D$5:$D$72,CLUBS!$B18,'PO H'!$AC$5:$AC$72,"&gt;0")+COUNTIFS('PU F'!$D$5:$D$72,CLUBS!$B18,'PU F'!$AC$5:$AC$72,"&gt;0")+COUNTIFS('PU H'!$D$5:$D$72,CLUBS!$B18,'PU H'!$AC$5:$AC$72,"&gt;0")+COUNTIFS('BE F'!$D$5:$D$72,CLUBS!$B18,'BE F'!$AC$5:$AC$72,"&gt;0")+COUNTIFS('BE H'!$D$5:$D$72,CLUBS!$B18,'BE H'!$AC$5:$AC$72,"&gt;0")+COUNTIFS('MI F'!$D$5:$D$72,CLUBS!$B18,'MI F'!$AC$5:$AC$72,"&gt;0")+COUNTIFS('MI H'!$D$5:$D$72,CLUBS!$B18,'MI H'!$AC$5:$AC$72,"&gt;0")+COUNTIFS('CA F'!$D$5:$D$72,CLUBS!$B18,'CA F'!$AC$5:$AC$72,"&gt;0")+COUNTIFS('CA H'!$D$5:$D$72,CLUBS!$B18,'CA H'!$AC$5:$AC$72,"&gt;0")+COUNTIFS('JU F'!$D$5:$D$72,CLUBS!$B18,'JU F'!$AC$5:$AC$72,"&gt;0")+COUNTIFS('JU H'!$D$5:$D$72,CLUBS!$B18,'JU H'!$AC$5:$AC$72,"&gt;0")</f>
        <v>0</v>
      </c>
      <c r="AL18" s="26">
        <f>SUMIF('MP F'!$D$5:$D$72,CLUBS!$B18,'MP F'!$AD$5:$AD$72)+SUMIF('MP H'!$D$5:$D$72,CLUBS!$B18,'MP H'!$AD$5:$AD$72)+SUMIF('PO F'!$D$5:$D$72,CLUBS!$B18,'PO F'!$AD$5:$AD$72)+SUMIF('PO H'!$D$5:$D$72,CLUBS!$B18,'PO H'!$AD$5:$AD$72)+SUMIF('PU F'!$D$5:$D$72,CLUBS!$B18,'PU F'!$AD$5:$AD$72)+SUMIF('PU H'!$D$5:$D$72,CLUBS!$B18,'PU H'!$AD$5:$AD$72)+SUMIF('BE F'!$D$5:$D$72,CLUBS!$B18,'BE F'!$AD$5:$AD$72)+SUMIF('BE H'!$D$5:$D$72,CLUBS!$B18,'BE H'!$AD$5:$AD$72)+SUMIF('MI F'!$D$5:$D$72,CLUBS!$B18,'MI F'!$AD$5:$AD$72)+SUMIF('MI H'!$D$5:$D$72,CLUBS!$B18,'MI H'!$AD$5:$AD$72)+SUMIF('CA F'!$D$5:$D$72,CLUBS!$B18,'CA F'!$AD$5:$AD$72)+SUMIF('CA H'!$D$5:$D$72,CLUBS!$B18,'CA H'!$AD$5:$AD$72)+SUMIF('JU F'!$D$5:$D$72,CLUBS!$B18,'JU F'!$AD$5:$AD$72)+SUMIF('JU H'!$D$5:$D$72,CLUBS!$B18,'JU H'!$AD$5:$AD$72)</f>
        <v>0</v>
      </c>
      <c r="AM18" s="26">
        <f>COUNTIFS('MP F'!$D$5:$D$72,CLUBS!$B18,'MP F'!$AE$5:$AE$72,"&gt;0")+COUNTIFS('MP H'!$D$5:$D$72,CLUBS!$B18,'MP H'!$AE$5:$AE$72,"&gt;0")+COUNTIFS('PO F'!$D$5:$D$72,CLUBS!$B18,'PO F'!$AE$5:$AE$72,"&gt;0")+COUNTIFS('PO H'!$D$5:$D$72,CLUBS!$B18,'PO H'!$AE$5:$AE$72,"&gt;0")+COUNTIFS('PU F'!$D$5:$D$72,CLUBS!$B18,'PU F'!$AE$5:$AE$72,"&gt;0")+COUNTIFS('PU H'!$D$5:$D$72,CLUBS!$B18,'PU H'!$AE$5:$AE$72,"&gt;0")+COUNTIFS('BE F'!$D$5:$D$72,CLUBS!$B18,'BE F'!$AE$5:$AE$72,"&gt;0")+COUNTIFS('BE H'!$D$5:$D$72,CLUBS!$B18,'BE H'!$AE$5:$AE$72,"&gt;0")+COUNTIFS('MI F'!$D$5:$D$72,CLUBS!$B18,'MI F'!$AE$5:$AE$72,"&gt;0")+COUNTIFS('MI H'!$D$5:$D$72,CLUBS!$B18,'MI H'!$AE$5:$AE$72,"&gt;0")+COUNTIFS('CA F'!$D$5:$D$72,CLUBS!$B18,'CA F'!$AE$5:$AE$72,"&gt;0")+COUNTIFS('CA H'!$D$5:$D$72,CLUBS!$B18,'CA H'!$AE$5:$AE$72,"&gt;0")+COUNTIFS('JU F'!$D$5:$D$72,CLUBS!$B18,'JU F'!$AE$5:$AE$72,"&gt;0")+COUNTIFS('JU H'!$D$5:$D$72,CLUBS!$B18,'JU H'!$AE$5:$AE$72,"&gt;0")</f>
        <v>0</v>
      </c>
      <c r="AN18" s="26">
        <f>SUMIF('MP F'!$D$5:$D$72,CLUBS!$B18,'MP F'!$AF$5:$AF$72)+SUMIF('MP H'!$D$5:$D$72,CLUBS!$B18,'MP H'!$AF$5:$AF$72)+SUMIF('PO F'!$D$5:$D$72,CLUBS!$B18,'PO F'!$AF$5:$AF$72)+SUMIF('PO H'!$D$5:$D$72,CLUBS!$B18,'PO H'!$AF$5:$AF$72)+SUMIF('PU F'!$D$5:$D$72,CLUBS!$B18,'PU F'!$AF$5:$AF$72)+SUMIF('PU H'!$D$5:$D$72,CLUBS!$B18,'PU H'!$AF$5:$AF$72)+SUMIF('BE F'!$D$5:$D$72,CLUBS!$B18,'BE F'!$AF$5:$AF$72)+SUMIF('BE H'!$D$5:$D$72,CLUBS!$B18,'BE H'!$AF$5:$AF$72)+SUMIF('MI F'!$D$5:$D$72,CLUBS!$B18,'MI F'!$AF$5:$AF$72)+SUMIF('MI H'!$D$5:$D$72,CLUBS!$B18,'MI H'!$AF$5:$AF$72)+SUMIF('CA F'!$D$5:$D$72,CLUBS!$B18,'CA F'!$AF$5:$AF$72)+SUMIF('CA H'!$D$5:$D$72,CLUBS!$B18,'CA H'!$AF$5:$AF$72)+SUMIF('JU F'!$D$5:$D$72,CLUBS!$B18,'JU F'!$AF$5:$AF$72)+SUMIF('JU H'!$D$5:$D$72,CLUBS!$B18,'JU H'!$AF$5:$AF$72)</f>
        <v>0</v>
      </c>
      <c r="AO18" s="26">
        <f>COUNTIFS('MP F'!$D$5:$D$72,CLUBS!$B18,'MP F'!$AG$5:$AG$72,"&gt;0")+COUNTIFS('MP H'!$D$5:$D$72,CLUBS!$B18,'MP H'!$AG$5:$AG$72,"&gt;0")+COUNTIFS('PO F'!$D$5:$D$72,CLUBS!$B18,'PO F'!$AG$5:$AG$72,"&gt;0")+COUNTIFS('PO H'!$D$5:$D$72,CLUBS!$B18,'PO H'!$AG$5:$AG$72,"&gt;0")+COUNTIFS('PU F'!$D$5:$D$72,CLUBS!$B18,'PU F'!$AG$5:$AG$72,"&gt;0")+COUNTIFS('PU H'!$D$5:$D$72,CLUBS!$B18,'PU H'!$AG$5:$AG$72,"&gt;0")+COUNTIFS('BE F'!$D$5:$D$72,CLUBS!$B18,'BE F'!$AG$5:$AG$72,"&gt;0")+COUNTIFS('BE H'!$D$5:$D$72,CLUBS!$B18,'BE H'!$AG$5:$AG$72,"&gt;0")+COUNTIFS('MI F'!$D$5:$D$72,CLUBS!$B18,'MI F'!$AG$5:$AG$72,"&gt;0")+COUNTIFS('MI H'!$D$5:$D$72,CLUBS!$B18,'MI H'!$AG$5:$AG$72,"&gt;0")+COUNTIFS('CA F'!$D$5:$D$72,CLUBS!$B18,'CA F'!$AG$5:$AG$72,"&gt;0")+COUNTIFS('CA H'!$D$5:$D$72,CLUBS!$B18,'CA H'!$AG$5:$AG$72,"&gt;0")+COUNTIFS('JU F'!$D$5:$D$72,CLUBS!$B18,'JU F'!$AG$5:$AG$72,"&gt;0")+COUNTIFS('JU H'!$D$5:$D$72,CLUBS!$B18,'JU H'!$AG$5:$AG$72,"&gt;0")</f>
        <v>0</v>
      </c>
      <c r="AP18" s="26">
        <f>SUMIF('MP F'!$D$5:$D$72,CLUBS!$B18,'MP F'!$AH$5:$AH$72)+SUMIF('MP H'!$D$5:$D$72,CLUBS!$B18,'MP H'!$AH$5:$AH$72)+SUMIF('PO F'!$D$5:$D$72,CLUBS!$B18,'PO F'!$AH$5:$AH$72)+SUMIF('PO H'!$D$5:$D$72,CLUBS!$B18,'PO H'!$AH$5:$AH$72)+SUMIF('PU F'!$D$5:$D$72,CLUBS!$B18,'PU F'!$AH$5:$AH$72)+SUMIF('PU H'!$D$5:$D$72,CLUBS!$B18,'PU H'!$AH$5:$AH$72)+SUMIF('BE F'!$D$5:$D$72,CLUBS!$B18,'BE F'!$AH$5:$AH$72)+SUMIF('BE H'!$D$5:$D$72,CLUBS!$B18,'BE H'!$AH$5:$AH$72)+SUMIF('MI F'!$D$5:$D$72,CLUBS!$B18,'MI F'!$AH$5:$AH$72)+SUMIF('MI H'!$D$5:$D$72,CLUBS!$B18,'MI H'!$AH$5:$AH$72)+SUMIF('CA F'!$D$5:$D$72,CLUBS!$B18,'CA F'!$AH$5:$AH$72)+SUMIF('CA H'!$D$5:$D$72,CLUBS!$B18,'CA H'!$AH$5:$AH$72)+SUMIF('JU F'!$D$5:$D$72,CLUBS!$B18,'JU F'!$AH$5:$AH$72)+SUMIF('JU H'!$D$5:$D$72,CLUBS!$B18,'JU H'!$AH$5:$AH$72)</f>
        <v>0</v>
      </c>
      <c r="AQ18" s="16">
        <f t="shared" si="12"/>
        <v>25</v>
      </c>
      <c r="AR18" s="28">
        <f t="shared" si="13"/>
        <v>171.95297619047616</v>
      </c>
      <c r="AS18" s="29">
        <f t="shared" si="14"/>
        <v>6.8781190476190464</v>
      </c>
      <c r="AT18" s="14">
        <v>48</v>
      </c>
      <c r="AU18" s="14">
        <v>35</v>
      </c>
      <c r="AV18" s="27">
        <f t="shared" si="15"/>
        <v>3.5823536706349199</v>
      </c>
      <c r="AW18" s="22"/>
    </row>
    <row r="19" spans="1:49" ht="13.5" x14ac:dyDescent="0.3">
      <c r="A19" s="34">
        <f t="shared" si="0"/>
        <v>20</v>
      </c>
      <c r="B19" s="65" t="s">
        <v>36</v>
      </c>
      <c r="C19" s="14">
        <f>COUNTIFS('MP F'!$D$5:$D$72,CLUBS!$B19,'MP F'!$E$5:$E$72,"&gt;0")+COUNTIFS('MP H'!$D$5:$D$72,CLUBS!$B19,'MP H'!$E$5:$E$72,"&gt;0")+COUNTIFS('PO F'!$D$5:$D$72,CLUBS!$B19,'PO F'!$E$5:$E$72,"&gt;0")+COUNTIFS('PO H'!$D$5:$D$72,CLUBS!$B19,'PO H'!$E$5:$E$72,"&gt;0")+COUNTIFS('PU F'!$D$5:$D$72,CLUBS!$B19,'PU F'!$E$5:$E$72,"&gt;0")+COUNTIFS('PU H'!$D$5:$D$72,CLUBS!$B19,'PU H'!$E$5:$E$72,"&gt;0")+COUNTIFS('BE F'!$D$5:$D$72,CLUBS!$B19,'BE F'!$E$5:$E$72,"&gt;0")+COUNTIFS('BE H'!$D$5:$D$72,CLUBS!$B19,'BE H'!$E$5:$E$72,"&gt;0")+COUNTIFS('MI F'!$D$5:$D$72,CLUBS!$B19,'MI F'!$E$5:$E$72,"&gt;0")+COUNTIFS('MI H'!$D$5:$D$72,CLUBS!$B19,'MI H'!$E$5:$E$72,"&gt;0")+COUNTIFS('CA F'!$D$5:$D$72,CLUBS!$B19,'CA F'!$E$5:$E$72,"&gt;0")+COUNTIFS('CA H'!$D$5:$D$72,CLUBS!$B19,'CA H'!$E$5:$E$72,"&gt;0")+COUNTIFS('JU F'!$D$5:$D$72,CLUBS!$B19,'JU F'!$E$5:$E$72,"&gt;0")+COUNTIFS('JU H'!$D$5:$D$72,CLUBS!$B19,'JU H'!$E$5:$E$72,"&gt;0")</f>
        <v>0</v>
      </c>
      <c r="D19" s="14">
        <f t="shared" si="2"/>
        <v>0</v>
      </c>
      <c r="E19" s="27">
        <f>(SUMIF('MP F'!$D$5:$D$72,CLUBS!$B19,'MP F'!$F$5:$F$72)+SUMIF('MP H'!$D$5:$D$72,CLUBS!$B19,'MP H'!$F$5:$F$72)+SUMIF('PO F'!$D$5:$D$72,CLUBS!$B19,'PO F'!$F$5:$F$72)+SUMIF('PO H'!$D$5:$D$72,CLUBS!$B19,'PO H'!$F$5:$F$72)+SUMIF('PU F'!$D$5:$D$72,CLUBS!$B19,'PU F'!$F$5:$F$72)+SUMIF('PU H'!$D$5:$D$72,CLUBS!$B19,'PU H'!$F$5:$F$72)+SUMIF('BE F'!$D$5:$D$72,CLUBS!$B19,'BE F'!$F$5:$F$72)+SUMIF('BE H'!$D$5:$D$72,CLUBS!$B19,'BE H'!$F$5:$F$72)+SUMIF('MI F'!$D$5:$D$72,CLUBS!$B19,'MI F'!$F$5:$F$72)+SUMIF('MI H'!$D$5:$D$72,CLUBS!$B19,'MI H'!$F$5:$F$72)+SUMIF('CA F'!$D$5:$D$72,CLUBS!$B19,'CA F'!$F$5:$F$72)+SUMIF('CA H'!$D$5:$D$72,CLUBS!$B19,'CA H'!$F$5:$F$72)+SUMIF('JU F'!$D$5:$D$72,CLUBS!$B19,'JU F'!$F$5:$F$72)+SUMIF('JU H'!$D$5:$D$72,CLUBS!$B19,'JU H'!$F$5:$F$72))*D19</f>
        <v>0</v>
      </c>
      <c r="F19" s="69">
        <f>COUNTIFS('MP F'!$D$5:$D$72,CLUBS!$B19,'MP F'!$G$5:$G$72,"&gt;0")+COUNTIFS('MP H'!$D$5:$D$72,CLUBS!$B19,'MP H'!$G$5:$G$72,"&gt;0")+COUNTIFS('PO F'!$D$5:$D$72,CLUBS!$B19,'PO F'!$G$5:$G$72,"&gt;0")+COUNTIFS('PO H'!$D$5:$D$72,CLUBS!$B19,'PO H'!$G$5:$G$72,"&gt;0")+COUNTIFS('PU F'!$D$5:$D$72,CLUBS!$B19,'PU F'!$G$5:$G$72,"&gt;0")+COUNTIFS('PU H'!$D$5:$D$72,CLUBS!$B19,'PU H'!$G$5:$G$72,"&gt;0")+COUNTIFS('BE F'!$D$5:$D$72,CLUBS!$B19,'BE F'!$G$5:$G$72,"&gt;0")+COUNTIFS('BE H'!$D$5:$D$72,CLUBS!$B19,'BE H'!$G$5:$G$72,"&gt;0")+COUNTIFS('MI F'!$D$5:$D$72,CLUBS!$B19,'MI F'!$G$5:$G$72,"&gt;0")+COUNTIFS('MI H'!$D$5:$D$72,CLUBS!$B19,'MI H'!$G$5:$G$72,"&gt;0")+COUNTIFS('CA F'!$D$5:$D$72,CLUBS!$B19,'CA F'!$G$5:$G$72,"&gt;0")+COUNTIFS('CA H'!$D$5:$D$72,CLUBS!$B19,'CA H'!$G$5:$G$72,"&gt;0")+COUNTIFS('JU F'!$D$5:$D$72,CLUBS!$B19,'JU F'!$G$5:$G$72,"&gt;0")+COUNTIFS('JU H'!$D$5:$D$72,CLUBS!$B19,'JU H'!$G$5:$G$72,"&gt;0")</f>
        <v>0</v>
      </c>
      <c r="G19" s="69">
        <f t="shared" si="3"/>
        <v>0</v>
      </c>
      <c r="H19" s="70">
        <f>(SUMIF('MP F'!$D$5:$D$72,CLUBS!$B19,'MP F'!$H$5:$H$72)+SUMIF('MP H'!$D$5:$D$72,CLUBS!$B19,'MP H'!$H$5:$H$72)+SUMIF('PO F'!$D$5:$D$72,CLUBS!$B19,'PO F'!$H$5:$H$72)+SUMIF('PO H'!$D$5:$D$72,CLUBS!$B19,'PO H'!$H$5:$H$72)+SUMIF('PU F'!$D$5:$D$72,CLUBS!$B19,'PU F'!$H$5:$H$72)+SUMIF('PU H'!$D$5:$D$72,CLUBS!$B19,'PU H'!$H$5:$H$72)+SUMIF('BE F'!$D$5:$D$72,CLUBS!$B19,'BE F'!$H$5:$H$72)+SUMIF('BE H'!$D$5:$D$72,CLUBS!$B19,'BE H'!$H$5:$H$72)+SUMIF('MI F'!$D$5:$D$72,CLUBS!$B19,'MI F'!$H$5:$H$72)+SUMIF('MI H'!$D$5:$D$72,CLUBS!$B19,'MI H'!$H$5:$H$72)+SUMIF('CA F'!$D$5:$D$72,CLUBS!$B19,'CA F'!$H$5:$H$72)+SUMIF('CA H'!$D$5:$D$72,CLUBS!$B19,'CA H'!$H$5:$H$72)+SUMIF('JU F'!$D$5:$D$72,CLUBS!$B19,'JU F'!$H$5:$H$72)+SUMIF('JU H'!$D$5:$D$72,CLUBS!$B19,'JU H'!$H$5:$H$72))*G19</f>
        <v>0</v>
      </c>
      <c r="I19" s="14">
        <f>COUNTIFS('MP F'!$D$5:$D$72,CLUBS!$B19,'MP F'!$I$5:$I$72,"&gt;0")+COUNTIFS('MP H'!$D$5:$D$72,CLUBS!$B19,'MP H'!$I$5:$I$72,"&gt;0")+COUNTIFS('PO F'!$D$5:$D$72,CLUBS!$B19,'PO F'!$I$5:$I$72,"&gt;0")+COUNTIFS('PO H'!$D$5:$D$72,CLUBS!$B19,'PO H'!$I$5:$I$72,"&gt;0")+COUNTIFS('PU F'!$D$5:$D$72,CLUBS!$B19,'PU F'!$I$5:$I$72,"&gt;0")+COUNTIFS('PU H'!$D$5:$D$72,CLUBS!$B19,'PU H'!$I$5:$I$72,"&gt;0")+COUNTIFS('BE F'!$D$5:$D$72,CLUBS!$B19,'BE F'!$I$5:$I$72,"&gt;0")+COUNTIFS('BE H'!$D$5:$D$72,CLUBS!$B19,'BE H'!$I$5:$I$72,"&gt;0")+COUNTIFS('MI F'!$D$5:$D$72,CLUBS!$B19,'MI F'!$I$5:$I$72,"&gt;0")+COUNTIFS('MI H'!$D$5:$D$72,CLUBS!$B19,'MI H'!$I$5:$I$72,"&gt;0")+COUNTIFS('CA F'!$D$5:$D$72,CLUBS!$B19,'CA F'!$I$5:$I$72,"&gt;0")+COUNTIFS('CA H'!$D$5:$D$72,CLUBS!$B19,'CA H'!$I$5:$I$72,"&gt;0")+COUNTIFS('JU F'!$D$5:$D$72,CLUBS!$B19,'JU F'!$I$5:$I$72,"&gt;0")+COUNTIFS('JU H'!$D$5:$D$72,CLUBS!$B19,'JU H'!$I$5:$I$72,"&gt;0")</f>
        <v>0</v>
      </c>
      <c r="J19" s="14">
        <f t="shared" si="4"/>
        <v>0</v>
      </c>
      <c r="K19" s="26">
        <f>(SUMIF('MP F'!$D$5:$D$72,CLUBS!$B19,'MP F'!$J$5:$J$72)+SUMIF('MP H'!$D$5:$D$72,CLUBS!$B19,'MP H'!$J$5:$J$72)+SUMIF('PO F'!$D$5:$D$72,CLUBS!$B19,'PO F'!$J$5:$J$72)+SUMIF('PO H'!$D$5:$D$72,CLUBS!$B19,'PO H'!$J$5:$J$72)+SUMIF('PU F'!$D$5:$D$72,CLUBS!$B19,'PU F'!$J$5:$J$72)+SUMIF('PU H'!$D$5:$D$72,CLUBS!$B19,'PU H'!$J$5:$J$72)+SUMIF('BE F'!$D$5:$D$72,CLUBS!$B19,'BE F'!$J$5:$J$72)+SUMIF('BE H'!$D$5:$D$72,CLUBS!$B19,'BE H'!$J$5:$J$72)+SUMIF('MI F'!$D$5:$D$72,CLUBS!$B19,'MI F'!$J$5:$J$72)+SUMIF('MI H'!$D$5:$D$72,CLUBS!$B19,'MI H'!$J$5:$J$72)+SUMIF('CA F'!$D$5:$D$72,CLUBS!$B19,'CA F'!$J$5:$J$72)+SUMIF('CA H'!$D$5:$D$72,CLUBS!$B19,'CA H'!$J$5:$J$72)+SUMIF('JU F'!$D$5:$D$72,CLUBS!$B19,'JU F'!$J$5:$J$72)+SUMIF('JU H'!$D$5:$D$72,CLUBS!$B19,'JU H'!$J$5:$J$72))*J19</f>
        <v>0</v>
      </c>
      <c r="L19" s="69">
        <f>COUNTIFS('MP F'!$D$5:$D$72,CLUBS!$B19,'MP F'!$K$5:$K$72,"&gt;0")+COUNTIFS('MP H'!$D$5:$D$72,CLUBS!$B19,'MP H'!$K$5:$K$72,"&gt;0")+COUNTIFS('PO F'!$D$5:$D$72,CLUBS!$B19,'PO F'!$K$5:$K$72,"&gt;0")+COUNTIFS('PO H'!$D$5:$D$72,CLUBS!$B19,'PO H'!$K$5:$K$72,"&gt;0")+COUNTIFS('PU F'!$D$5:$D$72,CLUBS!$B19,'PU F'!$K$5:$K$72,"&gt;0")+COUNTIFS('PU H'!$D$5:$D$72,CLUBS!$B19,'PU H'!$K$5:$K$72,"&gt;0")+COUNTIFS('BE F'!$D$5:$D$72,CLUBS!$B19,'BE F'!$K$5:$K$72,"&gt;0")+COUNTIFS('BE H'!$D$5:$D$72,CLUBS!$B19,'BE H'!$K$5:$K$72,"&gt;0")+COUNTIFS('MI F'!$D$5:$D$72,CLUBS!$B19,'MI F'!$K$5:$K$72,"&gt;0")+COUNTIFS('MI H'!$D$5:$D$72,CLUBS!$B19,'MI H'!$K$5:$K$72,"&gt;0")+COUNTIFS('CA F'!$D$5:$D$72,CLUBS!$B19,'CA F'!$K$5:$K$72,"&gt;0")+COUNTIFS('CA H'!$D$5:$D$72,CLUBS!$B19,'CA H'!$K$5:$K$72,"&gt;0")+COUNTIFS('JU F'!$D$5:$D$72,CLUBS!$B19,'JU F'!$K$5:$K$72,"&gt;0")+COUNTIFS('JU H'!$D$5:$D$72,CLUBS!$B19,'JU H'!$K$5:$K$72,"&gt;0")</f>
        <v>0</v>
      </c>
      <c r="M19" s="69">
        <f t="shared" si="5"/>
        <v>0</v>
      </c>
      <c r="N19" s="69">
        <f>(SUMIF('MP F'!$D$5:$D$72,CLUBS!$B19,'MP F'!$L$5:$L$72)+SUMIF('MP H'!$D$5:$D$72,CLUBS!$B19,'MP H'!$L$5:$L$72)+SUMIF('PO F'!$D$5:$D$72,CLUBS!$B19,'PO F'!$L$5:$L$72)+SUMIF('PO H'!$D$5:$D$72,CLUBS!$B19,'PO H'!$L$5:$L$72)+SUMIF('PU F'!$D$5:$D$72,CLUBS!$B19,'PU F'!$L$5:$L$72)+SUMIF('PU H'!$D$5:$D$72,CLUBS!$B19,'PU H'!$L$5:$L$72)+SUMIF('BE F'!$D$5:$D$72,CLUBS!$B19,'BE F'!$L$5:$L$72)+SUMIF('BE H'!$D$5:$D$72,CLUBS!$B19,'BE H'!$L$5:$L$72)+SUMIF('MI F'!$D$5:$D$72,CLUBS!$B19,'MI F'!$L$5:$L$72)+SUMIF('MI H'!$D$5:$D$72,CLUBS!$B19,'MI H'!$L$5:$L$72)+SUMIF('CA F'!$D$5:$D$72,CLUBS!$B19,'CA F'!$L$5:$L$72)+SUMIF('CA H'!$D$5:$D$72,CLUBS!$B19,'CA H'!$L$5:$L$72)+SUMIF('JU F'!$D$5:$D$72,CLUBS!$B19,'JU F'!$L$5:$L$72)+SUMIF('JU H'!$D$5:$D$72,CLUBS!$B19,'JU H'!$L$5:$L$72))*M19</f>
        <v>0</v>
      </c>
      <c r="O19" s="26">
        <f>COUNTIFS('MP F'!$D$5:$D$72,CLUBS!$B19,'MP F'!$M$5:$M$72,"&gt;0")+COUNTIFS('MP H'!$D$5:$D$72,CLUBS!$B19,'MP H'!$M$5:$M$72,"&gt;0")+COUNTIFS('PO F'!$D$5:$D$72,CLUBS!$B19,'PO F'!$M$5:$M$72,"&gt;0")+COUNTIFS('PO H'!$D$5:$D$72,CLUBS!$B19,'PO H'!$M$5:$M$72,"&gt;0")+COUNTIFS('PU F'!$D$5:$D$72,CLUBS!$B19,'PU F'!$M$5:$M$72,"&gt;0")+COUNTIFS('PU H'!$D$5:$D$72,CLUBS!$B19,'PU H'!$M$5:$M$72,"&gt;0")+COUNTIFS('BE F'!$D$5:$D$72,CLUBS!$B19,'BE F'!$M$5:$M$72,"&gt;0")+COUNTIFS('BE H'!$D$5:$D$72,CLUBS!$B19,'BE H'!$M$5:$M$72,"&gt;0")+COUNTIFS('MI F'!$D$5:$D$72,CLUBS!$B19,'MI F'!$M$5:$M$72,"&gt;0")+COUNTIFS('MI H'!$D$5:$D$72,CLUBS!$B19,'MI H'!$M$5:$M$72,"&gt;0")+COUNTIFS('CA F'!$D$5:$D$72,CLUBS!$B19,'CA F'!$M$5:$M$72,"&gt;0")+COUNTIFS('CA H'!$D$5:$D$72,CLUBS!$B19,'CA H'!$M$5:$M$72,"&gt;0")+COUNTIFS('JU F'!$D$5:$D$72,CLUBS!$B19,'JU F'!$M$5:$M$72,"&gt;0")+COUNTIFS('JU H'!$D$5:$D$72,CLUBS!$B19,'JU H'!$M$5:$M$72,"&gt;0")</f>
        <v>0</v>
      </c>
      <c r="P19" s="26">
        <f t="shared" si="6"/>
        <v>0</v>
      </c>
      <c r="Q19" s="26">
        <f>(SUMIF('MP F'!$D$5:$D$72,CLUBS!$B19,'MP F'!$N$5:$N$72)+SUMIF('MP H'!$D$5:$D$72,CLUBS!$B19,'MP H'!$N$5:$N$72)+SUMIF('PO F'!$D$5:$D$72,CLUBS!$B19,'PO F'!$N$5:$N$72)+SUMIF('PO H'!$D$5:$D$72,CLUBS!$B19,'PO H'!$N$5:$N$72)+SUMIF('PU F'!$D$5:$D$72,CLUBS!$B19,'PU F'!$N$5:$N$72)+SUMIF('PU H'!$D$5:$D$72,CLUBS!$B19,'PU H'!$N$5:$N$72)+SUMIF('BE F'!$D$5:$D$72,CLUBS!$B19,'BE F'!$N$5:$N$72)+SUMIF('BE H'!$D$5:$D$72,CLUBS!$B19,'BE H'!$N$5:$N$72)+SUMIF('MI F'!$D$5:$D$72,CLUBS!$B19,'MI F'!$N$5:$N$72)+SUMIF('MI H'!$D$5:$D$72,CLUBS!$B19,'MI H'!$N$5:$N$72)+SUMIF('CA F'!$D$5:$D$72,CLUBS!$B19,'CA F'!$N$5:$N$72)+SUMIF('CA H'!$D$5:$D$72,CLUBS!$B19,'CA H'!$N$5:$N$72)+SUMIF('JU F'!$D$5:$D$72,CLUBS!$B19,'JU F'!$N$5:$N$72)+SUMIF('JU H'!$D$5:$D$72,CLUBS!$B19,'JU H'!$N$5:$N$72))*P19</f>
        <v>0</v>
      </c>
      <c r="R19" s="69">
        <f>COUNTIFS('MP F'!$D$5:$D$72,CLUBS!$B19,'MP F'!$O$5:$O$72,"&gt;0")+COUNTIFS('MP H'!$D$5:$D$72,CLUBS!$B19,'MP H'!$O$5:$O$72,"&gt;0")+COUNTIFS('PO F'!$D$5:$D$72,CLUBS!$B19,'PO F'!$O$5:$O$72,"&gt;0")+COUNTIFS('PO H'!$D$5:$D$72,CLUBS!$B19,'PO H'!$O$5:$O$72,"&gt;0")+COUNTIFS('PU F'!$D$5:$D$72,CLUBS!$B19,'PU F'!$O$5:$O$72,"&gt;0")+COUNTIFS('PU H'!$D$5:$D$72,CLUBS!$B19,'PU H'!$O$5:$O$72,"&gt;0")+COUNTIFS('BE F'!$D$5:$D$72,CLUBS!$B19,'BE F'!$O$5:$O$72,"&gt;0")+COUNTIFS('BE H'!$D$5:$D$72,CLUBS!$B19,'BE H'!$O$5:$O$72,"&gt;0")+COUNTIFS('MI F'!$D$5:$D$72,CLUBS!$B19,'MI F'!$O$5:$O$72,"&gt;0")+COUNTIFS('MI H'!$D$5:$D$72,CLUBS!$B19,'MI H'!$O$5:$O$72,"&gt;0")+COUNTIFS('CA F'!$D$5:$D$72,CLUBS!$B19,'CA F'!$O$5:$O$72,"&gt;0")+COUNTIFS('CA H'!$D$5:$D$72,CLUBS!$B19,'CA H'!$O$5:$O$72,"&gt;0")+COUNTIFS('JU F'!$D$5:$D$72,CLUBS!$B19,'JU F'!$O$5:$O$72,"&gt;0")+COUNTIFS('JU H'!$D$5:$D$72,CLUBS!$B19,'JU H'!$O$5:$O$72,"&gt;0")</f>
        <v>0</v>
      </c>
      <c r="S19" s="69">
        <f t="shared" si="7"/>
        <v>0</v>
      </c>
      <c r="T19" s="69">
        <f>(SUMIF('MP F'!$D$5:$D$72,CLUBS!$B19,'MP F'!$P$5:$P$72)+SUMIF('MP H'!$D$5:$D$72,CLUBS!$B19,'MP H'!$P$5:$P$72)+SUMIF('PO F'!$D$5:$D$72,CLUBS!$B19,'PO F'!$P$5:$P$72)+SUMIF('PO H'!$D$5:$D$72,CLUBS!$B19,'PO H'!$P$5:$P$72)+SUMIF('PU F'!$D$5:$D$72,CLUBS!$B19,'PU F'!$P$5:$P$72)+SUMIF('PU H'!$D$5:$D$72,CLUBS!$B19,'PU H'!$P$5:$P$72)+SUMIF('BE F'!$D$5:$D$72,CLUBS!$B19,'BE F'!$P$5:$P$72)+SUMIF('BE H'!$D$5:$D$72,CLUBS!$B19,'BE H'!$P$5:$P$72)+SUMIF('MI F'!$D$5:$D$72,CLUBS!$B19,'MI F'!$P$5:$P$72)+SUMIF('MI H'!$D$5:$D$72,CLUBS!$B19,'MI H'!$P$5:$P$72)+SUMIF('CA F'!$D$5:$D$72,CLUBS!$B19,'CA F'!$P$5:$P$72)+SUMIF('CA H'!$D$5:$D$72,CLUBS!$B19,'CA H'!$P$5:$P$72)+SUMIF('JU F'!$D$5:$D$72,CLUBS!$B19,'JU F'!$P$5:$P$72)+SUMIF('JU H'!$D$5:$D$72,CLUBS!$B19,'JU H'!$P$5:$P$72))*S19</f>
        <v>0</v>
      </c>
      <c r="U19" s="26">
        <f>COUNTIFS('MP F'!$D$5:$D$72,CLUBS!$B19,'MP F'!$Q$5:$Q$72,"&gt;0")+COUNTIFS('MP H'!$D$5:$D$72,CLUBS!$B19,'MP H'!$Q$5:$Q$72,"&gt;0")+COUNTIFS('PO F'!$D$5:$D$72,CLUBS!$B19,'PO F'!$Q$5:$Q$72,"&gt;0")+COUNTIFS('PO H'!$D$5:$D$72,CLUBS!$B19,'PO H'!$Q$5:$Q$72,"&gt;0")+COUNTIFS('PU F'!$D$5:$D$72,CLUBS!$B19,'PU F'!$Q$5:$Q$72,"&gt;0")+COUNTIFS('PU H'!$D$5:$D$72,CLUBS!$B19,'PU H'!$Q$5:$Q$72,"&gt;0")+COUNTIFS('BE F'!$D$5:$D$72,CLUBS!$B19,'BE F'!$Q$5:$Q$72,"&gt;0")+COUNTIFS('BE H'!$D$5:$D$72,CLUBS!$B19,'BE H'!$Q$5:$Q$72,"&gt;0")+COUNTIFS('MI F'!$D$5:$D$72,CLUBS!$B19,'MI F'!$Q$5:$Q$72,"&gt;0")+COUNTIFS('MI H'!$D$5:$D$72,CLUBS!$B19,'MI H'!$Q$5:$Q$72,"&gt;0")+COUNTIFS('CA F'!$D$5:$D$72,CLUBS!$B19,'CA F'!$Q$5:$Q$72,"&gt;0")+COUNTIFS('CA H'!$D$5:$D$72,CLUBS!$B19,'CA H'!$Q$5:$Q$72,"&gt;0")+COUNTIFS('JU F'!$D$5:$D$72,CLUBS!$B19,'JU F'!$Q$5:$Q$72,"&gt;0")+COUNTIFS('JU H'!$D$5:$D$72,CLUBS!$B19,'JU H'!$Q$5:$Q$72,"&gt;0")</f>
        <v>0</v>
      </c>
      <c r="V19" s="26">
        <f t="shared" si="8"/>
        <v>0</v>
      </c>
      <c r="W19" s="26">
        <f>(SUMIF('MP F'!$D$5:$D$72,CLUBS!$B19,'MP F'!$R$5:$R$72)+SUMIF('MP H'!$D$5:$D$72,CLUBS!$B19,'MP H'!$R$5:$R$72)+SUMIF('PO F'!$D$5:$D$72,CLUBS!$B19,'PO F'!$R$5:$R$72)+SUMIF('PO H'!$D$5:$D$72,CLUBS!$B19,'PO H'!$R$5:$R$72)+SUMIF('PU F'!$D$5:$D$72,CLUBS!$B19,'PU F'!$R$5:$R$72)+SUMIF('PU H'!$D$5:$D$72,CLUBS!$B19,'PU H'!$R$5:$R$72)+SUMIF('BE F'!$D$5:$D$72,CLUBS!$B19,'BE F'!$R$5:$R$72)+SUMIF('BE H'!$D$5:$D$72,CLUBS!$B19,'BE H'!$R$5:$R$72)+SUMIF('MI F'!$D$5:$D$72,CLUBS!$B19,'MI F'!$R$5:$R$72)+SUMIF('MI H'!$D$5:$D$72,CLUBS!$B19,'MI H'!$R$5:$R$72)+SUMIF('CA F'!$D$5:$D$72,CLUBS!$B19,'CA F'!$R$5:$R$72)+SUMIF('CA H'!$D$5:$D$72,CLUBS!$B19,'CA H'!$R$5:$R$72)+SUMIF('JU F'!$D$5:$D$72,CLUBS!$B19,'JU F'!$R$5:$R$72)+SUMIF('JU H'!$D$5:$D$72,CLUBS!$B19,'JU H'!$R$5:$R$72))*V19</f>
        <v>0</v>
      </c>
      <c r="X19" s="69">
        <f>COUNTIFS('MP F'!$D$5:$D$72,CLUBS!$B19,'MP F'!$S$5:$S$72,"&gt;0")+COUNTIFS('MP H'!$D$5:$D$72,CLUBS!$B19,'MP H'!$S$5:$S$72,"&gt;0")+COUNTIFS('PO F'!$D$5:$D$72,CLUBS!$B19,'PO F'!$S$5:$S$72,"&gt;0")+COUNTIFS('PO H'!$D$5:$D$72,CLUBS!$B19,'PO H'!$S$5:$S$72,"&gt;0")+COUNTIFS('PU F'!$D$5:$D$72,CLUBS!$B19,'PU F'!$S$5:$S$72,"&gt;0")+COUNTIFS('PU H'!$D$5:$D$72,CLUBS!$B19,'PU H'!$S$5:$S$72,"&gt;0")+COUNTIFS('BE F'!$D$5:$D$72,CLUBS!$B19,'BE F'!$S$5:$S$72,"&gt;0")+COUNTIFS('BE H'!$D$5:$D$72,CLUBS!$B19,'BE H'!$S$5:$S$72,"&gt;0")+COUNTIFS('MI F'!$D$5:$D$72,CLUBS!$B19,'MI F'!$S$5:$S$72,"&gt;0")+COUNTIFS('MI H'!$D$5:$D$72,CLUBS!$B19,'MI H'!$S$5:$S$72,"&gt;0")+COUNTIFS('CA F'!$D$5:$D$72,CLUBS!$B19,'CA F'!$S$5:$S$72,"&gt;0")+COUNTIFS('CA H'!$D$5:$D$72,CLUBS!$B19,'CA H'!$S$5:$S$72,"&gt;0")+COUNTIFS('JU F'!$D$5:$D$72,CLUBS!$B19,'JU F'!$S$5:$S$72,"&gt;0")+COUNTIFS('JU H'!$D$5:$D$72,CLUBS!$B19,'JU H'!$S$5:$S$72,"&gt;0")</f>
        <v>0</v>
      </c>
      <c r="Y19" s="69">
        <f t="shared" si="9"/>
        <v>0</v>
      </c>
      <c r="Z19" s="69">
        <f>(SUMIF('MP F'!$D$5:$D$72,CLUBS!$B19,'MP F'!$T$5:$T$72)+SUMIF('MP H'!$D$5:$D$72,CLUBS!$B19,'MP H'!$T$5:$T$72)+SUMIF('PO F'!$D$5:$D$72,CLUBS!$B19,'PO F'!$T$5:$T$72)+SUMIF('PO H'!$D$5:$D$72,CLUBS!$B19,'PO H'!$T$5:$T$72)+SUMIF('PU F'!$D$5:$D$72,CLUBS!$B19,'PU F'!$T$5:$T$72)+SUMIF('PU H'!$D$5:$D$72,CLUBS!$B19,'PU H'!$T$5:$T$72)+SUMIF('BE F'!$D$5:$D$72,CLUBS!$B19,'BE F'!$T$5:$T$72)+SUMIF('BE H'!$D$5:$D$72,CLUBS!$B19,'BE H'!$T$5:$T$72)+SUMIF('MI F'!$D$5:$D$72,CLUBS!$B19,'MI F'!$T$5:$T$72)+SUMIF('MI H'!$D$5:$D$72,CLUBS!$B19,'MI H'!$T$5:$T$72)+SUMIF('CA F'!$D$5:$D$72,CLUBS!$B19,'CA F'!$T$5:$T$72)+SUMIF('CA H'!$D$5:$D$72,CLUBS!$B19,'CA H'!$T$5:$T$72)+SUMIF('JU F'!$D$5:$D$72,CLUBS!$B19,'JU F'!$T$5:$T$72)+SUMIF('JU H'!$D$5:$D$72,CLUBS!$B19,'JU H'!$T$5:$T$72))*Y19</f>
        <v>0</v>
      </c>
      <c r="AA19" s="26">
        <f>COUNTIFS('MP F'!$D$5:$D$72,CLUBS!$B19,'MP F'!$U$5:$U$72,"&gt;0")+COUNTIFS('MP H'!$D$5:$D$72,CLUBS!$B19,'MP H'!$U$5:$U$72,"&gt;0")+COUNTIFS('PO F'!$D$5:$D$72,CLUBS!$B19,'PO F'!$U$5:$U$72,"&gt;0")+COUNTIFS('PO H'!$D$5:$D$72,CLUBS!$B19,'PO H'!$U$5:$U$72,"&gt;0")+COUNTIFS('PU F'!$D$5:$D$72,CLUBS!$B19,'PU F'!$U$5:$U$72,"&gt;0")+COUNTIFS('PU H'!$D$5:$D$72,CLUBS!$B19,'PU H'!$U$5:$U$72,"&gt;0")+COUNTIFS('BE F'!$D$5:$D$72,CLUBS!$B19,'BE F'!$U$5:$U$72,"&gt;0")+COUNTIFS('BE H'!$D$5:$D$72,CLUBS!$B19,'BE H'!$U$5:$U$72,"&gt;0")+COUNTIFS('MI F'!$D$5:$D$72,CLUBS!$B19,'MI F'!$U$5:$U$72,"&gt;0")+COUNTIFS('MI H'!$D$5:$D$72,CLUBS!$B19,'MI H'!$U$5:$U$72,"&gt;0")+COUNTIFS('CA F'!$D$5:$D$72,CLUBS!$B19,'CA F'!$U$5:$U$72,"&gt;0")+COUNTIFS('CA H'!$D$5:$D$72,CLUBS!$B19,'CA H'!$U$5:$U$72,"&gt;0")+COUNTIFS('JU F'!$D$5:$D$72,CLUBS!$B19,'JU F'!$U$5:$U$72,"&gt;0")+COUNTIFS('JU H'!$D$5:$D$72,CLUBS!$B19,'JU H'!$U$5:$U$72,"&gt;0")</f>
        <v>0</v>
      </c>
      <c r="AB19" s="26">
        <f t="shared" si="10"/>
        <v>0</v>
      </c>
      <c r="AC19" s="26">
        <f>(SUMIF('MP F'!$D$5:$D$72,CLUBS!$B19,'MP F'!$V$5:$V$72)+SUMIF('MP H'!$D$5:$D$72,CLUBS!$B19,'MP H'!$V$5:$V$72)+SUMIF('PO F'!$D$5:$D$72,CLUBS!$B19,'PO F'!$V$5:$V$72)+SUMIF('PO H'!$D$5:$D$72,CLUBS!$B19,'PO H'!$V$5:$V$72)+SUMIF('PU F'!$D$5:$D$72,CLUBS!$B19,'PU F'!$V$5:$V$72)+SUMIF('PU H'!$D$5:$D$72,CLUBS!$B19,'PU H'!$V$5:$V$72)+SUMIF('BE F'!$D$5:$D$72,CLUBS!$B19,'BE F'!$V$5:$V$72)+SUMIF('BE H'!$D$5:$D$72,CLUBS!$B19,'BE H'!$V$5:$V$72)+SUMIF('MI F'!$D$5:$D$72,CLUBS!$B19,'MI F'!$V$5:$V$72)+SUMIF('MI H'!$D$5:$D$72,CLUBS!$B19,'MI H'!$V$5:$V$72)+SUMIF('CA F'!$D$5:$D$72,CLUBS!$B19,'CA F'!$V$5:$V$72)+SUMIF('CA H'!$D$5:$D$72,CLUBS!$B19,'CA H'!$V$5:$V$72)+SUMIF('JU F'!$D$5:$D$72,CLUBS!$B19,'JU F'!$V$5:$V$72)+SUMIF('JU H'!$D$5:$D$72,CLUBS!$B19,'JU H'!$V$5:$V$72))*AB19</f>
        <v>0</v>
      </c>
      <c r="AD19" s="69">
        <f>COUNTIFS('MP F'!$D$5:$D$72,CLUBS!$B19,'MP F'!$W$5:$W$72,"&gt;0")+COUNTIFS('MP H'!$D$5:$D$72,CLUBS!$B19,'MP H'!$W$5:$W$72,"&gt;0")+COUNTIFS('PO F'!$D$5:$D$72,CLUBS!$B19,'PO F'!$W$5:$W$72,"&gt;0")+COUNTIFS('PO H'!$D$5:$D$72,CLUBS!$B19,'PO H'!$W$5:$W$72,"&gt;0")+COUNTIFS('PU F'!$D$5:$D$72,CLUBS!$B19,'PU F'!$W$5:$W$72,"&gt;0")+COUNTIFS('PU H'!$D$5:$D$72,CLUBS!$B19,'PU H'!$W$5:$W$72,"&gt;0")+COUNTIFS('BE F'!$D$5:$D$72,CLUBS!$B19,'BE F'!$W$5:$W$72,"&gt;0")+COUNTIFS('BE H'!$D$5:$D$72,CLUBS!$B19,'BE H'!$W$5:$W$72,"&gt;0")+COUNTIFS('MI F'!$D$5:$D$72,CLUBS!$B19,'MI F'!$W$5:$W$72,"&gt;0")+COUNTIFS('MI H'!$D$5:$D$72,CLUBS!$B19,'MI H'!$W$5:$W$72,"&gt;0")+COUNTIFS('CA F'!$D$5:$D$72,CLUBS!$B19,'CA F'!$W$5:$W$72,"&gt;0")+COUNTIFS('CA H'!$D$5:$D$72,CLUBS!$B19,'CA H'!$W$5:$W$72,"&gt;0")+COUNTIFS('JU F'!$D$5:$D$72,CLUBS!$B19,'JU F'!$W$5:$W$72,"&gt;0")+COUNTIFS('JU H'!$D$5:$D$72,CLUBS!$B19,'JU H'!$W$5:$W$72,"&gt;0")</f>
        <v>0</v>
      </c>
      <c r="AE19" s="69">
        <f t="shared" si="11"/>
        <v>0</v>
      </c>
      <c r="AF19" s="69">
        <f>(SUMIF('MP F'!$D$5:$D$72,CLUBS!$B19,'MP F'!$X$5:$X$72)+SUMIF('MP H'!$D$5:$D$72,CLUBS!$B19,'MP H'!$X$5:$X$72)+SUMIF('PO F'!$D$5:$D$72,CLUBS!$B19,'PO F'!$X$5:$X$72)+SUMIF('PO H'!$D$5:$D$72,CLUBS!$B19,'PO H'!$X$5:$X$72)+SUMIF('PU F'!$D$5:$D$72,CLUBS!$B19,'PU F'!$X$5:$X$72)+SUMIF('PU H'!$D$5:$D$72,CLUBS!$B19,'PU H'!$X$5:$X$72)+SUMIF('BE F'!$D$5:$D$72,CLUBS!$B19,'BE F'!$X$5:$X$72)+SUMIF('BE H'!$D$5:$D$72,CLUBS!$B19,'BE H'!$X$5:$X$72)+SUMIF('MI F'!$D$5:$D$72,CLUBS!$B19,'MI F'!$X$5:$X$72)+SUMIF('MI H'!$D$5:$D$72,CLUBS!$B19,'MI H'!$X$5:$X$72)+SUMIF('CA F'!$D$5:$D$72,CLUBS!$B19,'CA F'!$X$5:$X$72)+SUMIF('CA H'!$D$5:$D$72,CLUBS!$B19,'CA H'!$X$5:$X$72)+SUMIF('JU F'!$D$5:$D$72,CLUBS!$B19,'JU F'!$X$5:$X$72)+SUMIF('JU H'!$D$5:$D$72,CLUBS!$B19,'JU H'!$X$5:$X$72))*AE19</f>
        <v>0</v>
      </c>
      <c r="AG19" s="26">
        <f>COUNTIFS('MP F'!$D$5:$D$72,CLUBS!$B19,'MP F'!$Y$5:$Y$72,"&gt;0")+COUNTIFS('MP H'!$D$5:$D$72,CLUBS!$B19,'MP H'!$Y$5:$Y$72,"&gt;0")+COUNTIFS('PO F'!$D$5:$D$72,CLUBS!$B19,'PO F'!$Y$5:$Y$72,"&gt;0")+COUNTIFS('PO H'!$D$5:$D$72,CLUBS!$B19,'PO H'!$Y$5:$Y$72,"&gt;0")+COUNTIFS('PU F'!$D$5:$D$72,CLUBS!$B19,'PU F'!$Y$5:$Y$72,"&gt;0")+COUNTIFS('PU H'!$D$5:$D$72,CLUBS!$B19,'PU H'!$Y$5:$Y$72,"&gt;0")+COUNTIFS('BE F'!$D$5:$D$72,CLUBS!$B19,'BE F'!$Y$5:$Y$72,"&gt;0")+COUNTIFS('BE H'!$D$5:$D$72,CLUBS!$B19,'BE H'!$Y$5:$Y$72,"&gt;0")+COUNTIFS('MI F'!$D$5:$D$72,CLUBS!$B19,'MI F'!$Y$5:$Y$72,"&gt;0")+COUNTIFS('MI H'!$D$5:$D$72,CLUBS!$B19,'MI H'!$Y$5:$Y$72,"&gt;0")+COUNTIFS('CA F'!$D$5:$D$72,CLUBS!$B19,'CA F'!$Y$5:$Y$72,"&gt;0")+COUNTIFS('CA H'!$D$5:$D$72,CLUBS!$B19,'CA H'!$Y$5:$Y$72,"&gt;0")+COUNTIFS('JU F'!$D$5:$D$72,CLUBS!$B19,'JU F'!$Y$5:$Y$72,"&gt;0")+COUNTIFS('JU H'!$D$5:$D$72,CLUBS!$B19,'JU H'!$Y$5:$Y$72,"&gt;0")</f>
        <v>0</v>
      </c>
      <c r="AH19" s="26">
        <f>SUMIF('MP F'!$D$5:$D$72,CLUBS!$B19,'MP F'!$Z$5:$Z$72)+SUMIF('MP H'!$D$5:$D$72,CLUBS!$B19,'MP H'!$Z$5:$Z$72)+SUMIF('PO F'!$D$5:$D$72,CLUBS!$B19,'PO F'!$Z$5:$Z$72)+SUMIF('PO H'!$D$5:$D$72,CLUBS!$B19,'PO H'!$Z$5:$Z$72)+SUMIF('PU F'!$D$5:$D$72,CLUBS!$B19,'PU F'!$Z$5:$Z$72)+SUMIF('PU H'!$D$5:$D$72,CLUBS!$B19,'PU H'!$Z$5:$Z$72)+SUMIF('BE F'!$D$5:$D$72,CLUBS!$B19,'BE F'!$Z$5:$Z$72)+SUMIF('BE H'!$D$5:$D$72,CLUBS!$B19,'BE H'!$Z$5:$Z$72)+SUMIF('MI F'!$D$5:$D$72,CLUBS!$B19,'MI F'!$Z$5:$Z$72)+SUMIF('MI H'!$D$5:$D$72,CLUBS!$B19,'MI H'!$Z$5:$Z$72)+SUMIF('CA F'!$D$5:$D$72,CLUBS!$B19,'CA F'!$Z$5:$Z$72)+SUMIF('CA H'!$D$5:$D$72,CLUBS!$B19,'CA H'!$Z$5:$Z$72)+SUMIF('JU F'!$D$5:$D$72,CLUBS!$B19,'JU F'!$Z$5:$Z$72)+SUMIF('JU H'!$D$5:$D$72,CLUBS!$B19,'JU H'!$Z$5:$Z$72)</f>
        <v>0</v>
      </c>
      <c r="AI19" s="26">
        <f>COUNTIFS('MP F'!$D$5:$D$72,CLUBS!$B19,'MP F'!$AA$5:$AA$72,"&gt;0")+COUNTIFS('MP H'!$D$5:$D$72,CLUBS!$B19,'MP H'!$AA$5:$AA$72,"&gt;0")+COUNTIFS('PO F'!$D$5:$D$72,CLUBS!$B19,'PO F'!$AA$5:$AA$72,"&gt;0")+COUNTIFS('PO H'!$D$5:$D$72,CLUBS!$B19,'PO H'!$AA$5:$AA$72,"&gt;0")+COUNTIFS('PU F'!$D$5:$D$72,CLUBS!$B19,'PU F'!$AA$5:$AA$72,"&gt;0")+COUNTIFS('PU H'!$D$5:$D$72,CLUBS!$B19,'PU H'!$AA$5:$AA$72,"&gt;0")+COUNTIFS('BE F'!$D$5:$D$72,CLUBS!$B19,'BE F'!$AA$5:$AA$72,"&gt;0")+COUNTIFS('BE H'!$D$5:$D$72,CLUBS!$B19,'BE H'!$AA$5:$AA$72,"&gt;0")+COUNTIFS('MI F'!$D$5:$D$72,CLUBS!$B19,'MI F'!$AA$5:$AA$72,"&gt;0")+COUNTIFS('MI H'!$D$5:$D$72,CLUBS!$B19,'MI H'!$AA$5:$AA$72,"&gt;0")+COUNTIFS('CA F'!$D$5:$D$72,CLUBS!$B19,'CA F'!$AA$5:$AA$72,"&gt;0")+COUNTIFS('CA H'!$D$5:$D$72,CLUBS!$B19,'CA H'!$AA$5:$AA$72,"&gt;0")+COUNTIFS('JU F'!$D$5:$D$72,CLUBS!$B19,'JU F'!$AA$5:$AA$72,"&gt;0")+COUNTIFS('JU H'!$D$5:$D$72,CLUBS!$B19,'JU H'!$AA$5:$AA$72,"&gt;0")</f>
        <v>0</v>
      </c>
      <c r="AJ19" s="26">
        <f>SUMIF('MP F'!$D$5:$D$72,CLUBS!$B19,'MP F'!$AB$5:$AB$72)+SUMIF('MP H'!$D$5:$D$72,CLUBS!$B19,'MP H'!$AB$5:$AB$72)+SUMIF('PO F'!$D$5:$D$72,CLUBS!$B19,'PO F'!$AB$5:$AB$72)+SUMIF('PO H'!$D$5:$D$72,CLUBS!$B19,'PO H'!$AB$5:$AB$72)+SUMIF('PU F'!$D$5:$D$72,CLUBS!$B19,'PU F'!$AB$5:$AB$72)+SUMIF('PU H'!$D$5:$D$72,CLUBS!$B19,'PU H'!$AB$5:$AB$72)+SUMIF('BE F'!$D$5:$D$72,CLUBS!$B19,'BE F'!$AB$5:$AB$72)+SUMIF('BE H'!$D$5:$D$72,CLUBS!$B19,'BE H'!$AB$5:$AB$72)+SUMIF('MI F'!$D$5:$D$72,CLUBS!$B19,'MI F'!$AB$5:$AB$72)+SUMIF('MI H'!$D$5:$D$72,CLUBS!$B19,'MI H'!$AB$5:$AB$72)+SUMIF('CA F'!$D$5:$D$72,CLUBS!$B19,'CA F'!$AB$5:$AB$72)+SUMIF('CA H'!$D$5:$D$72,CLUBS!$B19,'CA H'!$AB$5:$AB$72)+SUMIF('JU F'!$D$5:$D$72,CLUBS!$B19,'JU F'!$AB$5:$AB$72)+SUMIF('JU H'!$D$5:$D$72,CLUBS!$B19,'JU H'!$AB$5:$AB$72)</f>
        <v>0</v>
      </c>
      <c r="AK19" s="26">
        <f>COUNTIFS('MP F'!$D$5:$D$72,CLUBS!$B19,'MP F'!$AC$5:$AC$72,"&gt;0")+COUNTIFS('MP H'!$D$5:$D$72,CLUBS!$B19,'MP H'!$AC$5:$AC$72,"&gt;0")+COUNTIFS('PO F'!$D$5:$D$72,CLUBS!$B19,'PO F'!$AC$5:$AC$72,"&gt;0")+COUNTIFS('PO H'!$D$5:$D$72,CLUBS!$B19,'PO H'!$AC$5:$AC$72,"&gt;0")+COUNTIFS('PU F'!$D$5:$D$72,CLUBS!$B19,'PU F'!$AC$5:$AC$72,"&gt;0")+COUNTIFS('PU H'!$D$5:$D$72,CLUBS!$B19,'PU H'!$AC$5:$AC$72,"&gt;0")+COUNTIFS('BE F'!$D$5:$D$72,CLUBS!$B19,'BE F'!$AC$5:$AC$72,"&gt;0")+COUNTIFS('BE H'!$D$5:$D$72,CLUBS!$B19,'BE H'!$AC$5:$AC$72,"&gt;0")+COUNTIFS('MI F'!$D$5:$D$72,CLUBS!$B19,'MI F'!$AC$5:$AC$72,"&gt;0")+COUNTIFS('MI H'!$D$5:$D$72,CLUBS!$B19,'MI H'!$AC$5:$AC$72,"&gt;0")+COUNTIFS('CA F'!$D$5:$D$72,CLUBS!$B19,'CA F'!$AC$5:$AC$72,"&gt;0")+COUNTIFS('CA H'!$D$5:$D$72,CLUBS!$B19,'CA H'!$AC$5:$AC$72,"&gt;0")+COUNTIFS('JU F'!$D$5:$D$72,CLUBS!$B19,'JU F'!$AC$5:$AC$72,"&gt;0")+COUNTIFS('JU H'!$D$5:$D$72,CLUBS!$B19,'JU H'!$AC$5:$AC$72,"&gt;0")</f>
        <v>0</v>
      </c>
      <c r="AL19" s="26">
        <f>SUMIF('MP F'!$D$5:$D$72,CLUBS!$B19,'MP F'!$AD$5:$AD$72)+SUMIF('MP H'!$D$5:$D$72,CLUBS!$B19,'MP H'!$AD$5:$AD$72)+SUMIF('PO F'!$D$5:$D$72,CLUBS!$B19,'PO F'!$AD$5:$AD$72)+SUMIF('PO H'!$D$5:$D$72,CLUBS!$B19,'PO H'!$AD$5:$AD$72)+SUMIF('PU F'!$D$5:$D$72,CLUBS!$B19,'PU F'!$AD$5:$AD$72)+SUMIF('PU H'!$D$5:$D$72,CLUBS!$B19,'PU H'!$AD$5:$AD$72)+SUMIF('BE F'!$D$5:$D$72,CLUBS!$B19,'BE F'!$AD$5:$AD$72)+SUMIF('BE H'!$D$5:$D$72,CLUBS!$B19,'BE H'!$AD$5:$AD$72)+SUMIF('MI F'!$D$5:$D$72,CLUBS!$B19,'MI F'!$AD$5:$AD$72)+SUMIF('MI H'!$D$5:$D$72,CLUBS!$B19,'MI H'!$AD$5:$AD$72)+SUMIF('CA F'!$D$5:$D$72,CLUBS!$B19,'CA F'!$AD$5:$AD$72)+SUMIF('CA H'!$D$5:$D$72,CLUBS!$B19,'CA H'!$AD$5:$AD$72)+SUMIF('JU F'!$D$5:$D$72,CLUBS!$B19,'JU F'!$AD$5:$AD$72)+SUMIF('JU H'!$D$5:$D$72,CLUBS!$B19,'JU H'!$AD$5:$AD$72)</f>
        <v>0</v>
      </c>
      <c r="AM19" s="26">
        <f>COUNTIFS('MP F'!$D$5:$D$72,CLUBS!$B19,'MP F'!$AE$5:$AE$72,"&gt;0")+COUNTIFS('MP H'!$D$5:$D$72,CLUBS!$B19,'MP H'!$AE$5:$AE$72,"&gt;0")+COUNTIFS('PO F'!$D$5:$D$72,CLUBS!$B19,'PO F'!$AE$5:$AE$72,"&gt;0")+COUNTIFS('PO H'!$D$5:$D$72,CLUBS!$B19,'PO H'!$AE$5:$AE$72,"&gt;0")+COUNTIFS('PU F'!$D$5:$D$72,CLUBS!$B19,'PU F'!$AE$5:$AE$72,"&gt;0")+COUNTIFS('PU H'!$D$5:$D$72,CLUBS!$B19,'PU H'!$AE$5:$AE$72,"&gt;0")+COUNTIFS('BE F'!$D$5:$D$72,CLUBS!$B19,'BE F'!$AE$5:$AE$72,"&gt;0")+COUNTIFS('BE H'!$D$5:$D$72,CLUBS!$B19,'BE H'!$AE$5:$AE$72,"&gt;0")+COUNTIFS('MI F'!$D$5:$D$72,CLUBS!$B19,'MI F'!$AE$5:$AE$72,"&gt;0")+COUNTIFS('MI H'!$D$5:$D$72,CLUBS!$B19,'MI H'!$AE$5:$AE$72,"&gt;0")+COUNTIFS('CA F'!$D$5:$D$72,CLUBS!$B19,'CA F'!$AE$5:$AE$72,"&gt;0")+COUNTIFS('CA H'!$D$5:$D$72,CLUBS!$B19,'CA H'!$AE$5:$AE$72,"&gt;0")+COUNTIFS('JU F'!$D$5:$D$72,CLUBS!$B19,'JU F'!$AE$5:$AE$72,"&gt;0")+COUNTIFS('JU H'!$D$5:$D$72,CLUBS!$B19,'JU H'!$AE$5:$AE$72,"&gt;0")</f>
        <v>0</v>
      </c>
      <c r="AN19" s="26">
        <f>SUMIF('MP F'!$D$5:$D$72,CLUBS!$B19,'MP F'!$AF$5:$AF$72)+SUMIF('MP H'!$D$5:$D$72,CLUBS!$B19,'MP H'!$AF$5:$AF$72)+SUMIF('PO F'!$D$5:$D$72,CLUBS!$B19,'PO F'!$AF$5:$AF$72)+SUMIF('PO H'!$D$5:$D$72,CLUBS!$B19,'PO H'!$AF$5:$AF$72)+SUMIF('PU F'!$D$5:$D$72,CLUBS!$B19,'PU F'!$AF$5:$AF$72)+SUMIF('PU H'!$D$5:$D$72,CLUBS!$B19,'PU H'!$AF$5:$AF$72)+SUMIF('BE F'!$D$5:$D$72,CLUBS!$B19,'BE F'!$AF$5:$AF$72)+SUMIF('BE H'!$D$5:$D$72,CLUBS!$B19,'BE H'!$AF$5:$AF$72)+SUMIF('MI F'!$D$5:$D$72,CLUBS!$B19,'MI F'!$AF$5:$AF$72)+SUMIF('MI H'!$D$5:$D$72,CLUBS!$B19,'MI H'!$AF$5:$AF$72)+SUMIF('CA F'!$D$5:$D$72,CLUBS!$B19,'CA F'!$AF$5:$AF$72)+SUMIF('CA H'!$D$5:$D$72,CLUBS!$B19,'CA H'!$AF$5:$AF$72)+SUMIF('JU F'!$D$5:$D$72,CLUBS!$B19,'JU F'!$AF$5:$AF$72)+SUMIF('JU H'!$D$5:$D$72,CLUBS!$B19,'JU H'!$AF$5:$AF$72)</f>
        <v>0</v>
      </c>
      <c r="AO19" s="26">
        <f>COUNTIFS('MP F'!$D$5:$D$72,CLUBS!$B19,'MP F'!$AG$5:$AG$72,"&gt;0")+COUNTIFS('MP H'!$D$5:$D$72,CLUBS!$B19,'MP H'!$AG$5:$AG$72,"&gt;0")+COUNTIFS('PO F'!$D$5:$D$72,CLUBS!$B19,'PO F'!$AG$5:$AG$72,"&gt;0")+COUNTIFS('PO H'!$D$5:$D$72,CLUBS!$B19,'PO H'!$AG$5:$AG$72,"&gt;0")+COUNTIFS('PU F'!$D$5:$D$72,CLUBS!$B19,'PU F'!$AG$5:$AG$72,"&gt;0")+COUNTIFS('PU H'!$D$5:$D$72,CLUBS!$B19,'PU H'!$AG$5:$AG$72,"&gt;0")+COUNTIFS('BE F'!$D$5:$D$72,CLUBS!$B19,'BE F'!$AG$5:$AG$72,"&gt;0")+COUNTIFS('BE H'!$D$5:$D$72,CLUBS!$B19,'BE H'!$AG$5:$AG$72,"&gt;0")+COUNTIFS('MI F'!$D$5:$D$72,CLUBS!$B19,'MI F'!$AG$5:$AG$72,"&gt;0")+COUNTIFS('MI H'!$D$5:$D$72,CLUBS!$B19,'MI H'!$AG$5:$AG$72,"&gt;0")+COUNTIFS('CA F'!$D$5:$D$72,CLUBS!$B19,'CA F'!$AG$5:$AG$72,"&gt;0")+COUNTIFS('CA H'!$D$5:$D$72,CLUBS!$B19,'CA H'!$AG$5:$AG$72,"&gt;0")+COUNTIFS('JU F'!$D$5:$D$72,CLUBS!$B19,'JU F'!$AG$5:$AG$72,"&gt;0")+COUNTIFS('JU H'!$D$5:$D$72,CLUBS!$B19,'JU H'!$AG$5:$AG$72,"&gt;0")</f>
        <v>0</v>
      </c>
      <c r="AP19" s="26">
        <f>SUMIF('MP F'!$D$5:$D$72,CLUBS!$B19,'MP F'!$AH$5:$AH$72)+SUMIF('MP H'!$D$5:$D$72,CLUBS!$B19,'MP H'!$AH$5:$AH$72)+SUMIF('PO F'!$D$5:$D$72,CLUBS!$B19,'PO F'!$AH$5:$AH$72)+SUMIF('PO H'!$D$5:$D$72,CLUBS!$B19,'PO H'!$AH$5:$AH$72)+SUMIF('PU F'!$D$5:$D$72,CLUBS!$B19,'PU F'!$AH$5:$AH$72)+SUMIF('PU H'!$D$5:$D$72,CLUBS!$B19,'PU H'!$AH$5:$AH$72)+SUMIF('BE F'!$D$5:$D$72,CLUBS!$B19,'BE F'!$AH$5:$AH$72)+SUMIF('BE H'!$D$5:$D$72,CLUBS!$B19,'BE H'!$AH$5:$AH$72)+SUMIF('MI F'!$D$5:$D$72,CLUBS!$B19,'MI F'!$AH$5:$AH$72)+SUMIF('MI H'!$D$5:$D$72,CLUBS!$B19,'MI H'!$AH$5:$AH$72)+SUMIF('CA F'!$D$5:$D$72,CLUBS!$B19,'CA F'!$AH$5:$AH$72)+SUMIF('CA H'!$D$5:$D$72,CLUBS!$B19,'CA H'!$AH$5:$AH$72)+SUMIF('JU F'!$D$5:$D$72,CLUBS!$B19,'JU F'!$AH$5:$AH$72)+SUMIF('JU H'!$D$5:$D$72,CLUBS!$B19,'JU H'!$AH$5:$AH$72)</f>
        <v>0</v>
      </c>
      <c r="AQ19" s="16">
        <f t="shared" si="12"/>
        <v>0</v>
      </c>
      <c r="AR19" s="28">
        <f t="shared" si="13"/>
        <v>0</v>
      </c>
      <c r="AS19" s="29">
        <f t="shared" si="14"/>
        <v>0</v>
      </c>
      <c r="AT19" s="14">
        <v>2</v>
      </c>
      <c r="AU19" s="14">
        <v>2</v>
      </c>
      <c r="AV19" s="27">
        <f t="shared" si="15"/>
        <v>0</v>
      </c>
      <c r="AW19" s="22"/>
    </row>
    <row r="20" spans="1:49" ht="13.5" x14ac:dyDescent="0.3">
      <c r="A20" s="34">
        <f t="shared" si="0"/>
        <v>20</v>
      </c>
      <c r="B20" s="65" t="s">
        <v>128</v>
      </c>
      <c r="C20" s="14">
        <f>COUNTIFS('MP F'!$D$5:$D$72,CLUBS!$B20,'MP F'!$E$5:$E$72,"&gt;0")+COUNTIFS('MP H'!$D$5:$D$72,CLUBS!$B20,'MP H'!$E$5:$E$72,"&gt;0")+COUNTIFS('PO F'!$D$5:$D$72,CLUBS!$B20,'PO F'!$E$5:$E$72,"&gt;0")+COUNTIFS('PO H'!$D$5:$D$72,CLUBS!$B20,'PO H'!$E$5:$E$72,"&gt;0")+COUNTIFS('PU F'!$D$5:$D$72,CLUBS!$B20,'PU F'!$E$5:$E$72,"&gt;0")+COUNTIFS('PU H'!$D$5:$D$72,CLUBS!$B20,'PU H'!$E$5:$E$72,"&gt;0")+COUNTIFS('BE F'!$D$5:$D$72,CLUBS!$B20,'BE F'!$E$5:$E$72,"&gt;0")+COUNTIFS('BE H'!$D$5:$D$72,CLUBS!$B20,'BE H'!$E$5:$E$72,"&gt;0")+COUNTIFS('MI F'!$D$5:$D$72,CLUBS!$B20,'MI F'!$E$5:$E$72,"&gt;0")+COUNTIFS('MI H'!$D$5:$D$72,CLUBS!$B20,'MI H'!$E$5:$E$72,"&gt;0")+COUNTIFS('CA F'!$D$5:$D$72,CLUBS!$B20,'CA F'!$E$5:$E$72,"&gt;0")+COUNTIFS('CA H'!$D$5:$D$72,CLUBS!$B20,'CA H'!$E$5:$E$72,"&gt;0")+COUNTIFS('JU F'!$D$5:$D$72,CLUBS!$B20,'JU F'!$E$5:$E$72,"&gt;0")+COUNTIFS('JU H'!$D$5:$D$72,CLUBS!$B20,'JU H'!$E$5:$E$72,"&gt;0")</f>
        <v>0</v>
      </c>
      <c r="D20" s="14">
        <v>0</v>
      </c>
      <c r="E20" s="27">
        <f>(SUMIF('MP F'!$D$5:$D$72,CLUBS!$B20,'MP F'!$F$5:$F$72)+SUMIF('MP H'!$D$5:$D$72,CLUBS!$B20,'MP H'!$F$5:$F$72)+SUMIF('PO F'!$D$5:$D$72,CLUBS!$B20,'PO F'!$F$5:$F$72)+SUMIF('PO H'!$D$5:$D$72,CLUBS!$B20,'PO H'!$F$5:$F$72)+SUMIF('PU F'!$D$5:$D$72,CLUBS!$B20,'PU F'!$F$5:$F$72)+SUMIF('PU H'!$D$5:$D$72,CLUBS!$B20,'PU H'!$F$5:$F$72)+SUMIF('BE F'!$D$5:$D$72,CLUBS!$B20,'BE F'!$F$5:$F$72)+SUMIF('BE H'!$D$5:$D$72,CLUBS!$B20,'BE H'!$F$5:$F$72)+SUMIF('MI F'!$D$5:$D$72,CLUBS!$B20,'MI F'!$F$5:$F$72)+SUMIF('MI H'!$D$5:$D$72,CLUBS!$B20,'MI H'!$F$5:$F$72)+SUMIF('CA F'!$D$5:$D$72,CLUBS!$B20,'CA F'!$F$5:$F$72)+SUMIF('CA H'!$D$5:$D$72,CLUBS!$B20,'CA H'!$F$5:$F$72)+SUMIF('JU F'!$D$5:$D$72,CLUBS!$B20,'JU F'!$F$5:$F$72)+SUMIF('JU H'!$D$5:$D$72,CLUBS!$B20,'JU H'!$F$5:$F$72))*D20</f>
        <v>0</v>
      </c>
      <c r="F20" s="69">
        <f>COUNTIFS('MP F'!$D$5:$D$72,CLUBS!$B20,'MP F'!$G$5:$G$72,"&gt;0")+COUNTIFS('MP H'!$D$5:$D$72,CLUBS!$B20,'MP H'!$G$5:$G$72,"&gt;0")+COUNTIFS('PO F'!$D$5:$D$72,CLUBS!$B20,'PO F'!$G$5:$G$72,"&gt;0")+COUNTIFS('PO H'!$D$5:$D$72,CLUBS!$B20,'PO H'!$G$5:$G$72,"&gt;0")+COUNTIFS('PU F'!$D$5:$D$72,CLUBS!$B20,'PU F'!$G$5:$G$72,"&gt;0")+COUNTIFS('PU H'!$D$5:$D$72,CLUBS!$B20,'PU H'!$G$5:$G$72,"&gt;0")+COUNTIFS('BE F'!$D$5:$D$72,CLUBS!$B20,'BE F'!$G$5:$G$72,"&gt;0")+COUNTIFS('BE H'!$D$5:$D$72,CLUBS!$B20,'BE H'!$G$5:$G$72,"&gt;0")+COUNTIFS('MI F'!$D$5:$D$72,CLUBS!$B20,'MI F'!$G$5:$G$72,"&gt;0")+COUNTIFS('MI H'!$D$5:$D$72,CLUBS!$B20,'MI H'!$G$5:$G$72,"&gt;0")+COUNTIFS('CA F'!$D$5:$D$72,CLUBS!$B20,'CA F'!$G$5:$G$72,"&gt;0")+COUNTIFS('CA H'!$D$5:$D$72,CLUBS!$B20,'CA H'!$G$5:$G$72,"&gt;0")+COUNTIFS('JU F'!$D$5:$D$72,CLUBS!$B20,'JU F'!$G$5:$G$72,"&gt;0")+COUNTIFS('JU H'!$D$5:$D$72,CLUBS!$B20,'JU H'!$G$5:$G$72,"&gt;0")</f>
        <v>0</v>
      </c>
      <c r="G20" s="69">
        <v>0</v>
      </c>
      <c r="H20" s="70">
        <f>(SUMIF('MP F'!$D$5:$D$72,CLUBS!$B20,'MP F'!$H$5:$H$72)+SUMIF('MP H'!$D$5:$D$72,CLUBS!$B20,'MP H'!$H$5:$H$72)+SUMIF('PO F'!$D$5:$D$72,CLUBS!$B20,'PO F'!$H$5:$H$72)+SUMIF('PO H'!$D$5:$D$72,CLUBS!$B20,'PO H'!$H$5:$H$72)+SUMIF('PU F'!$D$5:$D$72,CLUBS!$B20,'PU F'!$H$5:$H$72)+SUMIF('PU H'!$D$5:$D$72,CLUBS!$B20,'PU H'!$H$5:$H$72)+SUMIF('BE F'!$D$5:$D$72,CLUBS!$B20,'BE F'!$H$5:$H$72)+SUMIF('BE H'!$D$5:$D$72,CLUBS!$B20,'BE H'!$H$5:$H$72)+SUMIF('MI F'!$D$5:$D$72,CLUBS!$B20,'MI F'!$H$5:$H$72)+SUMIF('MI H'!$D$5:$D$72,CLUBS!$B20,'MI H'!$H$5:$H$72)+SUMIF('CA F'!$D$5:$D$72,CLUBS!$B20,'CA F'!$H$5:$H$72)+SUMIF('CA H'!$D$5:$D$72,CLUBS!$B20,'CA H'!$H$5:$H$72)+SUMIF('JU F'!$D$5:$D$72,CLUBS!$B20,'JU F'!$H$5:$H$72)+SUMIF('JU H'!$D$5:$D$72,CLUBS!$B20,'JU H'!$H$5:$H$72))*G20</f>
        <v>0</v>
      </c>
      <c r="I20" s="14">
        <f>COUNTIFS('MP F'!$D$5:$D$72,CLUBS!$B20,'MP F'!$I$5:$I$72,"&gt;0")+COUNTIFS('MP H'!$D$5:$D$72,CLUBS!$B20,'MP H'!$I$5:$I$72,"&gt;0")+COUNTIFS('PO F'!$D$5:$D$72,CLUBS!$B20,'PO F'!$I$5:$I$72,"&gt;0")+COUNTIFS('PO H'!$D$5:$D$72,CLUBS!$B20,'PO H'!$I$5:$I$72,"&gt;0")+COUNTIFS('PU F'!$D$5:$D$72,CLUBS!$B20,'PU F'!$I$5:$I$72,"&gt;0")+COUNTIFS('PU H'!$D$5:$D$72,CLUBS!$B20,'PU H'!$I$5:$I$72,"&gt;0")+COUNTIFS('BE F'!$D$5:$D$72,CLUBS!$B20,'BE F'!$I$5:$I$72,"&gt;0")+COUNTIFS('BE H'!$D$5:$D$72,CLUBS!$B20,'BE H'!$I$5:$I$72,"&gt;0")+COUNTIFS('MI F'!$D$5:$D$72,CLUBS!$B20,'MI F'!$I$5:$I$72,"&gt;0")+COUNTIFS('MI H'!$D$5:$D$72,CLUBS!$B20,'MI H'!$I$5:$I$72,"&gt;0")+COUNTIFS('CA F'!$D$5:$D$72,CLUBS!$B20,'CA F'!$I$5:$I$72,"&gt;0")+COUNTIFS('CA H'!$D$5:$D$72,CLUBS!$B20,'CA H'!$I$5:$I$72,"&gt;0")+COUNTIFS('JU F'!$D$5:$D$72,CLUBS!$B20,'JU F'!$I$5:$I$72,"&gt;0")+COUNTIFS('JU H'!$D$5:$D$72,CLUBS!$B20,'JU H'!$I$5:$I$72,"&gt;0")</f>
        <v>0</v>
      </c>
      <c r="J20" s="14">
        <v>0</v>
      </c>
      <c r="K20" s="26">
        <f>(SUMIF('MP F'!$D$5:$D$72,CLUBS!$B20,'MP F'!$J$5:$J$72)+SUMIF('MP H'!$D$5:$D$72,CLUBS!$B20,'MP H'!$J$5:$J$72)+SUMIF('PO F'!$D$5:$D$72,CLUBS!$B20,'PO F'!$J$5:$J$72)+SUMIF('PO H'!$D$5:$D$72,CLUBS!$B20,'PO H'!$J$5:$J$72)+SUMIF('PU F'!$D$5:$D$72,CLUBS!$B20,'PU F'!$J$5:$J$72)+SUMIF('PU H'!$D$5:$D$72,CLUBS!$B20,'PU H'!$J$5:$J$72)+SUMIF('BE F'!$D$5:$D$72,CLUBS!$B20,'BE F'!$J$5:$J$72)+SUMIF('BE H'!$D$5:$D$72,CLUBS!$B20,'BE H'!$J$5:$J$72)+SUMIF('MI F'!$D$5:$D$72,CLUBS!$B20,'MI F'!$J$5:$J$72)+SUMIF('MI H'!$D$5:$D$72,CLUBS!$B20,'MI H'!$J$5:$J$72)+SUMIF('CA F'!$D$5:$D$72,CLUBS!$B20,'CA F'!$J$5:$J$72)+SUMIF('CA H'!$D$5:$D$72,CLUBS!$B20,'CA H'!$J$5:$J$72)+SUMIF('JU F'!$D$5:$D$72,CLUBS!$B20,'JU F'!$J$5:$J$72)+SUMIF('JU H'!$D$5:$D$72,CLUBS!$B20,'JU H'!$J$5:$J$72))*J20</f>
        <v>0</v>
      </c>
      <c r="L20" s="69">
        <f>COUNTIFS('MP F'!$D$5:$D$72,CLUBS!$B20,'MP F'!$K$5:$K$72,"&gt;0")+COUNTIFS('MP H'!$D$5:$D$72,CLUBS!$B20,'MP H'!$K$5:$K$72,"&gt;0")+COUNTIFS('PO F'!$D$5:$D$72,CLUBS!$B20,'PO F'!$K$5:$K$72,"&gt;0")+COUNTIFS('PO H'!$D$5:$D$72,CLUBS!$B20,'PO H'!$K$5:$K$72,"&gt;0")+COUNTIFS('PU F'!$D$5:$D$72,CLUBS!$B20,'PU F'!$K$5:$K$72,"&gt;0")+COUNTIFS('PU H'!$D$5:$D$72,CLUBS!$B20,'PU H'!$K$5:$K$72,"&gt;0")+COUNTIFS('BE F'!$D$5:$D$72,CLUBS!$B20,'BE F'!$K$5:$K$72,"&gt;0")+COUNTIFS('BE H'!$D$5:$D$72,CLUBS!$B20,'BE H'!$K$5:$K$72,"&gt;0")+COUNTIFS('MI F'!$D$5:$D$72,CLUBS!$B20,'MI F'!$K$5:$K$72,"&gt;0")+COUNTIFS('MI H'!$D$5:$D$72,CLUBS!$B20,'MI H'!$K$5:$K$72,"&gt;0")+COUNTIFS('CA F'!$D$5:$D$72,CLUBS!$B20,'CA F'!$K$5:$K$72,"&gt;0")+COUNTIFS('CA H'!$D$5:$D$72,CLUBS!$B20,'CA H'!$K$5:$K$72,"&gt;0")+COUNTIFS('JU F'!$D$5:$D$72,CLUBS!$B20,'JU F'!$K$5:$K$72,"&gt;0")+COUNTIFS('JU H'!$D$5:$D$72,CLUBS!$B20,'JU H'!$K$5:$K$72,"&gt;0")</f>
        <v>0</v>
      </c>
      <c r="M20" s="69">
        <v>0</v>
      </c>
      <c r="N20" s="69">
        <f>(SUMIF('MP F'!$D$5:$D$72,CLUBS!$B20,'MP F'!$L$5:$L$72)+SUMIF('MP H'!$D$5:$D$72,CLUBS!$B20,'MP H'!$L$5:$L$72)+SUMIF('PO F'!$D$5:$D$72,CLUBS!$B20,'PO F'!$L$5:$L$72)+SUMIF('PO H'!$D$5:$D$72,CLUBS!$B20,'PO H'!$L$5:$L$72)+SUMIF('PU F'!$D$5:$D$72,CLUBS!$B20,'PU F'!$L$5:$L$72)+SUMIF('PU H'!$D$5:$D$72,CLUBS!$B20,'PU H'!$L$5:$L$72)+SUMIF('BE F'!$D$5:$D$72,CLUBS!$B20,'BE F'!$L$5:$L$72)+SUMIF('BE H'!$D$5:$D$72,CLUBS!$B20,'BE H'!$L$5:$L$72)+SUMIF('MI F'!$D$5:$D$72,CLUBS!$B20,'MI F'!$L$5:$L$72)+SUMIF('MI H'!$D$5:$D$72,CLUBS!$B20,'MI H'!$L$5:$L$72)+SUMIF('CA F'!$D$5:$D$72,CLUBS!$B20,'CA F'!$L$5:$L$72)+SUMIF('CA H'!$D$5:$D$72,CLUBS!$B20,'CA H'!$L$5:$L$72)+SUMIF('JU F'!$D$5:$D$72,CLUBS!$B20,'JU F'!$L$5:$L$72)+SUMIF('JU H'!$D$5:$D$72,CLUBS!$B20,'JU H'!$L$5:$L$72))*M20</f>
        <v>0</v>
      </c>
      <c r="O20" s="26">
        <f>COUNTIFS('MP F'!$D$5:$D$72,CLUBS!$B20,'MP F'!$M$5:$M$72,"&gt;0")+COUNTIFS('MP H'!$D$5:$D$72,CLUBS!$B20,'MP H'!$M$5:$M$72,"&gt;0")+COUNTIFS('PO F'!$D$5:$D$72,CLUBS!$B20,'PO F'!$M$5:$M$72,"&gt;0")+COUNTIFS('PO H'!$D$5:$D$72,CLUBS!$B20,'PO H'!$M$5:$M$72,"&gt;0")+COUNTIFS('PU F'!$D$5:$D$72,CLUBS!$B20,'PU F'!$M$5:$M$72,"&gt;0")+COUNTIFS('PU H'!$D$5:$D$72,CLUBS!$B20,'PU H'!$M$5:$M$72,"&gt;0")+COUNTIFS('BE F'!$D$5:$D$72,CLUBS!$B20,'BE F'!$M$5:$M$72,"&gt;0")+COUNTIFS('BE H'!$D$5:$D$72,CLUBS!$B20,'BE H'!$M$5:$M$72,"&gt;0")+COUNTIFS('MI F'!$D$5:$D$72,CLUBS!$B20,'MI F'!$M$5:$M$72,"&gt;0")+COUNTIFS('MI H'!$D$5:$D$72,CLUBS!$B20,'MI H'!$M$5:$M$72,"&gt;0")+COUNTIFS('CA F'!$D$5:$D$72,CLUBS!$B20,'CA F'!$M$5:$M$72,"&gt;0")+COUNTIFS('CA H'!$D$5:$D$72,CLUBS!$B20,'CA H'!$M$5:$M$72,"&gt;0")+COUNTIFS('JU F'!$D$5:$D$72,CLUBS!$B20,'JU F'!$M$5:$M$72,"&gt;0")+COUNTIFS('JU H'!$D$5:$D$72,CLUBS!$B20,'JU H'!$M$5:$M$72,"&gt;0")</f>
        <v>0</v>
      </c>
      <c r="P20" s="26">
        <v>0</v>
      </c>
      <c r="Q20" s="26">
        <f>(SUMIF('MP F'!$D$5:$D$72,CLUBS!$B20,'MP F'!$N$5:$N$72)+SUMIF('MP H'!$D$5:$D$72,CLUBS!$B20,'MP H'!$N$5:$N$72)+SUMIF('PO F'!$D$5:$D$72,CLUBS!$B20,'PO F'!$N$5:$N$72)+SUMIF('PO H'!$D$5:$D$72,CLUBS!$B20,'PO H'!$N$5:$N$72)+SUMIF('PU F'!$D$5:$D$72,CLUBS!$B20,'PU F'!$N$5:$N$72)+SUMIF('PU H'!$D$5:$D$72,CLUBS!$B20,'PU H'!$N$5:$N$72)+SUMIF('BE F'!$D$5:$D$72,CLUBS!$B20,'BE F'!$N$5:$N$72)+SUMIF('BE H'!$D$5:$D$72,CLUBS!$B20,'BE H'!$N$5:$N$72)+SUMIF('MI F'!$D$5:$D$72,CLUBS!$B20,'MI F'!$N$5:$N$72)+SUMIF('MI H'!$D$5:$D$72,CLUBS!$B20,'MI H'!$N$5:$N$72)+SUMIF('CA F'!$D$5:$D$72,CLUBS!$B20,'CA F'!$N$5:$N$72)+SUMIF('CA H'!$D$5:$D$72,CLUBS!$B20,'CA H'!$N$5:$N$72)+SUMIF('JU F'!$D$5:$D$72,CLUBS!$B20,'JU F'!$N$5:$N$72)+SUMIF('JU H'!$D$5:$D$72,CLUBS!$B20,'JU H'!$N$5:$N$72))*P20</f>
        <v>0</v>
      </c>
      <c r="R20" s="69">
        <f>COUNTIFS('MP F'!$D$5:$D$72,CLUBS!$B20,'MP F'!$O$5:$O$72,"&gt;0")+COUNTIFS('MP H'!$D$5:$D$72,CLUBS!$B20,'MP H'!$O$5:$O$72,"&gt;0")+COUNTIFS('PO F'!$D$5:$D$72,CLUBS!$B20,'PO F'!$O$5:$O$72,"&gt;0")+COUNTIFS('PO H'!$D$5:$D$72,CLUBS!$B20,'PO H'!$O$5:$O$72,"&gt;0")+COUNTIFS('PU F'!$D$5:$D$72,CLUBS!$B20,'PU F'!$O$5:$O$72,"&gt;0")+COUNTIFS('PU H'!$D$5:$D$72,CLUBS!$B20,'PU H'!$O$5:$O$72,"&gt;0")+COUNTIFS('BE F'!$D$5:$D$72,CLUBS!$B20,'BE F'!$O$5:$O$72,"&gt;0")+COUNTIFS('BE H'!$D$5:$D$72,CLUBS!$B20,'BE H'!$O$5:$O$72,"&gt;0")+COUNTIFS('MI F'!$D$5:$D$72,CLUBS!$B20,'MI F'!$O$5:$O$72,"&gt;0")+COUNTIFS('MI H'!$D$5:$D$72,CLUBS!$B20,'MI H'!$O$5:$O$72,"&gt;0")+COUNTIFS('CA F'!$D$5:$D$72,CLUBS!$B20,'CA F'!$O$5:$O$72,"&gt;0")+COUNTIFS('CA H'!$D$5:$D$72,CLUBS!$B20,'CA H'!$O$5:$O$72,"&gt;0")+COUNTIFS('JU F'!$D$5:$D$72,CLUBS!$B20,'JU F'!$O$5:$O$72,"&gt;0")+COUNTIFS('JU H'!$D$5:$D$72,CLUBS!$B20,'JU H'!$O$5:$O$72,"&gt;0")</f>
        <v>0</v>
      </c>
      <c r="S20" s="69">
        <v>0</v>
      </c>
      <c r="T20" s="69">
        <f>(SUMIF('MP F'!$D$5:$D$72,CLUBS!$B20,'MP F'!$P$5:$P$72)+SUMIF('MP H'!$D$5:$D$72,CLUBS!$B20,'MP H'!$P$5:$P$72)+SUMIF('PO F'!$D$5:$D$72,CLUBS!$B20,'PO F'!$P$5:$P$72)+SUMIF('PO H'!$D$5:$D$72,CLUBS!$B20,'PO H'!$P$5:$P$72)+SUMIF('PU F'!$D$5:$D$72,CLUBS!$B20,'PU F'!$P$5:$P$72)+SUMIF('PU H'!$D$5:$D$72,CLUBS!$B20,'PU H'!$P$5:$P$72)+SUMIF('BE F'!$D$5:$D$72,CLUBS!$B20,'BE F'!$P$5:$P$72)+SUMIF('BE H'!$D$5:$D$72,CLUBS!$B20,'BE H'!$P$5:$P$72)+SUMIF('MI F'!$D$5:$D$72,CLUBS!$B20,'MI F'!$P$5:$P$72)+SUMIF('MI H'!$D$5:$D$72,CLUBS!$B20,'MI H'!$P$5:$P$72)+SUMIF('CA F'!$D$5:$D$72,CLUBS!$B20,'CA F'!$P$5:$P$72)+SUMIF('CA H'!$D$5:$D$72,CLUBS!$B20,'CA H'!$P$5:$P$72)+SUMIF('JU F'!$D$5:$D$72,CLUBS!$B20,'JU F'!$P$5:$P$72)+SUMIF('JU H'!$D$5:$D$72,CLUBS!$B20,'JU H'!$P$5:$P$72))*S20</f>
        <v>0</v>
      </c>
      <c r="U20" s="26">
        <f>COUNTIFS('MP F'!$D$5:$D$72,CLUBS!$B20,'MP F'!$Q$5:$Q$72,"&gt;0")+COUNTIFS('MP H'!$D$5:$D$72,CLUBS!$B20,'MP H'!$Q$5:$Q$72,"&gt;0")+COUNTIFS('PO F'!$D$5:$D$72,CLUBS!$B20,'PO F'!$Q$5:$Q$72,"&gt;0")+COUNTIFS('PO H'!$D$5:$D$72,CLUBS!$B20,'PO H'!$Q$5:$Q$72,"&gt;0")+COUNTIFS('PU F'!$D$5:$D$72,CLUBS!$B20,'PU F'!$Q$5:$Q$72,"&gt;0")+COUNTIFS('PU H'!$D$5:$D$72,CLUBS!$B20,'PU H'!$Q$5:$Q$72,"&gt;0")+COUNTIFS('BE F'!$D$5:$D$72,CLUBS!$B20,'BE F'!$Q$5:$Q$72,"&gt;0")+COUNTIFS('BE H'!$D$5:$D$72,CLUBS!$B20,'BE H'!$Q$5:$Q$72,"&gt;0")+COUNTIFS('MI F'!$D$5:$D$72,CLUBS!$B20,'MI F'!$Q$5:$Q$72,"&gt;0")+COUNTIFS('MI H'!$D$5:$D$72,CLUBS!$B20,'MI H'!$Q$5:$Q$72,"&gt;0")+COUNTIFS('CA F'!$D$5:$D$72,CLUBS!$B20,'CA F'!$Q$5:$Q$72,"&gt;0")+COUNTIFS('CA H'!$D$5:$D$72,CLUBS!$B20,'CA H'!$Q$5:$Q$72,"&gt;0")+COUNTIFS('JU F'!$D$5:$D$72,CLUBS!$B20,'JU F'!$Q$5:$Q$72,"&gt;0")+COUNTIFS('JU H'!$D$5:$D$72,CLUBS!$B20,'JU H'!$Q$5:$Q$72,"&gt;0")</f>
        <v>0</v>
      </c>
      <c r="V20" s="26">
        <v>0</v>
      </c>
      <c r="W20" s="26">
        <f>(SUMIF('MP F'!$D$5:$D$72,CLUBS!$B20,'MP F'!$R$5:$R$72)+SUMIF('MP H'!$D$5:$D$72,CLUBS!$B20,'MP H'!$R$5:$R$72)+SUMIF('PO F'!$D$5:$D$72,CLUBS!$B20,'PO F'!$R$5:$R$72)+SUMIF('PO H'!$D$5:$D$72,CLUBS!$B20,'PO H'!$R$5:$R$72)+SUMIF('PU F'!$D$5:$D$72,CLUBS!$B20,'PU F'!$R$5:$R$72)+SUMIF('PU H'!$D$5:$D$72,CLUBS!$B20,'PU H'!$R$5:$R$72)+SUMIF('BE F'!$D$5:$D$72,CLUBS!$B20,'BE F'!$R$5:$R$72)+SUMIF('BE H'!$D$5:$D$72,CLUBS!$B20,'BE H'!$R$5:$R$72)+SUMIF('MI F'!$D$5:$D$72,CLUBS!$B20,'MI F'!$R$5:$R$72)+SUMIF('MI H'!$D$5:$D$72,CLUBS!$B20,'MI H'!$R$5:$R$72)+SUMIF('CA F'!$D$5:$D$72,CLUBS!$B20,'CA F'!$R$5:$R$72)+SUMIF('CA H'!$D$5:$D$72,CLUBS!$B20,'CA H'!$R$5:$R$72)+SUMIF('JU F'!$D$5:$D$72,CLUBS!$B20,'JU F'!$R$5:$R$72)+SUMIF('JU H'!$D$5:$D$72,CLUBS!$B20,'JU H'!$R$5:$R$72))*V20</f>
        <v>0</v>
      </c>
      <c r="X20" s="69">
        <f>COUNTIFS('MP F'!$D$5:$D$72,CLUBS!$B20,'MP F'!$S$5:$S$72,"&gt;0")+COUNTIFS('MP H'!$D$5:$D$72,CLUBS!$B20,'MP H'!$S$5:$S$72,"&gt;0")+COUNTIFS('PO F'!$D$5:$D$72,CLUBS!$B20,'PO F'!$S$5:$S$72,"&gt;0")+COUNTIFS('PO H'!$D$5:$D$72,CLUBS!$B20,'PO H'!$S$5:$S$72,"&gt;0")+COUNTIFS('PU F'!$D$5:$D$72,CLUBS!$B20,'PU F'!$S$5:$S$72,"&gt;0")+COUNTIFS('PU H'!$D$5:$D$72,CLUBS!$B20,'PU H'!$S$5:$S$72,"&gt;0")+COUNTIFS('BE F'!$D$5:$D$72,CLUBS!$B20,'BE F'!$S$5:$S$72,"&gt;0")+COUNTIFS('BE H'!$D$5:$D$72,CLUBS!$B20,'BE H'!$S$5:$S$72,"&gt;0")+COUNTIFS('MI F'!$D$5:$D$72,CLUBS!$B20,'MI F'!$S$5:$S$72,"&gt;0")+COUNTIFS('MI H'!$D$5:$D$72,CLUBS!$B20,'MI H'!$S$5:$S$72,"&gt;0")+COUNTIFS('CA F'!$D$5:$D$72,CLUBS!$B20,'CA F'!$S$5:$S$72,"&gt;0")+COUNTIFS('CA H'!$D$5:$D$72,CLUBS!$B20,'CA H'!$S$5:$S$72,"&gt;0")+COUNTIFS('JU F'!$D$5:$D$72,CLUBS!$B20,'JU F'!$S$5:$S$72,"&gt;0")+COUNTIFS('JU H'!$D$5:$D$72,CLUBS!$B20,'JU H'!$S$5:$S$72,"&gt;0")</f>
        <v>0</v>
      </c>
      <c r="Y20" s="69">
        <v>0</v>
      </c>
      <c r="Z20" s="69">
        <f>(SUMIF('MP F'!$D$5:$D$72,CLUBS!$B20,'MP F'!$T$5:$T$72)+SUMIF('MP H'!$D$5:$D$72,CLUBS!$B20,'MP H'!$T$5:$T$72)+SUMIF('PO F'!$D$5:$D$72,CLUBS!$B20,'PO F'!$T$5:$T$72)+SUMIF('PO H'!$D$5:$D$72,CLUBS!$B20,'PO H'!$T$5:$T$72)+SUMIF('PU F'!$D$5:$D$72,CLUBS!$B20,'PU F'!$T$5:$T$72)+SUMIF('PU H'!$D$5:$D$72,CLUBS!$B20,'PU H'!$T$5:$T$72)+SUMIF('BE F'!$D$5:$D$72,CLUBS!$B20,'BE F'!$T$5:$T$72)+SUMIF('BE H'!$D$5:$D$72,CLUBS!$B20,'BE H'!$T$5:$T$72)+SUMIF('MI F'!$D$5:$D$72,CLUBS!$B20,'MI F'!$T$5:$T$72)+SUMIF('MI H'!$D$5:$D$72,CLUBS!$B20,'MI H'!$T$5:$T$72)+SUMIF('CA F'!$D$5:$D$72,CLUBS!$B20,'CA F'!$T$5:$T$72)+SUMIF('CA H'!$D$5:$D$72,CLUBS!$B20,'CA H'!$T$5:$T$72)+SUMIF('JU F'!$D$5:$D$72,CLUBS!$B20,'JU F'!$T$5:$T$72)+SUMIF('JU H'!$D$5:$D$72,CLUBS!$B20,'JU H'!$T$5:$T$72))*Y20</f>
        <v>0</v>
      </c>
      <c r="AA20" s="26">
        <f>COUNTIFS('MP F'!$D$5:$D$72,CLUBS!$B20,'MP F'!$U$5:$U$72,"&gt;0")+COUNTIFS('MP H'!$D$5:$D$72,CLUBS!$B20,'MP H'!$U$5:$U$72,"&gt;0")+COUNTIFS('PO F'!$D$5:$D$72,CLUBS!$B20,'PO F'!$U$5:$U$72,"&gt;0")+COUNTIFS('PO H'!$D$5:$D$72,CLUBS!$B20,'PO H'!$U$5:$U$72,"&gt;0")+COUNTIFS('PU F'!$D$5:$D$72,CLUBS!$B20,'PU F'!$U$5:$U$72,"&gt;0")+COUNTIFS('PU H'!$D$5:$D$72,CLUBS!$B20,'PU H'!$U$5:$U$72,"&gt;0")+COUNTIFS('BE F'!$D$5:$D$72,CLUBS!$B20,'BE F'!$U$5:$U$72,"&gt;0")+COUNTIFS('BE H'!$D$5:$D$72,CLUBS!$B20,'BE H'!$U$5:$U$72,"&gt;0")+COUNTIFS('MI F'!$D$5:$D$72,CLUBS!$B20,'MI F'!$U$5:$U$72,"&gt;0")+COUNTIFS('MI H'!$D$5:$D$72,CLUBS!$B20,'MI H'!$U$5:$U$72,"&gt;0")+COUNTIFS('CA F'!$D$5:$D$72,CLUBS!$B20,'CA F'!$U$5:$U$72,"&gt;0")+COUNTIFS('CA H'!$D$5:$D$72,CLUBS!$B20,'CA H'!$U$5:$U$72,"&gt;0")+COUNTIFS('JU F'!$D$5:$D$72,CLUBS!$B20,'JU F'!$U$5:$U$72,"&gt;0")+COUNTIFS('JU H'!$D$5:$D$72,CLUBS!$B20,'JU H'!$U$5:$U$72,"&gt;0")</f>
        <v>0</v>
      </c>
      <c r="AB20" s="26">
        <v>0</v>
      </c>
      <c r="AC20" s="26">
        <f>(SUMIF('MP F'!$D$5:$D$72,CLUBS!$B20,'MP F'!$V$5:$V$72)+SUMIF('MP H'!$D$5:$D$72,CLUBS!$B20,'MP H'!$V$5:$V$72)+SUMIF('PO F'!$D$5:$D$72,CLUBS!$B20,'PO F'!$V$5:$V$72)+SUMIF('PO H'!$D$5:$D$72,CLUBS!$B20,'PO H'!$V$5:$V$72)+SUMIF('PU F'!$D$5:$D$72,CLUBS!$B20,'PU F'!$V$5:$V$72)+SUMIF('PU H'!$D$5:$D$72,CLUBS!$B20,'PU H'!$V$5:$V$72)+SUMIF('BE F'!$D$5:$D$72,CLUBS!$B20,'BE F'!$V$5:$V$72)+SUMIF('BE H'!$D$5:$D$72,CLUBS!$B20,'BE H'!$V$5:$V$72)+SUMIF('MI F'!$D$5:$D$72,CLUBS!$B20,'MI F'!$V$5:$V$72)+SUMIF('MI H'!$D$5:$D$72,CLUBS!$B20,'MI H'!$V$5:$V$72)+SUMIF('CA F'!$D$5:$D$72,CLUBS!$B20,'CA F'!$V$5:$V$72)+SUMIF('CA H'!$D$5:$D$72,CLUBS!$B20,'CA H'!$V$5:$V$72)+SUMIF('JU F'!$D$5:$D$72,CLUBS!$B20,'JU F'!$V$5:$V$72)+SUMIF('JU H'!$D$5:$D$72,CLUBS!$B20,'JU H'!$V$5:$V$72))*AB20</f>
        <v>0</v>
      </c>
      <c r="AD20" s="69">
        <f>COUNTIFS('MP F'!$D$5:$D$72,CLUBS!$B20,'MP F'!$W$5:$W$72,"&gt;0")+COUNTIFS('MP H'!$D$5:$D$72,CLUBS!$B20,'MP H'!$W$5:$W$72,"&gt;0")+COUNTIFS('PO F'!$D$5:$D$72,CLUBS!$B20,'PO F'!$W$5:$W$72,"&gt;0")+COUNTIFS('PO H'!$D$5:$D$72,CLUBS!$B20,'PO H'!$W$5:$W$72,"&gt;0")+COUNTIFS('PU F'!$D$5:$D$72,CLUBS!$B20,'PU F'!$W$5:$W$72,"&gt;0")+COUNTIFS('PU H'!$D$5:$D$72,CLUBS!$B20,'PU H'!$W$5:$W$72,"&gt;0")+COUNTIFS('BE F'!$D$5:$D$72,CLUBS!$B20,'BE F'!$W$5:$W$72,"&gt;0")+COUNTIFS('BE H'!$D$5:$D$72,CLUBS!$B20,'BE H'!$W$5:$W$72,"&gt;0")+COUNTIFS('MI F'!$D$5:$D$72,CLUBS!$B20,'MI F'!$W$5:$W$72,"&gt;0")+COUNTIFS('MI H'!$D$5:$D$72,CLUBS!$B20,'MI H'!$W$5:$W$72,"&gt;0")+COUNTIFS('CA F'!$D$5:$D$72,CLUBS!$B20,'CA F'!$W$5:$W$72,"&gt;0")+COUNTIFS('CA H'!$D$5:$D$72,CLUBS!$B20,'CA H'!$W$5:$W$72,"&gt;0")+COUNTIFS('JU F'!$D$5:$D$72,CLUBS!$B20,'JU F'!$W$5:$W$72,"&gt;0")+COUNTIFS('JU H'!$D$5:$D$72,CLUBS!$B20,'JU H'!$W$5:$W$72,"&gt;0")</f>
        <v>0</v>
      </c>
      <c r="AE20" s="69">
        <v>0</v>
      </c>
      <c r="AF20" s="69">
        <f>(SUMIF('MP F'!$D$5:$D$72,CLUBS!$B20,'MP F'!$X$5:$X$72)+SUMIF('MP H'!$D$5:$D$72,CLUBS!$B20,'MP H'!$X$5:$X$72)+SUMIF('PO F'!$D$5:$D$72,CLUBS!$B20,'PO F'!$X$5:$X$72)+SUMIF('PO H'!$D$5:$D$72,CLUBS!$B20,'PO H'!$X$5:$X$72)+SUMIF('PU F'!$D$5:$D$72,CLUBS!$B20,'PU F'!$X$5:$X$72)+SUMIF('PU H'!$D$5:$D$72,CLUBS!$B20,'PU H'!$X$5:$X$72)+SUMIF('BE F'!$D$5:$D$72,CLUBS!$B20,'BE F'!$X$5:$X$72)+SUMIF('BE H'!$D$5:$D$72,CLUBS!$B20,'BE H'!$X$5:$X$72)+SUMIF('MI F'!$D$5:$D$72,CLUBS!$B20,'MI F'!$X$5:$X$72)+SUMIF('MI H'!$D$5:$D$72,CLUBS!$B20,'MI H'!$X$5:$X$72)+SUMIF('CA F'!$D$5:$D$72,CLUBS!$B20,'CA F'!$X$5:$X$72)+SUMIF('CA H'!$D$5:$D$72,CLUBS!$B20,'CA H'!$X$5:$X$72)+SUMIF('JU F'!$D$5:$D$72,CLUBS!$B20,'JU F'!$X$5:$X$72)+SUMIF('JU H'!$D$5:$D$72,CLUBS!$B20,'JU H'!$X$5:$X$72))*AE20</f>
        <v>0</v>
      </c>
      <c r="AG20" s="26">
        <f>COUNTIFS('MP F'!$D$5:$D$72,CLUBS!$B20,'MP F'!$Y$5:$Y$72,"&gt;0")+COUNTIFS('MP H'!$D$5:$D$72,CLUBS!$B20,'MP H'!$Y$5:$Y$72,"&gt;0")+COUNTIFS('PO F'!$D$5:$D$72,CLUBS!$B20,'PO F'!$Y$5:$Y$72,"&gt;0")+COUNTIFS('PO H'!$D$5:$D$72,CLUBS!$B20,'PO H'!$Y$5:$Y$72,"&gt;0")+COUNTIFS('PU F'!$D$5:$D$72,CLUBS!$B20,'PU F'!$Y$5:$Y$72,"&gt;0")+COUNTIFS('PU H'!$D$5:$D$72,CLUBS!$B20,'PU H'!$Y$5:$Y$72,"&gt;0")+COUNTIFS('BE F'!$D$5:$D$72,CLUBS!$B20,'BE F'!$Y$5:$Y$72,"&gt;0")+COUNTIFS('BE H'!$D$5:$D$72,CLUBS!$B20,'BE H'!$Y$5:$Y$72,"&gt;0")+COUNTIFS('MI F'!$D$5:$D$72,CLUBS!$B20,'MI F'!$Y$5:$Y$72,"&gt;0")+COUNTIFS('MI H'!$D$5:$D$72,CLUBS!$B20,'MI H'!$Y$5:$Y$72,"&gt;0")+COUNTIFS('CA F'!$D$5:$D$72,CLUBS!$B20,'CA F'!$Y$5:$Y$72,"&gt;0")+COUNTIFS('CA H'!$D$5:$D$72,CLUBS!$B20,'CA H'!$Y$5:$Y$72,"&gt;0")+COUNTIFS('JU F'!$D$5:$D$72,CLUBS!$B20,'JU F'!$Y$5:$Y$72,"&gt;0")+COUNTIFS('JU H'!$D$5:$D$72,CLUBS!$B20,'JU H'!$Y$5:$Y$72,"&gt;0")</f>
        <v>0</v>
      </c>
      <c r="AH20" s="26">
        <f>SUMIF('MP F'!$D$5:$D$72,CLUBS!$B20,'MP F'!$Z$5:$Z$72)+SUMIF('MP H'!$D$5:$D$72,CLUBS!$B20,'MP H'!$Z$5:$Z$72)+SUMIF('PO F'!$D$5:$D$72,CLUBS!$B20,'PO F'!$Z$5:$Z$72)+SUMIF('PO H'!$D$5:$D$72,CLUBS!$B20,'PO H'!$Z$5:$Z$72)+SUMIF('PU F'!$D$5:$D$72,CLUBS!$B20,'PU F'!$Z$5:$Z$72)+SUMIF('PU H'!$D$5:$D$72,CLUBS!$B20,'PU H'!$Z$5:$Z$72)+SUMIF('BE F'!$D$5:$D$72,CLUBS!$B20,'BE F'!$Z$5:$Z$72)+SUMIF('BE H'!$D$5:$D$72,CLUBS!$B20,'BE H'!$Z$5:$Z$72)+SUMIF('MI F'!$D$5:$D$72,CLUBS!$B20,'MI F'!$Z$5:$Z$72)+SUMIF('MI H'!$D$5:$D$72,CLUBS!$B20,'MI H'!$Z$5:$Z$72)+SUMIF('CA F'!$D$5:$D$72,CLUBS!$B20,'CA F'!$Z$5:$Z$72)+SUMIF('CA H'!$D$5:$D$72,CLUBS!$B20,'CA H'!$Z$5:$Z$72)+SUMIF('JU F'!$D$5:$D$72,CLUBS!$B20,'JU F'!$Z$5:$Z$72)+SUMIF('JU H'!$D$5:$D$72,CLUBS!$B20,'JU H'!$Z$5:$Z$72)</f>
        <v>0</v>
      </c>
      <c r="AI20" s="26">
        <f>COUNTIFS('MP F'!$D$5:$D$72,CLUBS!$B20,'MP F'!$AA$5:$AA$72,"&gt;0")+COUNTIFS('MP H'!$D$5:$D$72,CLUBS!$B20,'MP H'!$AA$5:$AA$72,"&gt;0")+COUNTIFS('PO F'!$D$5:$D$72,CLUBS!$B20,'PO F'!$AA$5:$AA$72,"&gt;0")+COUNTIFS('PO H'!$D$5:$D$72,CLUBS!$B20,'PO H'!$AA$5:$AA$72,"&gt;0")+COUNTIFS('PU F'!$D$5:$D$72,CLUBS!$B20,'PU F'!$AA$5:$AA$72,"&gt;0")+COUNTIFS('PU H'!$D$5:$D$72,CLUBS!$B20,'PU H'!$AA$5:$AA$72,"&gt;0")+COUNTIFS('BE F'!$D$5:$D$72,CLUBS!$B20,'BE F'!$AA$5:$AA$72,"&gt;0")+COUNTIFS('BE H'!$D$5:$D$72,CLUBS!$B20,'BE H'!$AA$5:$AA$72,"&gt;0")+COUNTIFS('MI F'!$D$5:$D$72,CLUBS!$B20,'MI F'!$AA$5:$AA$72,"&gt;0")+COUNTIFS('MI H'!$D$5:$D$72,CLUBS!$B20,'MI H'!$AA$5:$AA$72,"&gt;0")+COUNTIFS('CA F'!$D$5:$D$72,CLUBS!$B20,'CA F'!$AA$5:$AA$72,"&gt;0")+COUNTIFS('CA H'!$D$5:$D$72,CLUBS!$B20,'CA H'!$AA$5:$AA$72,"&gt;0")+COUNTIFS('JU F'!$D$5:$D$72,CLUBS!$B20,'JU F'!$AA$5:$AA$72,"&gt;0")+COUNTIFS('JU H'!$D$5:$D$72,CLUBS!$B20,'JU H'!$AA$5:$AA$72,"&gt;0")</f>
        <v>0</v>
      </c>
      <c r="AJ20" s="26">
        <f>SUMIF('MP F'!$D$5:$D$72,CLUBS!$B20,'MP F'!$AB$5:$AB$72)+SUMIF('MP H'!$D$5:$D$72,CLUBS!$B20,'MP H'!$AB$5:$AB$72)+SUMIF('PO F'!$D$5:$D$72,CLUBS!$B20,'PO F'!$AB$5:$AB$72)+SUMIF('PO H'!$D$5:$D$72,CLUBS!$B20,'PO H'!$AB$5:$AB$72)+SUMIF('PU F'!$D$5:$D$72,CLUBS!$B20,'PU F'!$AB$5:$AB$72)+SUMIF('PU H'!$D$5:$D$72,CLUBS!$B20,'PU H'!$AB$5:$AB$72)+SUMIF('BE F'!$D$5:$D$72,CLUBS!$B20,'BE F'!$AB$5:$AB$72)+SUMIF('BE H'!$D$5:$D$72,CLUBS!$B20,'BE H'!$AB$5:$AB$72)+SUMIF('MI F'!$D$5:$D$72,CLUBS!$B20,'MI F'!$AB$5:$AB$72)+SUMIF('MI H'!$D$5:$D$72,CLUBS!$B20,'MI H'!$AB$5:$AB$72)+SUMIF('CA F'!$D$5:$D$72,CLUBS!$B20,'CA F'!$AB$5:$AB$72)+SUMIF('CA H'!$D$5:$D$72,CLUBS!$B20,'CA H'!$AB$5:$AB$72)+SUMIF('JU F'!$D$5:$D$72,CLUBS!$B20,'JU F'!$AB$5:$AB$72)+SUMIF('JU H'!$D$5:$D$72,CLUBS!$B20,'JU H'!$AB$5:$AB$72)</f>
        <v>0</v>
      </c>
      <c r="AK20" s="26">
        <f>COUNTIFS('MP F'!$D$5:$D$72,CLUBS!$B20,'MP F'!$AC$5:$AC$72,"&gt;0")+COUNTIFS('MP H'!$D$5:$D$72,CLUBS!$B20,'MP H'!$AC$5:$AC$72,"&gt;0")+COUNTIFS('PO F'!$D$5:$D$72,CLUBS!$B20,'PO F'!$AC$5:$AC$72,"&gt;0")+COUNTIFS('PO H'!$D$5:$D$72,CLUBS!$B20,'PO H'!$AC$5:$AC$72,"&gt;0")+COUNTIFS('PU F'!$D$5:$D$72,CLUBS!$B20,'PU F'!$AC$5:$AC$72,"&gt;0")+COUNTIFS('PU H'!$D$5:$D$72,CLUBS!$B20,'PU H'!$AC$5:$AC$72,"&gt;0")+COUNTIFS('BE F'!$D$5:$D$72,CLUBS!$B20,'BE F'!$AC$5:$AC$72,"&gt;0")+COUNTIFS('BE H'!$D$5:$D$72,CLUBS!$B20,'BE H'!$AC$5:$AC$72,"&gt;0")+COUNTIFS('MI F'!$D$5:$D$72,CLUBS!$B20,'MI F'!$AC$5:$AC$72,"&gt;0")+COUNTIFS('MI H'!$D$5:$D$72,CLUBS!$B20,'MI H'!$AC$5:$AC$72,"&gt;0")+COUNTIFS('CA F'!$D$5:$D$72,CLUBS!$B20,'CA F'!$AC$5:$AC$72,"&gt;0")+COUNTIFS('CA H'!$D$5:$D$72,CLUBS!$B20,'CA H'!$AC$5:$AC$72,"&gt;0")+COUNTIFS('JU F'!$D$5:$D$72,CLUBS!$B20,'JU F'!$AC$5:$AC$72,"&gt;0")+COUNTIFS('JU H'!$D$5:$D$72,CLUBS!$B20,'JU H'!$AC$5:$AC$72,"&gt;0")</f>
        <v>0</v>
      </c>
      <c r="AL20" s="26">
        <f>SUMIF('MP F'!$D$5:$D$72,CLUBS!$B20,'MP F'!$AD$5:$AD$72)+SUMIF('MP H'!$D$5:$D$72,CLUBS!$B20,'MP H'!$AD$5:$AD$72)+SUMIF('PO F'!$D$5:$D$72,CLUBS!$B20,'PO F'!$AD$5:$AD$72)+SUMIF('PO H'!$D$5:$D$72,CLUBS!$B20,'PO H'!$AD$5:$AD$72)+SUMIF('PU F'!$D$5:$D$72,CLUBS!$B20,'PU F'!$AD$5:$AD$72)+SUMIF('PU H'!$D$5:$D$72,CLUBS!$B20,'PU H'!$AD$5:$AD$72)+SUMIF('BE F'!$D$5:$D$72,CLUBS!$B20,'BE F'!$AD$5:$AD$72)+SUMIF('BE H'!$D$5:$D$72,CLUBS!$B20,'BE H'!$AD$5:$AD$72)+SUMIF('MI F'!$D$5:$D$72,CLUBS!$B20,'MI F'!$AD$5:$AD$72)+SUMIF('MI H'!$D$5:$D$72,CLUBS!$B20,'MI H'!$AD$5:$AD$72)+SUMIF('CA F'!$D$5:$D$72,CLUBS!$B20,'CA F'!$AD$5:$AD$72)+SUMIF('CA H'!$D$5:$D$72,CLUBS!$B20,'CA H'!$AD$5:$AD$72)+SUMIF('JU F'!$D$5:$D$72,CLUBS!$B20,'JU F'!$AD$5:$AD$72)+SUMIF('JU H'!$D$5:$D$72,CLUBS!$B20,'JU H'!$AD$5:$AD$72)</f>
        <v>0</v>
      </c>
      <c r="AM20" s="26">
        <f>COUNTIFS('MP F'!$D$5:$D$72,CLUBS!$B20,'MP F'!$AE$5:$AE$72,"&gt;0")+COUNTIFS('MP H'!$D$5:$D$72,CLUBS!$B20,'MP H'!$AE$5:$AE$72,"&gt;0")+COUNTIFS('PO F'!$D$5:$D$72,CLUBS!$B20,'PO F'!$AE$5:$AE$72,"&gt;0")+COUNTIFS('PO H'!$D$5:$D$72,CLUBS!$B20,'PO H'!$AE$5:$AE$72,"&gt;0")+COUNTIFS('PU F'!$D$5:$D$72,CLUBS!$B20,'PU F'!$AE$5:$AE$72,"&gt;0")+COUNTIFS('PU H'!$D$5:$D$72,CLUBS!$B20,'PU H'!$AE$5:$AE$72,"&gt;0")+COUNTIFS('BE F'!$D$5:$D$72,CLUBS!$B20,'BE F'!$AE$5:$AE$72,"&gt;0")+COUNTIFS('BE H'!$D$5:$D$72,CLUBS!$B20,'BE H'!$AE$5:$AE$72,"&gt;0")+COUNTIFS('MI F'!$D$5:$D$72,CLUBS!$B20,'MI F'!$AE$5:$AE$72,"&gt;0")+COUNTIFS('MI H'!$D$5:$D$72,CLUBS!$B20,'MI H'!$AE$5:$AE$72,"&gt;0")+COUNTIFS('CA F'!$D$5:$D$72,CLUBS!$B20,'CA F'!$AE$5:$AE$72,"&gt;0")+COUNTIFS('CA H'!$D$5:$D$72,CLUBS!$B20,'CA H'!$AE$5:$AE$72,"&gt;0")+COUNTIFS('JU F'!$D$5:$D$72,CLUBS!$B20,'JU F'!$AE$5:$AE$72,"&gt;0")+COUNTIFS('JU H'!$D$5:$D$72,CLUBS!$B20,'JU H'!$AE$5:$AE$72,"&gt;0")</f>
        <v>0</v>
      </c>
      <c r="AN20" s="26">
        <f>SUMIF('MP F'!$D$5:$D$72,CLUBS!$B20,'MP F'!$AF$5:$AF$72)+SUMIF('MP H'!$D$5:$D$72,CLUBS!$B20,'MP H'!$AF$5:$AF$72)+SUMIF('PO F'!$D$5:$D$72,CLUBS!$B20,'PO F'!$AF$5:$AF$72)+SUMIF('PO H'!$D$5:$D$72,CLUBS!$B20,'PO H'!$AF$5:$AF$72)+SUMIF('PU F'!$D$5:$D$72,CLUBS!$B20,'PU F'!$AF$5:$AF$72)+SUMIF('PU H'!$D$5:$D$72,CLUBS!$B20,'PU H'!$AF$5:$AF$72)+SUMIF('BE F'!$D$5:$D$72,CLUBS!$B20,'BE F'!$AF$5:$AF$72)+SUMIF('BE H'!$D$5:$D$72,CLUBS!$B20,'BE H'!$AF$5:$AF$72)+SUMIF('MI F'!$D$5:$D$72,CLUBS!$B20,'MI F'!$AF$5:$AF$72)+SUMIF('MI H'!$D$5:$D$72,CLUBS!$B20,'MI H'!$AF$5:$AF$72)+SUMIF('CA F'!$D$5:$D$72,CLUBS!$B20,'CA F'!$AF$5:$AF$72)+SUMIF('CA H'!$D$5:$D$72,CLUBS!$B20,'CA H'!$AF$5:$AF$72)+SUMIF('JU F'!$D$5:$D$72,CLUBS!$B20,'JU F'!$AF$5:$AF$72)+SUMIF('JU H'!$D$5:$D$72,CLUBS!$B20,'JU H'!$AF$5:$AF$72)</f>
        <v>0</v>
      </c>
      <c r="AO20" s="26">
        <f>COUNTIFS('MP F'!$D$5:$D$72,CLUBS!$B20,'MP F'!$AG$5:$AG$72,"&gt;0")+COUNTIFS('MP H'!$D$5:$D$72,CLUBS!$B20,'MP H'!$AG$5:$AG$72,"&gt;0")+COUNTIFS('PO F'!$D$5:$D$72,CLUBS!$B20,'PO F'!$AG$5:$AG$72,"&gt;0")+COUNTIFS('PO H'!$D$5:$D$72,CLUBS!$B20,'PO H'!$AG$5:$AG$72,"&gt;0")+COUNTIFS('PU F'!$D$5:$D$72,CLUBS!$B20,'PU F'!$AG$5:$AG$72,"&gt;0")+COUNTIFS('PU H'!$D$5:$D$72,CLUBS!$B20,'PU H'!$AG$5:$AG$72,"&gt;0")+COUNTIFS('BE F'!$D$5:$D$72,CLUBS!$B20,'BE F'!$AG$5:$AG$72,"&gt;0")+COUNTIFS('BE H'!$D$5:$D$72,CLUBS!$B20,'BE H'!$AG$5:$AG$72,"&gt;0")+COUNTIFS('MI F'!$D$5:$D$72,CLUBS!$B20,'MI F'!$AG$5:$AG$72,"&gt;0")+COUNTIFS('MI H'!$D$5:$D$72,CLUBS!$B20,'MI H'!$AG$5:$AG$72,"&gt;0")+COUNTIFS('CA F'!$D$5:$D$72,CLUBS!$B20,'CA F'!$AG$5:$AG$72,"&gt;0")+COUNTIFS('CA H'!$D$5:$D$72,CLUBS!$B20,'CA H'!$AG$5:$AG$72,"&gt;0")+COUNTIFS('JU F'!$D$5:$D$72,CLUBS!$B20,'JU F'!$AG$5:$AG$72,"&gt;0")+COUNTIFS('JU H'!$D$5:$D$72,CLUBS!$B20,'JU H'!$AG$5:$AG$72,"&gt;0")</f>
        <v>0</v>
      </c>
      <c r="AP20" s="26">
        <f>SUMIF('MP F'!$D$5:$D$72,CLUBS!$B20,'MP F'!$AH$5:$AH$72)+SUMIF('MP H'!$D$5:$D$72,CLUBS!$B20,'MP H'!$AH$5:$AH$72)+SUMIF('PO F'!$D$5:$D$72,CLUBS!$B20,'PO F'!$AH$5:$AH$72)+SUMIF('PO H'!$D$5:$D$72,CLUBS!$B20,'PO H'!$AH$5:$AH$72)+SUMIF('PU F'!$D$5:$D$72,CLUBS!$B20,'PU F'!$AH$5:$AH$72)+SUMIF('PU H'!$D$5:$D$72,CLUBS!$B20,'PU H'!$AH$5:$AH$72)+SUMIF('BE F'!$D$5:$D$72,CLUBS!$B20,'BE F'!$AH$5:$AH$72)+SUMIF('BE H'!$D$5:$D$72,CLUBS!$B20,'BE H'!$AH$5:$AH$72)+SUMIF('MI F'!$D$5:$D$72,CLUBS!$B20,'MI F'!$AH$5:$AH$72)+SUMIF('MI H'!$D$5:$D$72,CLUBS!$B20,'MI H'!$AH$5:$AH$72)+SUMIF('CA F'!$D$5:$D$72,CLUBS!$B20,'CA F'!$AH$5:$AH$72)+SUMIF('CA H'!$D$5:$D$72,CLUBS!$B20,'CA H'!$AH$5:$AH$72)+SUMIF('JU F'!$D$5:$D$72,CLUBS!$B20,'JU F'!$AH$5:$AH$72)+SUMIF('JU H'!$D$5:$D$72,CLUBS!$B20,'JU H'!$AH$5:$AH$72)</f>
        <v>0</v>
      </c>
      <c r="AQ20" s="16">
        <f t="shared" si="12"/>
        <v>0</v>
      </c>
      <c r="AR20" s="28">
        <f t="shared" si="13"/>
        <v>0</v>
      </c>
      <c r="AS20" s="29">
        <f t="shared" si="14"/>
        <v>0</v>
      </c>
      <c r="AT20" s="14">
        <f>COUNTIF('Licenciés Jeunes 2023'!F:F,CLUBS!B20)</f>
        <v>0</v>
      </c>
      <c r="AU20" s="14">
        <v>0</v>
      </c>
      <c r="AV20" s="27">
        <f t="shared" si="15"/>
        <v>0</v>
      </c>
      <c r="AW20" s="22"/>
    </row>
    <row r="21" spans="1:49" ht="13.5" x14ac:dyDescent="0.3">
      <c r="A21" s="34">
        <f t="shared" si="0"/>
        <v>20</v>
      </c>
      <c r="B21" s="65" t="s">
        <v>129</v>
      </c>
      <c r="C21" s="14">
        <f>COUNTIFS('MP F'!$D$5:$D$72,CLUBS!$B21,'MP F'!$E$5:$E$72,"&gt;0")+COUNTIFS('MP H'!$D$5:$D$72,CLUBS!$B21,'MP H'!$E$5:$E$72,"&gt;0")+COUNTIFS('PO F'!$D$5:$D$72,CLUBS!$B21,'PO F'!$E$5:$E$72,"&gt;0")+COUNTIFS('PO H'!$D$5:$D$72,CLUBS!$B21,'PO H'!$E$5:$E$72,"&gt;0")+COUNTIFS('PU F'!$D$5:$D$72,CLUBS!$B21,'PU F'!$E$5:$E$72,"&gt;0")+COUNTIFS('PU H'!$D$5:$D$72,CLUBS!$B21,'PU H'!$E$5:$E$72,"&gt;0")+COUNTIFS('BE F'!$D$5:$D$72,CLUBS!$B21,'BE F'!$E$5:$E$72,"&gt;0")+COUNTIFS('BE H'!$D$5:$D$72,CLUBS!$B21,'BE H'!$E$5:$E$72,"&gt;0")+COUNTIFS('MI F'!$D$5:$D$72,CLUBS!$B21,'MI F'!$E$5:$E$72,"&gt;0")+COUNTIFS('MI H'!$D$5:$D$72,CLUBS!$B21,'MI H'!$E$5:$E$72,"&gt;0")+COUNTIFS('CA F'!$D$5:$D$72,CLUBS!$B21,'CA F'!$E$5:$E$72,"&gt;0")+COUNTIFS('CA H'!$D$5:$D$72,CLUBS!$B21,'CA H'!$E$5:$E$72,"&gt;0")+COUNTIFS('JU F'!$D$5:$D$72,CLUBS!$B21,'JU F'!$E$5:$E$72,"&gt;0")+COUNTIFS('JU H'!$D$5:$D$72,CLUBS!$B21,'JU H'!$E$5:$E$72,"&gt;0")</f>
        <v>0</v>
      </c>
      <c r="D21" s="14">
        <v>0</v>
      </c>
      <c r="E21" s="27">
        <f>(SUMIF('MP F'!$D$5:$D$72,CLUBS!$B21,'MP F'!$F$5:$F$72)+SUMIF('MP H'!$D$5:$D$72,CLUBS!$B21,'MP H'!$F$5:$F$72)+SUMIF('PO F'!$D$5:$D$72,CLUBS!$B21,'PO F'!$F$5:$F$72)+SUMIF('PO H'!$D$5:$D$72,CLUBS!$B21,'PO H'!$F$5:$F$72)+SUMIF('PU F'!$D$5:$D$72,CLUBS!$B21,'PU F'!$F$5:$F$72)+SUMIF('PU H'!$D$5:$D$72,CLUBS!$B21,'PU H'!$F$5:$F$72)+SUMIF('BE F'!$D$5:$D$72,CLUBS!$B21,'BE F'!$F$5:$F$72)+SUMIF('BE H'!$D$5:$D$72,CLUBS!$B21,'BE H'!$F$5:$F$72)+SUMIF('MI F'!$D$5:$D$72,CLUBS!$B21,'MI F'!$F$5:$F$72)+SUMIF('MI H'!$D$5:$D$72,CLUBS!$B21,'MI H'!$F$5:$F$72)+SUMIF('CA F'!$D$5:$D$72,CLUBS!$B21,'CA F'!$F$5:$F$72)+SUMIF('CA H'!$D$5:$D$72,CLUBS!$B21,'CA H'!$F$5:$F$72)+SUMIF('JU F'!$D$5:$D$72,CLUBS!$B21,'JU F'!$F$5:$F$72)+SUMIF('JU H'!$D$5:$D$72,CLUBS!$B21,'JU H'!$F$5:$F$72))*D21</f>
        <v>0</v>
      </c>
      <c r="F21" s="69">
        <f>COUNTIFS('MP F'!$D$5:$D$72,CLUBS!$B21,'MP F'!$G$5:$G$72,"&gt;0")+COUNTIFS('MP H'!$D$5:$D$72,CLUBS!$B21,'MP H'!$G$5:$G$72,"&gt;0")+COUNTIFS('PO F'!$D$5:$D$72,CLUBS!$B21,'PO F'!$G$5:$G$72,"&gt;0")+COUNTIFS('PO H'!$D$5:$D$72,CLUBS!$B21,'PO H'!$G$5:$G$72,"&gt;0")+COUNTIFS('PU F'!$D$5:$D$72,CLUBS!$B21,'PU F'!$G$5:$G$72,"&gt;0")+COUNTIFS('PU H'!$D$5:$D$72,CLUBS!$B21,'PU H'!$G$5:$G$72,"&gt;0")+COUNTIFS('BE F'!$D$5:$D$72,CLUBS!$B21,'BE F'!$G$5:$G$72,"&gt;0")+COUNTIFS('BE H'!$D$5:$D$72,CLUBS!$B21,'BE H'!$G$5:$G$72,"&gt;0")+COUNTIFS('MI F'!$D$5:$D$72,CLUBS!$B21,'MI F'!$G$5:$G$72,"&gt;0")+COUNTIFS('MI H'!$D$5:$D$72,CLUBS!$B21,'MI H'!$G$5:$G$72,"&gt;0")+COUNTIFS('CA F'!$D$5:$D$72,CLUBS!$B21,'CA F'!$G$5:$G$72,"&gt;0")+COUNTIFS('CA H'!$D$5:$D$72,CLUBS!$B21,'CA H'!$G$5:$G$72,"&gt;0")+COUNTIFS('JU F'!$D$5:$D$72,CLUBS!$B21,'JU F'!$G$5:$G$72,"&gt;0")+COUNTIFS('JU H'!$D$5:$D$72,CLUBS!$B21,'JU H'!$G$5:$G$72,"&gt;0")</f>
        <v>0</v>
      </c>
      <c r="G21" s="69">
        <v>0</v>
      </c>
      <c r="H21" s="70">
        <f>(SUMIF('MP F'!$D$5:$D$72,CLUBS!$B21,'MP F'!$H$5:$H$72)+SUMIF('MP H'!$D$5:$D$72,CLUBS!$B21,'MP H'!$H$5:$H$72)+SUMIF('PO F'!$D$5:$D$72,CLUBS!$B21,'PO F'!$H$5:$H$72)+SUMIF('PO H'!$D$5:$D$72,CLUBS!$B21,'PO H'!$H$5:$H$72)+SUMIF('PU F'!$D$5:$D$72,CLUBS!$B21,'PU F'!$H$5:$H$72)+SUMIF('PU H'!$D$5:$D$72,CLUBS!$B21,'PU H'!$H$5:$H$72)+SUMIF('BE F'!$D$5:$D$72,CLUBS!$B21,'BE F'!$H$5:$H$72)+SUMIF('BE H'!$D$5:$D$72,CLUBS!$B21,'BE H'!$H$5:$H$72)+SUMIF('MI F'!$D$5:$D$72,CLUBS!$B21,'MI F'!$H$5:$H$72)+SUMIF('MI H'!$D$5:$D$72,CLUBS!$B21,'MI H'!$H$5:$H$72)+SUMIF('CA F'!$D$5:$D$72,CLUBS!$B21,'CA F'!$H$5:$H$72)+SUMIF('CA H'!$D$5:$D$72,CLUBS!$B21,'CA H'!$H$5:$H$72)+SUMIF('JU F'!$D$5:$D$72,CLUBS!$B21,'JU F'!$H$5:$H$72)+SUMIF('JU H'!$D$5:$D$72,CLUBS!$B21,'JU H'!$H$5:$H$72))*G21</f>
        <v>0</v>
      </c>
      <c r="I21" s="14">
        <f>COUNTIFS('MP F'!$D$5:$D$72,CLUBS!$B21,'MP F'!$I$5:$I$72,"&gt;0")+COUNTIFS('MP H'!$D$5:$D$72,CLUBS!$B21,'MP H'!$I$5:$I$72,"&gt;0")+COUNTIFS('PO F'!$D$5:$D$72,CLUBS!$B21,'PO F'!$I$5:$I$72,"&gt;0")+COUNTIFS('PO H'!$D$5:$D$72,CLUBS!$B21,'PO H'!$I$5:$I$72,"&gt;0")+COUNTIFS('PU F'!$D$5:$D$72,CLUBS!$B21,'PU F'!$I$5:$I$72,"&gt;0")+COUNTIFS('PU H'!$D$5:$D$72,CLUBS!$B21,'PU H'!$I$5:$I$72,"&gt;0")+COUNTIFS('BE F'!$D$5:$D$72,CLUBS!$B21,'BE F'!$I$5:$I$72,"&gt;0")+COUNTIFS('BE H'!$D$5:$D$72,CLUBS!$B21,'BE H'!$I$5:$I$72,"&gt;0")+COUNTIFS('MI F'!$D$5:$D$72,CLUBS!$B21,'MI F'!$I$5:$I$72,"&gt;0")+COUNTIFS('MI H'!$D$5:$D$72,CLUBS!$B21,'MI H'!$I$5:$I$72,"&gt;0")+COUNTIFS('CA F'!$D$5:$D$72,CLUBS!$B21,'CA F'!$I$5:$I$72,"&gt;0")+COUNTIFS('CA H'!$D$5:$D$72,CLUBS!$B21,'CA H'!$I$5:$I$72,"&gt;0")+COUNTIFS('JU F'!$D$5:$D$72,CLUBS!$B21,'JU F'!$I$5:$I$72,"&gt;0")+COUNTIFS('JU H'!$D$5:$D$72,CLUBS!$B21,'JU H'!$I$5:$I$72,"&gt;0")</f>
        <v>0</v>
      </c>
      <c r="J21" s="14">
        <v>0</v>
      </c>
      <c r="K21" s="26">
        <f>(SUMIF('MP F'!$D$5:$D$72,CLUBS!$B21,'MP F'!$J$5:$J$72)+SUMIF('MP H'!$D$5:$D$72,CLUBS!$B21,'MP H'!$J$5:$J$72)+SUMIF('PO F'!$D$5:$D$72,CLUBS!$B21,'PO F'!$J$5:$J$72)+SUMIF('PO H'!$D$5:$D$72,CLUBS!$B21,'PO H'!$J$5:$J$72)+SUMIF('PU F'!$D$5:$D$72,CLUBS!$B21,'PU F'!$J$5:$J$72)+SUMIF('PU H'!$D$5:$D$72,CLUBS!$B21,'PU H'!$J$5:$J$72)+SUMIF('BE F'!$D$5:$D$72,CLUBS!$B21,'BE F'!$J$5:$J$72)+SUMIF('BE H'!$D$5:$D$72,CLUBS!$B21,'BE H'!$J$5:$J$72)+SUMIF('MI F'!$D$5:$D$72,CLUBS!$B21,'MI F'!$J$5:$J$72)+SUMIF('MI H'!$D$5:$D$72,CLUBS!$B21,'MI H'!$J$5:$J$72)+SUMIF('CA F'!$D$5:$D$72,CLUBS!$B21,'CA F'!$J$5:$J$72)+SUMIF('CA H'!$D$5:$D$72,CLUBS!$B21,'CA H'!$J$5:$J$72)+SUMIF('JU F'!$D$5:$D$72,CLUBS!$B21,'JU F'!$J$5:$J$72)+SUMIF('JU H'!$D$5:$D$72,CLUBS!$B21,'JU H'!$J$5:$J$72))*J21</f>
        <v>0</v>
      </c>
      <c r="L21" s="69">
        <f>COUNTIFS('MP F'!$D$5:$D$72,CLUBS!$B21,'MP F'!$K$5:$K$72,"&gt;0")+COUNTIFS('MP H'!$D$5:$D$72,CLUBS!$B21,'MP H'!$K$5:$K$72,"&gt;0")+COUNTIFS('PO F'!$D$5:$D$72,CLUBS!$B21,'PO F'!$K$5:$K$72,"&gt;0")+COUNTIFS('PO H'!$D$5:$D$72,CLUBS!$B21,'PO H'!$K$5:$K$72,"&gt;0")+COUNTIFS('PU F'!$D$5:$D$72,CLUBS!$B21,'PU F'!$K$5:$K$72,"&gt;0")+COUNTIFS('PU H'!$D$5:$D$72,CLUBS!$B21,'PU H'!$K$5:$K$72,"&gt;0")+COUNTIFS('BE F'!$D$5:$D$72,CLUBS!$B21,'BE F'!$K$5:$K$72,"&gt;0")+COUNTIFS('BE H'!$D$5:$D$72,CLUBS!$B21,'BE H'!$K$5:$K$72,"&gt;0")+COUNTIFS('MI F'!$D$5:$D$72,CLUBS!$B21,'MI F'!$K$5:$K$72,"&gt;0")+COUNTIFS('MI H'!$D$5:$D$72,CLUBS!$B21,'MI H'!$K$5:$K$72,"&gt;0")+COUNTIFS('CA F'!$D$5:$D$72,CLUBS!$B21,'CA F'!$K$5:$K$72,"&gt;0")+COUNTIFS('CA H'!$D$5:$D$72,CLUBS!$B21,'CA H'!$K$5:$K$72,"&gt;0")+COUNTIFS('JU F'!$D$5:$D$72,CLUBS!$B21,'JU F'!$K$5:$K$72,"&gt;0")+COUNTIFS('JU H'!$D$5:$D$72,CLUBS!$B21,'JU H'!$K$5:$K$72,"&gt;0")</f>
        <v>0</v>
      </c>
      <c r="M21" s="69">
        <v>0</v>
      </c>
      <c r="N21" s="69">
        <f>(SUMIF('MP F'!$D$5:$D$72,CLUBS!$B21,'MP F'!$L$5:$L$72)+SUMIF('MP H'!$D$5:$D$72,CLUBS!$B21,'MP H'!$L$5:$L$72)+SUMIF('PO F'!$D$5:$D$72,CLUBS!$B21,'PO F'!$L$5:$L$72)+SUMIF('PO H'!$D$5:$D$72,CLUBS!$B21,'PO H'!$L$5:$L$72)+SUMIF('PU F'!$D$5:$D$72,CLUBS!$B21,'PU F'!$L$5:$L$72)+SUMIF('PU H'!$D$5:$D$72,CLUBS!$B21,'PU H'!$L$5:$L$72)+SUMIF('BE F'!$D$5:$D$72,CLUBS!$B21,'BE F'!$L$5:$L$72)+SUMIF('BE H'!$D$5:$D$72,CLUBS!$B21,'BE H'!$L$5:$L$72)+SUMIF('MI F'!$D$5:$D$72,CLUBS!$B21,'MI F'!$L$5:$L$72)+SUMIF('MI H'!$D$5:$D$72,CLUBS!$B21,'MI H'!$L$5:$L$72)+SUMIF('CA F'!$D$5:$D$72,CLUBS!$B21,'CA F'!$L$5:$L$72)+SUMIF('CA H'!$D$5:$D$72,CLUBS!$B21,'CA H'!$L$5:$L$72)+SUMIF('JU F'!$D$5:$D$72,CLUBS!$B21,'JU F'!$L$5:$L$72)+SUMIF('JU H'!$D$5:$D$72,CLUBS!$B21,'JU H'!$L$5:$L$72))*M21</f>
        <v>0</v>
      </c>
      <c r="O21" s="26">
        <f>COUNTIFS('MP F'!$D$5:$D$72,CLUBS!$B21,'MP F'!$M$5:$M$72,"&gt;0")+COUNTIFS('MP H'!$D$5:$D$72,CLUBS!$B21,'MP H'!$M$5:$M$72,"&gt;0")+COUNTIFS('PO F'!$D$5:$D$72,CLUBS!$B21,'PO F'!$M$5:$M$72,"&gt;0")+COUNTIFS('PO H'!$D$5:$D$72,CLUBS!$B21,'PO H'!$M$5:$M$72,"&gt;0")+COUNTIFS('PU F'!$D$5:$D$72,CLUBS!$B21,'PU F'!$M$5:$M$72,"&gt;0")+COUNTIFS('PU H'!$D$5:$D$72,CLUBS!$B21,'PU H'!$M$5:$M$72,"&gt;0")+COUNTIFS('BE F'!$D$5:$D$72,CLUBS!$B21,'BE F'!$M$5:$M$72,"&gt;0")+COUNTIFS('BE H'!$D$5:$D$72,CLUBS!$B21,'BE H'!$M$5:$M$72,"&gt;0")+COUNTIFS('MI F'!$D$5:$D$72,CLUBS!$B21,'MI F'!$M$5:$M$72,"&gt;0")+COUNTIFS('MI H'!$D$5:$D$72,CLUBS!$B21,'MI H'!$M$5:$M$72,"&gt;0")+COUNTIFS('CA F'!$D$5:$D$72,CLUBS!$B21,'CA F'!$M$5:$M$72,"&gt;0")+COUNTIFS('CA H'!$D$5:$D$72,CLUBS!$B21,'CA H'!$M$5:$M$72,"&gt;0")+COUNTIFS('JU F'!$D$5:$D$72,CLUBS!$B21,'JU F'!$M$5:$M$72,"&gt;0")+COUNTIFS('JU H'!$D$5:$D$72,CLUBS!$B21,'JU H'!$M$5:$M$72,"&gt;0")</f>
        <v>0</v>
      </c>
      <c r="P21" s="26">
        <v>0</v>
      </c>
      <c r="Q21" s="26">
        <f>(SUMIF('MP F'!$D$5:$D$72,CLUBS!$B21,'MP F'!$N$5:$N$72)+SUMIF('MP H'!$D$5:$D$72,CLUBS!$B21,'MP H'!$N$5:$N$72)+SUMIF('PO F'!$D$5:$D$72,CLUBS!$B21,'PO F'!$N$5:$N$72)+SUMIF('PO H'!$D$5:$D$72,CLUBS!$B21,'PO H'!$N$5:$N$72)+SUMIF('PU F'!$D$5:$D$72,CLUBS!$B21,'PU F'!$N$5:$N$72)+SUMIF('PU H'!$D$5:$D$72,CLUBS!$B21,'PU H'!$N$5:$N$72)+SUMIF('BE F'!$D$5:$D$72,CLUBS!$B21,'BE F'!$N$5:$N$72)+SUMIF('BE H'!$D$5:$D$72,CLUBS!$B21,'BE H'!$N$5:$N$72)+SUMIF('MI F'!$D$5:$D$72,CLUBS!$B21,'MI F'!$N$5:$N$72)+SUMIF('MI H'!$D$5:$D$72,CLUBS!$B21,'MI H'!$N$5:$N$72)+SUMIF('CA F'!$D$5:$D$72,CLUBS!$B21,'CA F'!$N$5:$N$72)+SUMIF('CA H'!$D$5:$D$72,CLUBS!$B21,'CA H'!$N$5:$N$72)+SUMIF('JU F'!$D$5:$D$72,CLUBS!$B21,'JU F'!$N$5:$N$72)+SUMIF('JU H'!$D$5:$D$72,CLUBS!$B21,'JU H'!$N$5:$N$72))*P21</f>
        <v>0</v>
      </c>
      <c r="R21" s="69">
        <f>COUNTIFS('MP F'!$D$5:$D$72,CLUBS!$B21,'MP F'!$O$5:$O$72,"&gt;0")+COUNTIFS('MP H'!$D$5:$D$72,CLUBS!$B21,'MP H'!$O$5:$O$72,"&gt;0")+COUNTIFS('PO F'!$D$5:$D$72,CLUBS!$B21,'PO F'!$O$5:$O$72,"&gt;0")+COUNTIFS('PO H'!$D$5:$D$72,CLUBS!$B21,'PO H'!$O$5:$O$72,"&gt;0")+COUNTIFS('PU F'!$D$5:$D$72,CLUBS!$B21,'PU F'!$O$5:$O$72,"&gt;0")+COUNTIFS('PU H'!$D$5:$D$72,CLUBS!$B21,'PU H'!$O$5:$O$72,"&gt;0")+COUNTIFS('BE F'!$D$5:$D$72,CLUBS!$B21,'BE F'!$O$5:$O$72,"&gt;0")+COUNTIFS('BE H'!$D$5:$D$72,CLUBS!$B21,'BE H'!$O$5:$O$72,"&gt;0")+COUNTIFS('MI F'!$D$5:$D$72,CLUBS!$B21,'MI F'!$O$5:$O$72,"&gt;0")+COUNTIFS('MI H'!$D$5:$D$72,CLUBS!$B21,'MI H'!$O$5:$O$72,"&gt;0")+COUNTIFS('CA F'!$D$5:$D$72,CLUBS!$B21,'CA F'!$O$5:$O$72,"&gt;0")+COUNTIFS('CA H'!$D$5:$D$72,CLUBS!$B21,'CA H'!$O$5:$O$72,"&gt;0")+COUNTIFS('JU F'!$D$5:$D$72,CLUBS!$B21,'JU F'!$O$5:$O$72,"&gt;0")+COUNTIFS('JU H'!$D$5:$D$72,CLUBS!$B21,'JU H'!$O$5:$O$72,"&gt;0")</f>
        <v>0</v>
      </c>
      <c r="S21" s="69">
        <v>0</v>
      </c>
      <c r="T21" s="69">
        <f>(SUMIF('MP F'!$D$5:$D$72,CLUBS!$B21,'MP F'!$P$5:$P$72)+SUMIF('MP H'!$D$5:$D$72,CLUBS!$B21,'MP H'!$P$5:$P$72)+SUMIF('PO F'!$D$5:$D$72,CLUBS!$B21,'PO F'!$P$5:$P$72)+SUMIF('PO H'!$D$5:$D$72,CLUBS!$B21,'PO H'!$P$5:$P$72)+SUMIF('PU F'!$D$5:$D$72,CLUBS!$B21,'PU F'!$P$5:$P$72)+SUMIF('PU H'!$D$5:$D$72,CLUBS!$B21,'PU H'!$P$5:$P$72)+SUMIF('BE F'!$D$5:$D$72,CLUBS!$B21,'BE F'!$P$5:$P$72)+SUMIF('BE H'!$D$5:$D$72,CLUBS!$B21,'BE H'!$P$5:$P$72)+SUMIF('MI F'!$D$5:$D$72,CLUBS!$B21,'MI F'!$P$5:$P$72)+SUMIF('MI H'!$D$5:$D$72,CLUBS!$B21,'MI H'!$P$5:$P$72)+SUMIF('CA F'!$D$5:$D$72,CLUBS!$B21,'CA F'!$P$5:$P$72)+SUMIF('CA H'!$D$5:$D$72,CLUBS!$B21,'CA H'!$P$5:$P$72)+SUMIF('JU F'!$D$5:$D$72,CLUBS!$B21,'JU F'!$P$5:$P$72)+SUMIF('JU H'!$D$5:$D$72,CLUBS!$B21,'JU H'!$P$5:$P$72))*S21</f>
        <v>0</v>
      </c>
      <c r="U21" s="26">
        <f>COUNTIFS('MP F'!$D$5:$D$72,CLUBS!$B21,'MP F'!$Q$5:$Q$72,"&gt;0")+COUNTIFS('MP H'!$D$5:$D$72,CLUBS!$B21,'MP H'!$Q$5:$Q$72,"&gt;0")+COUNTIFS('PO F'!$D$5:$D$72,CLUBS!$B21,'PO F'!$Q$5:$Q$72,"&gt;0")+COUNTIFS('PO H'!$D$5:$D$72,CLUBS!$B21,'PO H'!$Q$5:$Q$72,"&gt;0")+COUNTIFS('PU F'!$D$5:$D$72,CLUBS!$B21,'PU F'!$Q$5:$Q$72,"&gt;0")+COUNTIFS('PU H'!$D$5:$D$72,CLUBS!$B21,'PU H'!$Q$5:$Q$72,"&gt;0")+COUNTIFS('BE F'!$D$5:$D$72,CLUBS!$B21,'BE F'!$Q$5:$Q$72,"&gt;0")+COUNTIFS('BE H'!$D$5:$D$72,CLUBS!$B21,'BE H'!$Q$5:$Q$72,"&gt;0")+COUNTIFS('MI F'!$D$5:$D$72,CLUBS!$B21,'MI F'!$Q$5:$Q$72,"&gt;0")+COUNTIFS('MI H'!$D$5:$D$72,CLUBS!$B21,'MI H'!$Q$5:$Q$72,"&gt;0")+COUNTIFS('CA F'!$D$5:$D$72,CLUBS!$B21,'CA F'!$Q$5:$Q$72,"&gt;0")+COUNTIFS('CA H'!$D$5:$D$72,CLUBS!$B21,'CA H'!$Q$5:$Q$72,"&gt;0")+COUNTIFS('JU F'!$D$5:$D$72,CLUBS!$B21,'JU F'!$Q$5:$Q$72,"&gt;0")+COUNTIFS('JU H'!$D$5:$D$72,CLUBS!$B21,'JU H'!$Q$5:$Q$72,"&gt;0")</f>
        <v>0</v>
      </c>
      <c r="V21" s="26">
        <v>0</v>
      </c>
      <c r="W21" s="26">
        <f>(SUMIF('MP F'!$D$5:$D$72,CLUBS!$B21,'MP F'!$R$5:$R$72)+SUMIF('MP H'!$D$5:$D$72,CLUBS!$B21,'MP H'!$R$5:$R$72)+SUMIF('PO F'!$D$5:$D$72,CLUBS!$B21,'PO F'!$R$5:$R$72)+SUMIF('PO H'!$D$5:$D$72,CLUBS!$B21,'PO H'!$R$5:$R$72)+SUMIF('PU F'!$D$5:$D$72,CLUBS!$B21,'PU F'!$R$5:$R$72)+SUMIF('PU H'!$D$5:$D$72,CLUBS!$B21,'PU H'!$R$5:$R$72)+SUMIF('BE F'!$D$5:$D$72,CLUBS!$B21,'BE F'!$R$5:$R$72)+SUMIF('BE H'!$D$5:$D$72,CLUBS!$B21,'BE H'!$R$5:$R$72)+SUMIF('MI F'!$D$5:$D$72,CLUBS!$B21,'MI F'!$R$5:$R$72)+SUMIF('MI H'!$D$5:$D$72,CLUBS!$B21,'MI H'!$R$5:$R$72)+SUMIF('CA F'!$D$5:$D$72,CLUBS!$B21,'CA F'!$R$5:$R$72)+SUMIF('CA H'!$D$5:$D$72,CLUBS!$B21,'CA H'!$R$5:$R$72)+SUMIF('JU F'!$D$5:$D$72,CLUBS!$B21,'JU F'!$R$5:$R$72)+SUMIF('JU H'!$D$5:$D$72,CLUBS!$B21,'JU H'!$R$5:$R$72))*V21</f>
        <v>0</v>
      </c>
      <c r="X21" s="69">
        <f>COUNTIFS('MP F'!$D$5:$D$72,CLUBS!$B21,'MP F'!$S$5:$S$72,"&gt;0")+COUNTIFS('MP H'!$D$5:$D$72,CLUBS!$B21,'MP H'!$S$5:$S$72,"&gt;0")+COUNTIFS('PO F'!$D$5:$D$72,CLUBS!$B21,'PO F'!$S$5:$S$72,"&gt;0")+COUNTIFS('PO H'!$D$5:$D$72,CLUBS!$B21,'PO H'!$S$5:$S$72,"&gt;0")+COUNTIFS('PU F'!$D$5:$D$72,CLUBS!$B21,'PU F'!$S$5:$S$72,"&gt;0")+COUNTIFS('PU H'!$D$5:$D$72,CLUBS!$B21,'PU H'!$S$5:$S$72,"&gt;0")+COUNTIFS('BE F'!$D$5:$D$72,CLUBS!$B21,'BE F'!$S$5:$S$72,"&gt;0")+COUNTIFS('BE H'!$D$5:$D$72,CLUBS!$B21,'BE H'!$S$5:$S$72,"&gt;0")+COUNTIFS('MI F'!$D$5:$D$72,CLUBS!$B21,'MI F'!$S$5:$S$72,"&gt;0")+COUNTIFS('MI H'!$D$5:$D$72,CLUBS!$B21,'MI H'!$S$5:$S$72,"&gt;0")+COUNTIFS('CA F'!$D$5:$D$72,CLUBS!$B21,'CA F'!$S$5:$S$72,"&gt;0")+COUNTIFS('CA H'!$D$5:$D$72,CLUBS!$B21,'CA H'!$S$5:$S$72,"&gt;0")+COUNTIFS('JU F'!$D$5:$D$72,CLUBS!$B21,'JU F'!$S$5:$S$72,"&gt;0")+COUNTIFS('JU H'!$D$5:$D$72,CLUBS!$B21,'JU H'!$S$5:$S$72,"&gt;0")</f>
        <v>0</v>
      </c>
      <c r="Y21" s="69">
        <v>0</v>
      </c>
      <c r="Z21" s="69">
        <f>(SUMIF('MP F'!$D$5:$D$72,CLUBS!$B21,'MP F'!$T$5:$T$72)+SUMIF('MP H'!$D$5:$D$72,CLUBS!$B21,'MP H'!$T$5:$T$72)+SUMIF('PO F'!$D$5:$D$72,CLUBS!$B21,'PO F'!$T$5:$T$72)+SUMIF('PO H'!$D$5:$D$72,CLUBS!$B21,'PO H'!$T$5:$T$72)+SUMIF('PU F'!$D$5:$D$72,CLUBS!$B21,'PU F'!$T$5:$T$72)+SUMIF('PU H'!$D$5:$D$72,CLUBS!$B21,'PU H'!$T$5:$T$72)+SUMIF('BE F'!$D$5:$D$72,CLUBS!$B21,'BE F'!$T$5:$T$72)+SUMIF('BE H'!$D$5:$D$72,CLUBS!$B21,'BE H'!$T$5:$T$72)+SUMIF('MI F'!$D$5:$D$72,CLUBS!$B21,'MI F'!$T$5:$T$72)+SUMIF('MI H'!$D$5:$D$72,CLUBS!$B21,'MI H'!$T$5:$T$72)+SUMIF('CA F'!$D$5:$D$72,CLUBS!$B21,'CA F'!$T$5:$T$72)+SUMIF('CA H'!$D$5:$D$72,CLUBS!$B21,'CA H'!$T$5:$T$72)+SUMIF('JU F'!$D$5:$D$72,CLUBS!$B21,'JU F'!$T$5:$T$72)+SUMIF('JU H'!$D$5:$D$72,CLUBS!$B21,'JU H'!$T$5:$T$72))*Y21</f>
        <v>0</v>
      </c>
      <c r="AA21" s="26">
        <f>COUNTIFS('MP F'!$D$5:$D$72,CLUBS!$B21,'MP F'!$U$5:$U$72,"&gt;0")+COUNTIFS('MP H'!$D$5:$D$72,CLUBS!$B21,'MP H'!$U$5:$U$72,"&gt;0")+COUNTIFS('PO F'!$D$5:$D$72,CLUBS!$B21,'PO F'!$U$5:$U$72,"&gt;0")+COUNTIFS('PO H'!$D$5:$D$72,CLUBS!$B21,'PO H'!$U$5:$U$72,"&gt;0")+COUNTIFS('PU F'!$D$5:$D$72,CLUBS!$B21,'PU F'!$U$5:$U$72,"&gt;0")+COUNTIFS('PU H'!$D$5:$D$72,CLUBS!$B21,'PU H'!$U$5:$U$72,"&gt;0")+COUNTIFS('BE F'!$D$5:$D$72,CLUBS!$B21,'BE F'!$U$5:$U$72,"&gt;0")+COUNTIFS('BE H'!$D$5:$D$72,CLUBS!$B21,'BE H'!$U$5:$U$72,"&gt;0")+COUNTIFS('MI F'!$D$5:$D$72,CLUBS!$B21,'MI F'!$U$5:$U$72,"&gt;0")+COUNTIFS('MI H'!$D$5:$D$72,CLUBS!$B21,'MI H'!$U$5:$U$72,"&gt;0")+COUNTIFS('CA F'!$D$5:$D$72,CLUBS!$B21,'CA F'!$U$5:$U$72,"&gt;0")+COUNTIFS('CA H'!$D$5:$D$72,CLUBS!$B21,'CA H'!$U$5:$U$72,"&gt;0")+COUNTIFS('JU F'!$D$5:$D$72,CLUBS!$B21,'JU F'!$U$5:$U$72,"&gt;0")+COUNTIFS('JU H'!$D$5:$D$72,CLUBS!$B21,'JU H'!$U$5:$U$72,"&gt;0")</f>
        <v>0</v>
      </c>
      <c r="AB21" s="26">
        <v>0</v>
      </c>
      <c r="AC21" s="26">
        <f>(SUMIF('MP F'!$D$5:$D$72,CLUBS!$B21,'MP F'!$V$5:$V$72)+SUMIF('MP H'!$D$5:$D$72,CLUBS!$B21,'MP H'!$V$5:$V$72)+SUMIF('PO F'!$D$5:$D$72,CLUBS!$B21,'PO F'!$V$5:$V$72)+SUMIF('PO H'!$D$5:$D$72,CLUBS!$B21,'PO H'!$V$5:$V$72)+SUMIF('PU F'!$D$5:$D$72,CLUBS!$B21,'PU F'!$V$5:$V$72)+SUMIF('PU H'!$D$5:$D$72,CLUBS!$B21,'PU H'!$V$5:$V$72)+SUMIF('BE F'!$D$5:$D$72,CLUBS!$B21,'BE F'!$V$5:$V$72)+SUMIF('BE H'!$D$5:$D$72,CLUBS!$B21,'BE H'!$V$5:$V$72)+SUMIF('MI F'!$D$5:$D$72,CLUBS!$B21,'MI F'!$V$5:$V$72)+SUMIF('MI H'!$D$5:$D$72,CLUBS!$B21,'MI H'!$V$5:$V$72)+SUMIF('CA F'!$D$5:$D$72,CLUBS!$B21,'CA F'!$V$5:$V$72)+SUMIF('CA H'!$D$5:$D$72,CLUBS!$B21,'CA H'!$V$5:$V$72)+SUMIF('JU F'!$D$5:$D$72,CLUBS!$B21,'JU F'!$V$5:$V$72)+SUMIF('JU H'!$D$5:$D$72,CLUBS!$B21,'JU H'!$V$5:$V$72))*AB21</f>
        <v>0</v>
      </c>
      <c r="AD21" s="69">
        <f>COUNTIFS('MP F'!$D$5:$D$72,CLUBS!$B21,'MP F'!$W$5:$W$72,"&gt;0")+COUNTIFS('MP H'!$D$5:$D$72,CLUBS!$B21,'MP H'!$W$5:$W$72,"&gt;0")+COUNTIFS('PO F'!$D$5:$D$72,CLUBS!$B21,'PO F'!$W$5:$W$72,"&gt;0")+COUNTIFS('PO H'!$D$5:$D$72,CLUBS!$B21,'PO H'!$W$5:$W$72,"&gt;0")+COUNTIFS('PU F'!$D$5:$D$72,CLUBS!$B21,'PU F'!$W$5:$W$72,"&gt;0")+COUNTIFS('PU H'!$D$5:$D$72,CLUBS!$B21,'PU H'!$W$5:$W$72,"&gt;0")+COUNTIFS('BE F'!$D$5:$D$72,CLUBS!$B21,'BE F'!$W$5:$W$72,"&gt;0")+COUNTIFS('BE H'!$D$5:$D$72,CLUBS!$B21,'BE H'!$W$5:$W$72,"&gt;0")+COUNTIFS('MI F'!$D$5:$D$72,CLUBS!$B21,'MI F'!$W$5:$W$72,"&gt;0")+COUNTIFS('MI H'!$D$5:$D$72,CLUBS!$B21,'MI H'!$W$5:$W$72,"&gt;0")+COUNTIFS('CA F'!$D$5:$D$72,CLUBS!$B21,'CA F'!$W$5:$W$72,"&gt;0")+COUNTIFS('CA H'!$D$5:$D$72,CLUBS!$B21,'CA H'!$W$5:$W$72,"&gt;0")+COUNTIFS('JU F'!$D$5:$D$72,CLUBS!$B21,'JU F'!$W$5:$W$72,"&gt;0")+COUNTIFS('JU H'!$D$5:$D$72,CLUBS!$B21,'JU H'!$W$5:$W$72,"&gt;0")</f>
        <v>0</v>
      </c>
      <c r="AE21" s="69">
        <v>0</v>
      </c>
      <c r="AF21" s="69">
        <f>(SUMIF('MP F'!$D$5:$D$72,CLUBS!$B21,'MP F'!$X$5:$X$72)+SUMIF('MP H'!$D$5:$D$72,CLUBS!$B21,'MP H'!$X$5:$X$72)+SUMIF('PO F'!$D$5:$D$72,CLUBS!$B21,'PO F'!$X$5:$X$72)+SUMIF('PO H'!$D$5:$D$72,CLUBS!$B21,'PO H'!$X$5:$X$72)+SUMIF('PU F'!$D$5:$D$72,CLUBS!$B21,'PU F'!$X$5:$X$72)+SUMIF('PU H'!$D$5:$D$72,CLUBS!$B21,'PU H'!$X$5:$X$72)+SUMIF('BE F'!$D$5:$D$72,CLUBS!$B21,'BE F'!$X$5:$X$72)+SUMIF('BE H'!$D$5:$D$72,CLUBS!$B21,'BE H'!$X$5:$X$72)+SUMIF('MI F'!$D$5:$D$72,CLUBS!$B21,'MI F'!$X$5:$X$72)+SUMIF('MI H'!$D$5:$D$72,CLUBS!$B21,'MI H'!$X$5:$X$72)+SUMIF('CA F'!$D$5:$D$72,CLUBS!$B21,'CA F'!$X$5:$X$72)+SUMIF('CA H'!$D$5:$D$72,CLUBS!$B21,'CA H'!$X$5:$X$72)+SUMIF('JU F'!$D$5:$D$72,CLUBS!$B21,'JU F'!$X$5:$X$72)+SUMIF('JU H'!$D$5:$D$72,CLUBS!$B21,'JU H'!$X$5:$X$72))*AE21</f>
        <v>0</v>
      </c>
      <c r="AG21" s="26">
        <f>COUNTIFS('MP F'!$D$5:$D$72,CLUBS!$B21,'MP F'!$Y$5:$Y$72,"&gt;0")+COUNTIFS('MP H'!$D$5:$D$72,CLUBS!$B21,'MP H'!$Y$5:$Y$72,"&gt;0")+COUNTIFS('PO F'!$D$5:$D$72,CLUBS!$B21,'PO F'!$Y$5:$Y$72,"&gt;0")+COUNTIFS('PO H'!$D$5:$D$72,CLUBS!$B21,'PO H'!$Y$5:$Y$72,"&gt;0")+COUNTIFS('PU F'!$D$5:$D$72,CLUBS!$B21,'PU F'!$Y$5:$Y$72,"&gt;0")+COUNTIFS('PU H'!$D$5:$D$72,CLUBS!$B21,'PU H'!$Y$5:$Y$72,"&gt;0")+COUNTIFS('BE F'!$D$5:$D$72,CLUBS!$B21,'BE F'!$Y$5:$Y$72,"&gt;0")+COUNTIFS('BE H'!$D$5:$D$72,CLUBS!$B21,'BE H'!$Y$5:$Y$72,"&gt;0")+COUNTIFS('MI F'!$D$5:$D$72,CLUBS!$B21,'MI F'!$Y$5:$Y$72,"&gt;0")+COUNTIFS('MI H'!$D$5:$D$72,CLUBS!$B21,'MI H'!$Y$5:$Y$72,"&gt;0")+COUNTIFS('CA F'!$D$5:$D$72,CLUBS!$B21,'CA F'!$Y$5:$Y$72,"&gt;0")+COUNTIFS('CA H'!$D$5:$D$72,CLUBS!$B21,'CA H'!$Y$5:$Y$72,"&gt;0")+COUNTIFS('JU F'!$D$5:$D$72,CLUBS!$B21,'JU F'!$Y$5:$Y$72,"&gt;0")+COUNTIFS('JU H'!$D$5:$D$72,CLUBS!$B21,'JU H'!$Y$5:$Y$72,"&gt;0")</f>
        <v>0</v>
      </c>
      <c r="AH21" s="26">
        <f>SUMIF('MP F'!$D$5:$D$72,CLUBS!$B21,'MP F'!$Z$5:$Z$72)+SUMIF('MP H'!$D$5:$D$72,CLUBS!$B21,'MP H'!$Z$5:$Z$72)+SUMIF('PO F'!$D$5:$D$72,CLUBS!$B21,'PO F'!$Z$5:$Z$72)+SUMIF('PO H'!$D$5:$D$72,CLUBS!$B21,'PO H'!$Z$5:$Z$72)+SUMIF('PU F'!$D$5:$D$72,CLUBS!$B21,'PU F'!$Z$5:$Z$72)+SUMIF('PU H'!$D$5:$D$72,CLUBS!$B21,'PU H'!$Z$5:$Z$72)+SUMIF('BE F'!$D$5:$D$72,CLUBS!$B21,'BE F'!$Z$5:$Z$72)+SUMIF('BE H'!$D$5:$D$72,CLUBS!$B21,'BE H'!$Z$5:$Z$72)+SUMIF('MI F'!$D$5:$D$72,CLUBS!$B21,'MI F'!$Z$5:$Z$72)+SUMIF('MI H'!$D$5:$D$72,CLUBS!$B21,'MI H'!$Z$5:$Z$72)+SUMIF('CA F'!$D$5:$D$72,CLUBS!$B21,'CA F'!$Z$5:$Z$72)+SUMIF('CA H'!$D$5:$D$72,CLUBS!$B21,'CA H'!$Z$5:$Z$72)+SUMIF('JU F'!$D$5:$D$72,CLUBS!$B21,'JU F'!$Z$5:$Z$72)+SUMIF('JU H'!$D$5:$D$72,CLUBS!$B21,'JU H'!$Z$5:$Z$72)</f>
        <v>0</v>
      </c>
      <c r="AI21" s="26">
        <f>COUNTIFS('MP F'!$D$5:$D$72,CLUBS!$B21,'MP F'!$AA$5:$AA$72,"&gt;0")+COUNTIFS('MP H'!$D$5:$D$72,CLUBS!$B21,'MP H'!$AA$5:$AA$72,"&gt;0")+COUNTIFS('PO F'!$D$5:$D$72,CLUBS!$B21,'PO F'!$AA$5:$AA$72,"&gt;0")+COUNTIFS('PO H'!$D$5:$D$72,CLUBS!$B21,'PO H'!$AA$5:$AA$72,"&gt;0")+COUNTIFS('PU F'!$D$5:$D$72,CLUBS!$B21,'PU F'!$AA$5:$AA$72,"&gt;0")+COUNTIFS('PU H'!$D$5:$D$72,CLUBS!$B21,'PU H'!$AA$5:$AA$72,"&gt;0")+COUNTIFS('BE F'!$D$5:$D$72,CLUBS!$B21,'BE F'!$AA$5:$AA$72,"&gt;0")+COUNTIFS('BE H'!$D$5:$D$72,CLUBS!$B21,'BE H'!$AA$5:$AA$72,"&gt;0")+COUNTIFS('MI F'!$D$5:$D$72,CLUBS!$B21,'MI F'!$AA$5:$AA$72,"&gt;0")+COUNTIFS('MI H'!$D$5:$D$72,CLUBS!$B21,'MI H'!$AA$5:$AA$72,"&gt;0")+COUNTIFS('CA F'!$D$5:$D$72,CLUBS!$B21,'CA F'!$AA$5:$AA$72,"&gt;0")+COUNTIFS('CA H'!$D$5:$D$72,CLUBS!$B21,'CA H'!$AA$5:$AA$72,"&gt;0")+COUNTIFS('JU F'!$D$5:$D$72,CLUBS!$B21,'JU F'!$AA$5:$AA$72,"&gt;0")+COUNTIFS('JU H'!$D$5:$D$72,CLUBS!$B21,'JU H'!$AA$5:$AA$72,"&gt;0")</f>
        <v>0</v>
      </c>
      <c r="AJ21" s="26">
        <f>SUMIF('MP F'!$D$5:$D$72,CLUBS!$B21,'MP F'!$AB$5:$AB$72)+SUMIF('MP H'!$D$5:$D$72,CLUBS!$B21,'MP H'!$AB$5:$AB$72)+SUMIF('PO F'!$D$5:$D$72,CLUBS!$B21,'PO F'!$AB$5:$AB$72)+SUMIF('PO H'!$D$5:$D$72,CLUBS!$B21,'PO H'!$AB$5:$AB$72)+SUMIF('PU F'!$D$5:$D$72,CLUBS!$B21,'PU F'!$AB$5:$AB$72)+SUMIF('PU H'!$D$5:$D$72,CLUBS!$B21,'PU H'!$AB$5:$AB$72)+SUMIF('BE F'!$D$5:$D$72,CLUBS!$B21,'BE F'!$AB$5:$AB$72)+SUMIF('BE H'!$D$5:$D$72,CLUBS!$B21,'BE H'!$AB$5:$AB$72)+SUMIF('MI F'!$D$5:$D$72,CLUBS!$B21,'MI F'!$AB$5:$AB$72)+SUMIF('MI H'!$D$5:$D$72,CLUBS!$B21,'MI H'!$AB$5:$AB$72)+SUMIF('CA F'!$D$5:$D$72,CLUBS!$B21,'CA F'!$AB$5:$AB$72)+SUMIF('CA H'!$D$5:$D$72,CLUBS!$B21,'CA H'!$AB$5:$AB$72)+SUMIF('JU F'!$D$5:$D$72,CLUBS!$B21,'JU F'!$AB$5:$AB$72)+SUMIF('JU H'!$D$5:$D$72,CLUBS!$B21,'JU H'!$AB$5:$AB$72)</f>
        <v>0</v>
      </c>
      <c r="AK21" s="26">
        <f>COUNTIFS('MP F'!$D$5:$D$72,CLUBS!$B21,'MP F'!$AC$5:$AC$72,"&gt;0")+COUNTIFS('MP H'!$D$5:$D$72,CLUBS!$B21,'MP H'!$AC$5:$AC$72,"&gt;0")+COUNTIFS('PO F'!$D$5:$D$72,CLUBS!$B21,'PO F'!$AC$5:$AC$72,"&gt;0")+COUNTIFS('PO H'!$D$5:$D$72,CLUBS!$B21,'PO H'!$AC$5:$AC$72,"&gt;0")+COUNTIFS('PU F'!$D$5:$D$72,CLUBS!$B21,'PU F'!$AC$5:$AC$72,"&gt;0")+COUNTIFS('PU H'!$D$5:$D$72,CLUBS!$B21,'PU H'!$AC$5:$AC$72,"&gt;0")+COUNTIFS('BE F'!$D$5:$D$72,CLUBS!$B21,'BE F'!$AC$5:$AC$72,"&gt;0")+COUNTIFS('BE H'!$D$5:$D$72,CLUBS!$B21,'BE H'!$AC$5:$AC$72,"&gt;0")+COUNTIFS('MI F'!$D$5:$D$72,CLUBS!$B21,'MI F'!$AC$5:$AC$72,"&gt;0")+COUNTIFS('MI H'!$D$5:$D$72,CLUBS!$B21,'MI H'!$AC$5:$AC$72,"&gt;0")+COUNTIFS('CA F'!$D$5:$D$72,CLUBS!$B21,'CA F'!$AC$5:$AC$72,"&gt;0")+COUNTIFS('CA H'!$D$5:$D$72,CLUBS!$B21,'CA H'!$AC$5:$AC$72,"&gt;0")+COUNTIFS('JU F'!$D$5:$D$72,CLUBS!$B21,'JU F'!$AC$5:$AC$72,"&gt;0")+COUNTIFS('JU H'!$D$5:$D$72,CLUBS!$B21,'JU H'!$AC$5:$AC$72,"&gt;0")</f>
        <v>0</v>
      </c>
      <c r="AL21" s="26">
        <f>SUMIF('MP F'!$D$5:$D$72,CLUBS!$B21,'MP F'!$AD$5:$AD$72)+SUMIF('MP H'!$D$5:$D$72,CLUBS!$B21,'MP H'!$AD$5:$AD$72)+SUMIF('PO F'!$D$5:$D$72,CLUBS!$B21,'PO F'!$AD$5:$AD$72)+SUMIF('PO H'!$D$5:$D$72,CLUBS!$B21,'PO H'!$AD$5:$AD$72)+SUMIF('PU F'!$D$5:$D$72,CLUBS!$B21,'PU F'!$AD$5:$AD$72)+SUMIF('PU H'!$D$5:$D$72,CLUBS!$B21,'PU H'!$AD$5:$AD$72)+SUMIF('BE F'!$D$5:$D$72,CLUBS!$B21,'BE F'!$AD$5:$AD$72)+SUMIF('BE H'!$D$5:$D$72,CLUBS!$B21,'BE H'!$AD$5:$AD$72)+SUMIF('MI F'!$D$5:$D$72,CLUBS!$B21,'MI F'!$AD$5:$AD$72)+SUMIF('MI H'!$D$5:$D$72,CLUBS!$B21,'MI H'!$AD$5:$AD$72)+SUMIF('CA F'!$D$5:$D$72,CLUBS!$B21,'CA F'!$AD$5:$AD$72)+SUMIF('CA H'!$D$5:$D$72,CLUBS!$B21,'CA H'!$AD$5:$AD$72)+SUMIF('JU F'!$D$5:$D$72,CLUBS!$B21,'JU F'!$AD$5:$AD$72)+SUMIF('JU H'!$D$5:$D$72,CLUBS!$B21,'JU H'!$AD$5:$AD$72)</f>
        <v>0</v>
      </c>
      <c r="AM21" s="26">
        <f>COUNTIFS('MP F'!$D$5:$D$72,CLUBS!$B21,'MP F'!$AE$5:$AE$72,"&gt;0")+COUNTIFS('MP H'!$D$5:$D$72,CLUBS!$B21,'MP H'!$AE$5:$AE$72,"&gt;0")+COUNTIFS('PO F'!$D$5:$D$72,CLUBS!$B21,'PO F'!$AE$5:$AE$72,"&gt;0")+COUNTIFS('PO H'!$D$5:$D$72,CLUBS!$B21,'PO H'!$AE$5:$AE$72,"&gt;0")+COUNTIFS('PU F'!$D$5:$D$72,CLUBS!$B21,'PU F'!$AE$5:$AE$72,"&gt;0")+COUNTIFS('PU H'!$D$5:$D$72,CLUBS!$B21,'PU H'!$AE$5:$AE$72,"&gt;0")+COUNTIFS('BE F'!$D$5:$D$72,CLUBS!$B21,'BE F'!$AE$5:$AE$72,"&gt;0")+COUNTIFS('BE H'!$D$5:$D$72,CLUBS!$B21,'BE H'!$AE$5:$AE$72,"&gt;0")+COUNTIFS('MI F'!$D$5:$D$72,CLUBS!$B21,'MI F'!$AE$5:$AE$72,"&gt;0")+COUNTIFS('MI H'!$D$5:$D$72,CLUBS!$B21,'MI H'!$AE$5:$AE$72,"&gt;0")+COUNTIFS('CA F'!$D$5:$D$72,CLUBS!$B21,'CA F'!$AE$5:$AE$72,"&gt;0")+COUNTIFS('CA H'!$D$5:$D$72,CLUBS!$B21,'CA H'!$AE$5:$AE$72,"&gt;0")+COUNTIFS('JU F'!$D$5:$D$72,CLUBS!$B21,'JU F'!$AE$5:$AE$72,"&gt;0")+COUNTIFS('JU H'!$D$5:$D$72,CLUBS!$B21,'JU H'!$AE$5:$AE$72,"&gt;0")</f>
        <v>0</v>
      </c>
      <c r="AN21" s="26">
        <f>SUMIF('MP F'!$D$5:$D$72,CLUBS!$B21,'MP F'!$AF$5:$AF$72)+SUMIF('MP H'!$D$5:$D$72,CLUBS!$B21,'MP H'!$AF$5:$AF$72)+SUMIF('PO F'!$D$5:$D$72,CLUBS!$B21,'PO F'!$AF$5:$AF$72)+SUMIF('PO H'!$D$5:$D$72,CLUBS!$B21,'PO H'!$AF$5:$AF$72)+SUMIF('PU F'!$D$5:$D$72,CLUBS!$B21,'PU F'!$AF$5:$AF$72)+SUMIF('PU H'!$D$5:$D$72,CLUBS!$B21,'PU H'!$AF$5:$AF$72)+SUMIF('BE F'!$D$5:$D$72,CLUBS!$B21,'BE F'!$AF$5:$AF$72)+SUMIF('BE H'!$D$5:$D$72,CLUBS!$B21,'BE H'!$AF$5:$AF$72)+SUMIF('MI F'!$D$5:$D$72,CLUBS!$B21,'MI F'!$AF$5:$AF$72)+SUMIF('MI H'!$D$5:$D$72,CLUBS!$B21,'MI H'!$AF$5:$AF$72)+SUMIF('CA F'!$D$5:$D$72,CLUBS!$B21,'CA F'!$AF$5:$AF$72)+SUMIF('CA H'!$D$5:$D$72,CLUBS!$B21,'CA H'!$AF$5:$AF$72)+SUMIF('JU F'!$D$5:$D$72,CLUBS!$B21,'JU F'!$AF$5:$AF$72)+SUMIF('JU H'!$D$5:$D$72,CLUBS!$B21,'JU H'!$AF$5:$AF$72)</f>
        <v>0</v>
      </c>
      <c r="AO21" s="26">
        <f>COUNTIFS('MP F'!$D$5:$D$72,CLUBS!$B21,'MP F'!$AG$5:$AG$72,"&gt;0")+COUNTIFS('MP H'!$D$5:$D$72,CLUBS!$B21,'MP H'!$AG$5:$AG$72,"&gt;0")+COUNTIFS('PO F'!$D$5:$D$72,CLUBS!$B21,'PO F'!$AG$5:$AG$72,"&gt;0")+COUNTIFS('PO H'!$D$5:$D$72,CLUBS!$B21,'PO H'!$AG$5:$AG$72,"&gt;0")+COUNTIFS('PU F'!$D$5:$D$72,CLUBS!$B21,'PU F'!$AG$5:$AG$72,"&gt;0")+COUNTIFS('PU H'!$D$5:$D$72,CLUBS!$B21,'PU H'!$AG$5:$AG$72,"&gt;0")+COUNTIFS('BE F'!$D$5:$D$72,CLUBS!$B21,'BE F'!$AG$5:$AG$72,"&gt;0")+COUNTIFS('BE H'!$D$5:$D$72,CLUBS!$B21,'BE H'!$AG$5:$AG$72,"&gt;0")+COUNTIFS('MI F'!$D$5:$D$72,CLUBS!$B21,'MI F'!$AG$5:$AG$72,"&gt;0")+COUNTIFS('MI H'!$D$5:$D$72,CLUBS!$B21,'MI H'!$AG$5:$AG$72,"&gt;0")+COUNTIFS('CA F'!$D$5:$D$72,CLUBS!$B21,'CA F'!$AG$5:$AG$72,"&gt;0")+COUNTIFS('CA H'!$D$5:$D$72,CLUBS!$B21,'CA H'!$AG$5:$AG$72,"&gt;0")+COUNTIFS('JU F'!$D$5:$D$72,CLUBS!$B21,'JU F'!$AG$5:$AG$72,"&gt;0")+COUNTIFS('JU H'!$D$5:$D$72,CLUBS!$B21,'JU H'!$AG$5:$AG$72,"&gt;0")</f>
        <v>0</v>
      </c>
      <c r="AP21" s="26">
        <f>SUMIF('MP F'!$D$5:$D$72,CLUBS!$B21,'MP F'!$AH$5:$AH$72)+SUMIF('MP H'!$D$5:$D$72,CLUBS!$B21,'MP H'!$AH$5:$AH$72)+SUMIF('PO F'!$D$5:$D$72,CLUBS!$B21,'PO F'!$AH$5:$AH$72)+SUMIF('PO H'!$D$5:$D$72,CLUBS!$B21,'PO H'!$AH$5:$AH$72)+SUMIF('PU F'!$D$5:$D$72,CLUBS!$B21,'PU F'!$AH$5:$AH$72)+SUMIF('PU H'!$D$5:$D$72,CLUBS!$B21,'PU H'!$AH$5:$AH$72)+SUMIF('BE F'!$D$5:$D$72,CLUBS!$B21,'BE F'!$AH$5:$AH$72)+SUMIF('BE H'!$D$5:$D$72,CLUBS!$B21,'BE H'!$AH$5:$AH$72)+SUMIF('MI F'!$D$5:$D$72,CLUBS!$B21,'MI F'!$AH$5:$AH$72)+SUMIF('MI H'!$D$5:$D$72,CLUBS!$B21,'MI H'!$AH$5:$AH$72)+SUMIF('CA F'!$D$5:$D$72,CLUBS!$B21,'CA F'!$AH$5:$AH$72)+SUMIF('CA H'!$D$5:$D$72,CLUBS!$B21,'CA H'!$AH$5:$AH$72)+SUMIF('JU F'!$D$5:$D$72,CLUBS!$B21,'JU F'!$AH$5:$AH$72)+SUMIF('JU H'!$D$5:$D$72,CLUBS!$B21,'JU H'!$AH$5:$AH$72)</f>
        <v>0</v>
      </c>
      <c r="AQ21" s="16">
        <f t="shared" si="12"/>
        <v>0</v>
      </c>
      <c r="AR21" s="28">
        <f t="shared" si="13"/>
        <v>0</v>
      </c>
      <c r="AS21" s="29">
        <f t="shared" si="14"/>
        <v>0</v>
      </c>
      <c r="AT21" s="14">
        <f>COUNTIF('Licenciés Jeunes 2023'!F:F,CLUBS!B21)</f>
        <v>0</v>
      </c>
      <c r="AU21" s="14">
        <v>0</v>
      </c>
      <c r="AV21" s="27">
        <f t="shared" si="15"/>
        <v>0</v>
      </c>
      <c r="AW21" s="22"/>
    </row>
    <row r="22" spans="1:49" ht="13.5" x14ac:dyDescent="0.3">
      <c r="A22" s="34">
        <f t="shared" si="0"/>
        <v>20</v>
      </c>
      <c r="B22" s="65" t="s">
        <v>47</v>
      </c>
      <c r="C22" s="14">
        <f>COUNTIFS('MP F'!$D$5:$D$72,CLUBS!$B22,'MP F'!$E$5:$E$72,"&gt;0")+COUNTIFS('MP H'!$D$5:$D$72,CLUBS!$B22,'MP H'!$E$5:$E$72,"&gt;0")+COUNTIFS('PO F'!$D$5:$D$72,CLUBS!$B22,'PO F'!$E$5:$E$72,"&gt;0")+COUNTIFS('PO H'!$D$5:$D$72,CLUBS!$B22,'PO H'!$E$5:$E$72,"&gt;0")+COUNTIFS('PU F'!$D$5:$D$72,CLUBS!$B22,'PU F'!$E$5:$E$72,"&gt;0")+COUNTIFS('PU H'!$D$5:$D$72,CLUBS!$B22,'PU H'!$E$5:$E$72,"&gt;0")+COUNTIFS('BE F'!$D$5:$D$72,CLUBS!$B22,'BE F'!$E$5:$E$72,"&gt;0")+COUNTIFS('BE H'!$D$5:$D$72,CLUBS!$B22,'BE H'!$E$5:$E$72,"&gt;0")+COUNTIFS('MI F'!$D$5:$D$72,CLUBS!$B22,'MI F'!$E$5:$E$72,"&gt;0")+COUNTIFS('MI H'!$D$5:$D$72,CLUBS!$B22,'MI H'!$E$5:$E$72,"&gt;0")+COUNTIFS('CA F'!$D$5:$D$72,CLUBS!$B22,'CA F'!$E$5:$E$72,"&gt;0")+COUNTIFS('CA H'!$D$5:$D$72,CLUBS!$B22,'CA H'!$E$5:$E$72,"&gt;0")+COUNTIFS('JU F'!$D$5:$D$72,CLUBS!$B22,'JU F'!$E$5:$E$72,"&gt;0")+COUNTIFS('JU H'!$D$5:$D$72,CLUBS!$B22,'JU H'!$E$5:$E$72,"&gt;0")</f>
        <v>0</v>
      </c>
      <c r="D22" s="14">
        <v>0</v>
      </c>
      <c r="E22" s="27">
        <f>(SUMIF('MP F'!$D$5:$D$72,CLUBS!$B22,'MP F'!$F$5:$F$72)+SUMIF('MP H'!$D$5:$D$72,CLUBS!$B22,'MP H'!$F$5:$F$72)+SUMIF('PO F'!$D$5:$D$72,CLUBS!$B22,'PO F'!$F$5:$F$72)+SUMIF('PO H'!$D$5:$D$72,CLUBS!$B22,'PO H'!$F$5:$F$72)+SUMIF('PU F'!$D$5:$D$72,CLUBS!$B22,'PU F'!$F$5:$F$72)+SUMIF('PU H'!$D$5:$D$72,CLUBS!$B22,'PU H'!$F$5:$F$72)+SUMIF('BE F'!$D$5:$D$72,CLUBS!$B22,'BE F'!$F$5:$F$72)+SUMIF('BE H'!$D$5:$D$72,CLUBS!$B22,'BE H'!$F$5:$F$72)+SUMIF('MI F'!$D$5:$D$72,CLUBS!$B22,'MI F'!$F$5:$F$72)+SUMIF('MI H'!$D$5:$D$72,CLUBS!$B22,'MI H'!$F$5:$F$72)+SUMIF('CA F'!$D$5:$D$72,CLUBS!$B22,'CA F'!$F$5:$F$72)+SUMIF('CA H'!$D$5:$D$72,CLUBS!$B22,'CA H'!$F$5:$F$72)+SUMIF('JU F'!$D$5:$D$72,CLUBS!$B22,'JU F'!$F$5:$F$72)+SUMIF('JU H'!$D$5:$D$72,CLUBS!$B22,'JU H'!$F$5:$F$72))*D22</f>
        <v>0</v>
      </c>
      <c r="F22" s="69">
        <f>COUNTIFS('MP F'!$D$5:$D$72,CLUBS!$B22,'MP F'!$G$5:$G$72,"&gt;0")+COUNTIFS('MP H'!$D$5:$D$72,CLUBS!$B22,'MP H'!$G$5:$G$72,"&gt;0")+COUNTIFS('PO F'!$D$5:$D$72,CLUBS!$B22,'PO F'!$G$5:$G$72,"&gt;0")+COUNTIFS('PO H'!$D$5:$D$72,CLUBS!$B22,'PO H'!$G$5:$G$72,"&gt;0")+COUNTIFS('PU F'!$D$5:$D$72,CLUBS!$B22,'PU F'!$G$5:$G$72,"&gt;0")+COUNTIFS('PU H'!$D$5:$D$72,CLUBS!$B22,'PU H'!$G$5:$G$72,"&gt;0")+COUNTIFS('BE F'!$D$5:$D$72,CLUBS!$B22,'BE F'!$G$5:$G$72,"&gt;0")+COUNTIFS('BE H'!$D$5:$D$72,CLUBS!$B22,'BE H'!$G$5:$G$72,"&gt;0")+COUNTIFS('MI F'!$D$5:$D$72,CLUBS!$B22,'MI F'!$G$5:$G$72,"&gt;0")+COUNTIFS('MI H'!$D$5:$D$72,CLUBS!$B22,'MI H'!$G$5:$G$72,"&gt;0")+COUNTIFS('CA F'!$D$5:$D$72,CLUBS!$B22,'CA F'!$G$5:$G$72,"&gt;0")+COUNTIFS('CA H'!$D$5:$D$72,CLUBS!$B22,'CA H'!$G$5:$G$72,"&gt;0")+COUNTIFS('JU F'!$D$5:$D$72,CLUBS!$B22,'JU F'!$G$5:$G$72,"&gt;0")+COUNTIFS('JU H'!$D$5:$D$72,CLUBS!$B22,'JU H'!$G$5:$G$72,"&gt;0")</f>
        <v>0</v>
      </c>
      <c r="G22" s="69">
        <v>0</v>
      </c>
      <c r="H22" s="70">
        <f>(SUMIF('MP F'!$D$5:$D$72,CLUBS!$B22,'MP F'!$H$5:$H$72)+SUMIF('MP H'!$D$5:$D$72,CLUBS!$B22,'MP H'!$H$5:$H$72)+SUMIF('PO F'!$D$5:$D$72,CLUBS!$B22,'PO F'!$H$5:$H$72)+SUMIF('PO H'!$D$5:$D$72,CLUBS!$B22,'PO H'!$H$5:$H$72)+SUMIF('PU F'!$D$5:$D$72,CLUBS!$B22,'PU F'!$H$5:$H$72)+SUMIF('PU H'!$D$5:$D$72,CLUBS!$B22,'PU H'!$H$5:$H$72)+SUMIF('BE F'!$D$5:$D$72,CLUBS!$B22,'BE F'!$H$5:$H$72)+SUMIF('BE H'!$D$5:$D$72,CLUBS!$B22,'BE H'!$H$5:$H$72)+SUMIF('MI F'!$D$5:$D$72,CLUBS!$B22,'MI F'!$H$5:$H$72)+SUMIF('MI H'!$D$5:$D$72,CLUBS!$B22,'MI H'!$H$5:$H$72)+SUMIF('CA F'!$D$5:$D$72,CLUBS!$B22,'CA F'!$H$5:$H$72)+SUMIF('CA H'!$D$5:$D$72,CLUBS!$B22,'CA H'!$H$5:$H$72)+SUMIF('JU F'!$D$5:$D$72,CLUBS!$B22,'JU F'!$H$5:$H$72)+SUMIF('JU H'!$D$5:$D$72,CLUBS!$B22,'JU H'!$H$5:$H$72))*G22</f>
        <v>0</v>
      </c>
      <c r="I22" s="14">
        <f>COUNTIFS('MP F'!$D$5:$D$72,CLUBS!$B22,'MP F'!$I$5:$I$72,"&gt;0")+COUNTIFS('MP H'!$D$5:$D$72,CLUBS!$B22,'MP H'!$I$5:$I$72,"&gt;0")+COUNTIFS('PO F'!$D$5:$D$72,CLUBS!$B22,'PO F'!$I$5:$I$72,"&gt;0")+COUNTIFS('PO H'!$D$5:$D$72,CLUBS!$B22,'PO H'!$I$5:$I$72,"&gt;0")+COUNTIFS('PU F'!$D$5:$D$72,CLUBS!$B22,'PU F'!$I$5:$I$72,"&gt;0")+COUNTIFS('PU H'!$D$5:$D$72,CLUBS!$B22,'PU H'!$I$5:$I$72,"&gt;0")+COUNTIFS('BE F'!$D$5:$D$72,CLUBS!$B22,'BE F'!$I$5:$I$72,"&gt;0")+COUNTIFS('BE H'!$D$5:$D$72,CLUBS!$B22,'BE H'!$I$5:$I$72,"&gt;0")+COUNTIFS('MI F'!$D$5:$D$72,CLUBS!$B22,'MI F'!$I$5:$I$72,"&gt;0")+COUNTIFS('MI H'!$D$5:$D$72,CLUBS!$B22,'MI H'!$I$5:$I$72,"&gt;0")+COUNTIFS('CA F'!$D$5:$D$72,CLUBS!$B22,'CA F'!$I$5:$I$72,"&gt;0")+COUNTIFS('CA H'!$D$5:$D$72,CLUBS!$B22,'CA H'!$I$5:$I$72,"&gt;0")+COUNTIFS('JU F'!$D$5:$D$72,CLUBS!$B22,'JU F'!$I$5:$I$72,"&gt;0")+COUNTIFS('JU H'!$D$5:$D$72,CLUBS!$B22,'JU H'!$I$5:$I$72,"&gt;0")</f>
        <v>0</v>
      </c>
      <c r="J22" s="14">
        <v>0</v>
      </c>
      <c r="K22" s="26">
        <f>(SUMIF('MP F'!$D$5:$D$72,CLUBS!$B22,'MP F'!$J$5:$J$72)+SUMIF('MP H'!$D$5:$D$72,CLUBS!$B22,'MP H'!$J$5:$J$72)+SUMIF('PO F'!$D$5:$D$72,CLUBS!$B22,'PO F'!$J$5:$J$72)+SUMIF('PO H'!$D$5:$D$72,CLUBS!$B22,'PO H'!$J$5:$J$72)+SUMIF('PU F'!$D$5:$D$72,CLUBS!$B22,'PU F'!$J$5:$J$72)+SUMIF('PU H'!$D$5:$D$72,CLUBS!$B22,'PU H'!$J$5:$J$72)+SUMIF('BE F'!$D$5:$D$72,CLUBS!$B22,'BE F'!$J$5:$J$72)+SUMIF('BE H'!$D$5:$D$72,CLUBS!$B22,'BE H'!$J$5:$J$72)+SUMIF('MI F'!$D$5:$D$72,CLUBS!$B22,'MI F'!$J$5:$J$72)+SUMIF('MI H'!$D$5:$D$72,CLUBS!$B22,'MI H'!$J$5:$J$72)+SUMIF('CA F'!$D$5:$D$72,CLUBS!$B22,'CA F'!$J$5:$J$72)+SUMIF('CA H'!$D$5:$D$72,CLUBS!$B22,'CA H'!$J$5:$J$72)+SUMIF('JU F'!$D$5:$D$72,CLUBS!$B22,'JU F'!$J$5:$J$72)+SUMIF('JU H'!$D$5:$D$72,CLUBS!$B22,'JU H'!$J$5:$J$72))*J22</f>
        <v>0</v>
      </c>
      <c r="L22" s="69">
        <f>COUNTIFS('MP F'!$D$5:$D$72,CLUBS!$B22,'MP F'!$K$5:$K$72,"&gt;0")+COUNTIFS('MP H'!$D$5:$D$72,CLUBS!$B22,'MP H'!$K$5:$K$72,"&gt;0")+COUNTIFS('PO F'!$D$5:$D$72,CLUBS!$B22,'PO F'!$K$5:$K$72,"&gt;0")+COUNTIFS('PO H'!$D$5:$D$72,CLUBS!$B22,'PO H'!$K$5:$K$72,"&gt;0")+COUNTIFS('PU F'!$D$5:$D$72,CLUBS!$B22,'PU F'!$K$5:$K$72,"&gt;0")+COUNTIFS('PU H'!$D$5:$D$72,CLUBS!$B22,'PU H'!$K$5:$K$72,"&gt;0")+COUNTIFS('BE F'!$D$5:$D$72,CLUBS!$B22,'BE F'!$K$5:$K$72,"&gt;0")+COUNTIFS('BE H'!$D$5:$D$72,CLUBS!$B22,'BE H'!$K$5:$K$72,"&gt;0")+COUNTIFS('MI F'!$D$5:$D$72,CLUBS!$B22,'MI F'!$K$5:$K$72,"&gt;0")+COUNTIFS('MI H'!$D$5:$D$72,CLUBS!$B22,'MI H'!$K$5:$K$72,"&gt;0")+COUNTIFS('CA F'!$D$5:$D$72,CLUBS!$B22,'CA F'!$K$5:$K$72,"&gt;0")+COUNTIFS('CA H'!$D$5:$D$72,CLUBS!$B22,'CA H'!$K$5:$K$72,"&gt;0")+COUNTIFS('JU F'!$D$5:$D$72,CLUBS!$B22,'JU F'!$K$5:$K$72,"&gt;0")+COUNTIFS('JU H'!$D$5:$D$72,CLUBS!$B22,'JU H'!$K$5:$K$72,"&gt;0")</f>
        <v>0</v>
      </c>
      <c r="M22" s="69">
        <v>0</v>
      </c>
      <c r="N22" s="69">
        <f>(SUMIF('MP F'!$D$5:$D$72,CLUBS!$B22,'MP F'!$L$5:$L$72)+SUMIF('MP H'!$D$5:$D$72,CLUBS!$B22,'MP H'!$L$5:$L$72)+SUMIF('PO F'!$D$5:$D$72,CLUBS!$B22,'PO F'!$L$5:$L$72)+SUMIF('PO H'!$D$5:$D$72,CLUBS!$B22,'PO H'!$L$5:$L$72)+SUMIF('PU F'!$D$5:$D$72,CLUBS!$B22,'PU F'!$L$5:$L$72)+SUMIF('PU H'!$D$5:$D$72,CLUBS!$B22,'PU H'!$L$5:$L$72)+SUMIF('BE F'!$D$5:$D$72,CLUBS!$B22,'BE F'!$L$5:$L$72)+SUMIF('BE H'!$D$5:$D$72,CLUBS!$B22,'BE H'!$L$5:$L$72)+SUMIF('MI F'!$D$5:$D$72,CLUBS!$B22,'MI F'!$L$5:$L$72)+SUMIF('MI H'!$D$5:$D$72,CLUBS!$B22,'MI H'!$L$5:$L$72)+SUMIF('CA F'!$D$5:$D$72,CLUBS!$B22,'CA F'!$L$5:$L$72)+SUMIF('CA H'!$D$5:$D$72,CLUBS!$B22,'CA H'!$L$5:$L$72)+SUMIF('JU F'!$D$5:$D$72,CLUBS!$B22,'JU F'!$L$5:$L$72)+SUMIF('JU H'!$D$5:$D$72,CLUBS!$B22,'JU H'!$L$5:$L$72))*M22</f>
        <v>0</v>
      </c>
      <c r="O22" s="26">
        <f>COUNTIFS('MP F'!$D$5:$D$72,CLUBS!$B22,'MP F'!$M$5:$M$72,"&gt;0")+COUNTIFS('MP H'!$D$5:$D$72,CLUBS!$B22,'MP H'!$M$5:$M$72,"&gt;0")+COUNTIFS('PO F'!$D$5:$D$72,CLUBS!$B22,'PO F'!$M$5:$M$72,"&gt;0")+COUNTIFS('PO H'!$D$5:$D$72,CLUBS!$B22,'PO H'!$M$5:$M$72,"&gt;0")+COUNTIFS('PU F'!$D$5:$D$72,CLUBS!$B22,'PU F'!$M$5:$M$72,"&gt;0")+COUNTIFS('PU H'!$D$5:$D$72,CLUBS!$B22,'PU H'!$M$5:$M$72,"&gt;0")+COUNTIFS('BE F'!$D$5:$D$72,CLUBS!$B22,'BE F'!$M$5:$M$72,"&gt;0")+COUNTIFS('BE H'!$D$5:$D$72,CLUBS!$B22,'BE H'!$M$5:$M$72,"&gt;0")+COUNTIFS('MI F'!$D$5:$D$72,CLUBS!$B22,'MI F'!$M$5:$M$72,"&gt;0")+COUNTIFS('MI H'!$D$5:$D$72,CLUBS!$B22,'MI H'!$M$5:$M$72,"&gt;0")+COUNTIFS('CA F'!$D$5:$D$72,CLUBS!$B22,'CA F'!$M$5:$M$72,"&gt;0")+COUNTIFS('CA H'!$D$5:$D$72,CLUBS!$B22,'CA H'!$M$5:$M$72,"&gt;0")+COUNTIFS('JU F'!$D$5:$D$72,CLUBS!$B22,'JU F'!$M$5:$M$72,"&gt;0")+COUNTIFS('JU H'!$D$5:$D$72,CLUBS!$B22,'JU H'!$M$5:$M$72,"&gt;0")</f>
        <v>0</v>
      </c>
      <c r="P22" s="26">
        <v>0</v>
      </c>
      <c r="Q22" s="26">
        <f>(SUMIF('MP F'!$D$5:$D$72,CLUBS!$B22,'MP F'!$N$5:$N$72)+SUMIF('MP H'!$D$5:$D$72,CLUBS!$B22,'MP H'!$N$5:$N$72)+SUMIF('PO F'!$D$5:$D$72,CLUBS!$B22,'PO F'!$N$5:$N$72)+SUMIF('PO H'!$D$5:$D$72,CLUBS!$B22,'PO H'!$N$5:$N$72)+SUMIF('PU F'!$D$5:$D$72,CLUBS!$B22,'PU F'!$N$5:$N$72)+SUMIF('PU H'!$D$5:$D$72,CLUBS!$B22,'PU H'!$N$5:$N$72)+SUMIF('BE F'!$D$5:$D$72,CLUBS!$B22,'BE F'!$N$5:$N$72)+SUMIF('BE H'!$D$5:$D$72,CLUBS!$B22,'BE H'!$N$5:$N$72)+SUMIF('MI F'!$D$5:$D$72,CLUBS!$B22,'MI F'!$N$5:$N$72)+SUMIF('MI H'!$D$5:$D$72,CLUBS!$B22,'MI H'!$N$5:$N$72)+SUMIF('CA F'!$D$5:$D$72,CLUBS!$B22,'CA F'!$N$5:$N$72)+SUMIF('CA H'!$D$5:$D$72,CLUBS!$B22,'CA H'!$N$5:$N$72)+SUMIF('JU F'!$D$5:$D$72,CLUBS!$B22,'JU F'!$N$5:$N$72)+SUMIF('JU H'!$D$5:$D$72,CLUBS!$B22,'JU H'!$N$5:$N$72))*P22</f>
        <v>0</v>
      </c>
      <c r="R22" s="69">
        <f>COUNTIFS('MP F'!$D$5:$D$72,CLUBS!$B22,'MP F'!$O$5:$O$72,"&gt;0")+COUNTIFS('MP H'!$D$5:$D$72,CLUBS!$B22,'MP H'!$O$5:$O$72,"&gt;0")+COUNTIFS('PO F'!$D$5:$D$72,CLUBS!$B22,'PO F'!$O$5:$O$72,"&gt;0")+COUNTIFS('PO H'!$D$5:$D$72,CLUBS!$B22,'PO H'!$O$5:$O$72,"&gt;0")+COUNTIFS('PU F'!$D$5:$D$72,CLUBS!$B22,'PU F'!$O$5:$O$72,"&gt;0")+COUNTIFS('PU H'!$D$5:$D$72,CLUBS!$B22,'PU H'!$O$5:$O$72,"&gt;0")+COUNTIFS('BE F'!$D$5:$D$72,CLUBS!$B22,'BE F'!$O$5:$O$72,"&gt;0")+COUNTIFS('BE H'!$D$5:$D$72,CLUBS!$B22,'BE H'!$O$5:$O$72,"&gt;0")+COUNTIFS('MI F'!$D$5:$D$72,CLUBS!$B22,'MI F'!$O$5:$O$72,"&gt;0")+COUNTIFS('MI H'!$D$5:$D$72,CLUBS!$B22,'MI H'!$O$5:$O$72,"&gt;0")+COUNTIFS('CA F'!$D$5:$D$72,CLUBS!$B22,'CA F'!$O$5:$O$72,"&gt;0")+COUNTIFS('CA H'!$D$5:$D$72,CLUBS!$B22,'CA H'!$O$5:$O$72,"&gt;0")+COUNTIFS('JU F'!$D$5:$D$72,CLUBS!$B22,'JU F'!$O$5:$O$72,"&gt;0")+COUNTIFS('JU H'!$D$5:$D$72,CLUBS!$B22,'JU H'!$O$5:$O$72,"&gt;0")</f>
        <v>0</v>
      </c>
      <c r="S22" s="69">
        <v>0</v>
      </c>
      <c r="T22" s="69">
        <f>(SUMIF('MP F'!$D$5:$D$72,CLUBS!$B22,'MP F'!$P$5:$P$72)+SUMIF('MP H'!$D$5:$D$72,CLUBS!$B22,'MP H'!$P$5:$P$72)+SUMIF('PO F'!$D$5:$D$72,CLUBS!$B22,'PO F'!$P$5:$P$72)+SUMIF('PO H'!$D$5:$D$72,CLUBS!$B22,'PO H'!$P$5:$P$72)+SUMIF('PU F'!$D$5:$D$72,CLUBS!$B22,'PU F'!$P$5:$P$72)+SUMIF('PU H'!$D$5:$D$72,CLUBS!$B22,'PU H'!$P$5:$P$72)+SUMIF('BE F'!$D$5:$D$72,CLUBS!$B22,'BE F'!$P$5:$P$72)+SUMIF('BE H'!$D$5:$D$72,CLUBS!$B22,'BE H'!$P$5:$P$72)+SUMIF('MI F'!$D$5:$D$72,CLUBS!$B22,'MI F'!$P$5:$P$72)+SUMIF('MI H'!$D$5:$D$72,CLUBS!$B22,'MI H'!$P$5:$P$72)+SUMIF('CA F'!$D$5:$D$72,CLUBS!$B22,'CA F'!$P$5:$P$72)+SUMIF('CA H'!$D$5:$D$72,CLUBS!$B22,'CA H'!$P$5:$P$72)+SUMIF('JU F'!$D$5:$D$72,CLUBS!$B22,'JU F'!$P$5:$P$72)+SUMIF('JU H'!$D$5:$D$72,CLUBS!$B22,'JU H'!$P$5:$P$72))*S22</f>
        <v>0</v>
      </c>
      <c r="U22" s="26">
        <f>COUNTIFS('MP F'!$D$5:$D$72,CLUBS!$B22,'MP F'!$Q$5:$Q$72,"&gt;0")+COUNTIFS('MP H'!$D$5:$D$72,CLUBS!$B22,'MP H'!$Q$5:$Q$72,"&gt;0")+COUNTIFS('PO F'!$D$5:$D$72,CLUBS!$B22,'PO F'!$Q$5:$Q$72,"&gt;0")+COUNTIFS('PO H'!$D$5:$D$72,CLUBS!$B22,'PO H'!$Q$5:$Q$72,"&gt;0")+COUNTIFS('PU F'!$D$5:$D$72,CLUBS!$B22,'PU F'!$Q$5:$Q$72,"&gt;0")+COUNTIFS('PU H'!$D$5:$D$72,CLUBS!$B22,'PU H'!$Q$5:$Q$72,"&gt;0")+COUNTIFS('BE F'!$D$5:$D$72,CLUBS!$B22,'BE F'!$Q$5:$Q$72,"&gt;0")+COUNTIFS('BE H'!$D$5:$D$72,CLUBS!$B22,'BE H'!$Q$5:$Q$72,"&gt;0")+COUNTIFS('MI F'!$D$5:$D$72,CLUBS!$B22,'MI F'!$Q$5:$Q$72,"&gt;0")+COUNTIFS('MI H'!$D$5:$D$72,CLUBS!$B22,'MI H'!$Q$5:$Q$72,"&gt;0")+COUNTIFS('CA F'!$D$5:$D$72,CLUBS!$B22,'CA F'!$Q$5:$Q$72,"&gt;0")+COUNTIFS('CA H'!$D$5:$D$72,CLUBS!$B22,'CA H'!$Q$5:$Q$72,"&gt;0")+COUNTIFS('JU F'!$D$5:$D$72,CLUBS!$B22,'JU F'!$Q$5:$Q$72,"&gt;0")+COUNTIFS('JU H'!$D$5:$D$72,CLUBS!$B22,'JU H'!$Q$5:$Q$72,"&gt;0")</f>
        <v>0</v>
      </c>
      <c r="V22" s="26">
        <v>0</v>
      </c>
      <c r="W22" s="26">
        <f>(SUMIF('MP F'!$D$5:$D$72,CLUBS!$B22,'MP F'!$R$5:$R$72)+SUMIF('MP H'!$D$5:$D$72,CLUBS!$B22,'MP H'!$R$5:$R$72)+SUMIF('PO F'!$D$5:$D$72,CLUBS!$B22,'PO F'!$R$5:$R$72)+SUMIF('PO H'!$D$5:$D$72,CLUBS!$B22,'PO H'!$R$5:$R$72)+SUMIF('PU F'!$D$5:$D$72,CLUBS!$B22,'PU F'!$R$5:$R$72)+SUMIF('PU H'!$D$5:$D$72,CLUBS!$B22,'PU H'!$R$5:$R$72)+SUMIF('BE F'!$D$5:$D$72,CLUBS!$B22,'BE F'!$R$5:$R$72)+SUMIF('BE H'!$D$5:$D$72,CLUBS!$B22,'BE H'!$R$5:$R$72)+SUMIF('MI F'!$D$5:$D$72,CLUBS!$B22,'MI F'!$R$5:$R$72)+SUMIF('MI H'!$D$5:$D$72,CLUBS!$B22,'MI H'!$R$5:$R$72)+SUMIF('CA F'!$D$5:$D$72,CLUBS!$B22,'CA F'!$R$5:$R$72)+SUMIF('CA H'!$D$5:$D$72,CLUBS!$B22,'CA H'!$R$5:$R$72)+SUMIF('JU F'!$D$5:$D$72,CLUBS!$B22,'JU F'!$R$5:$R$72)+SUMIF('JU H'!$D$5:$D$72,CLUBS!$B22,'JU H'!$R$5:$R$72))*V22</f>
        <v>0</v>
      </c>
      <c r="X22" s="69">
        <f>COUNTIFS('MP F'!$D$5:$D$72,CLUBS!$B22,'MP F'!$S$5:$S$72,"&gt;0")+COUNTIFS('MP H'!$D$5:$D$72,CLUBS!$B22,'MP H'!$S$5:$S$72,"&gt;0")+COUNTIFS('PO F'!$D$5:$D$72,CLUBS!$B22,'PO F'!$S$5:$S$72,"&gt;0")+COUNTIFS('PO H'!$D$5:$D$72,CLUBS!$B22,'PO H'!$S$5:$S$72,"&gt;0")+COUNTIFS('PU F'!$D$5:$D$72,CLUBS!$B22,'PU F'!$S$5:$S$72,"&gt;0")+COUNTIFS('PU H'!$D$5:$D$72,CLUBS!$B22,'PU H'!$S$5:$S$72,"&gt;0")+COUNTIFS('BE F'!$D$5:$D$72,CLUBS!$B22,'BE F'!$S$5:$S$72,"&gt;0")+COUNTIFS('BE H'!$D$5:$D$72,CLUBS!$B22,'BE H'!$S$5:$S$72,"&gt;0")+COUNTIFS('MI F'!$D$5:$D$72,CLUBS!$B22,'MI F'!$S$5:$S$72,"&gt;0")+COUNTIFS('MI H'!$D$5:$D$72,CLUBS!$B22,'MI H'!$S$5:$S$72,"&gt;0")+COUNTIFS('CA F'!$D$5:$D$72,CLUBS!$B22,'CA F'!$S$5:$S$72,"&gt;0")+COUNTIFS('CA H'!$D$5:$D$72,CLUBS!$B22,'CA H'!$S$5:$S$72,"&gt;0")+COUNTIFS('JU F'!$D$5:$D$72,CLUBS!$B22,'JU F'!$S$5:$S$72,"&gt;0")+COUNTIFS('JU H'!$D$5:$D$72,CLUBS!$B22,'JU H'!$S$5:$S$72,"&gt;0")</f>
        <v>0</v>
      </c>
      <c r="Y22" s="69">
        <v>0</v>
      </c>
      <c r="Z22" s="69">
        <f>(SUMIF('MP F'!$D$5:$D$72,CLUBS!$B22,'MP F'!$T$5:$T$72)+SUMIF('MP H'!$D$5:$D$72,CLUBS!$B22,'MP H'!$T$5:$T$72)+SUMIF('PO F'!$D$5:$D$72,CLUBS!$B22,'PO F'!$T$5:$T$72)+SUMIF('PO H'!$D$5:$D$72,CLUBS!$B22,'PO H'!$T$5:$T$72)+SUMIF('PU F'!$D$5:$D$72,CLUBS!$B22,'PU F'!$T$5:$T$72)+SUMIF('PU H'!$D$5:$D$72,CLUBS!$B22,'PU H'!$T$5:$T$72)+SUMIF('BE F'!$D$5:$D$72,CLUBS!$B22,'BE F'!$T$5:$T$72)+SUMIF('BE H'!$D$5:$D$72,CLUBS!$B22,'BE H'!$T$5:$T$72)+SUMIF('MI F'!$D$5:$D$72,CLUBS!$B22,'MI F'!$T$5:$T$72)+SUMIF('MI H'!$D$5:$D$72,CLUBS!$B22,'MI H'!$T$5:$T$72)+SUMIF('CA F'!$D$5:$D$72,CLUBS!$B22,'CA F'!$T$5:$T$72)+SUMIF('CA H'!$D$5:$D$72,CLUBS!$B22,'CA H'!$T$5:$T$72)+SUMIF('JU F'!$D$5:$D$72,CLUBS!$B22,'JU F'!$T$5:$T$72)+SUMIF('JU H'!$D$5:$D$72,CLUBS!$B22,'JU H'!$T$5:$T$72))*Y22</f>
        <v>0</v>
      </c>
      <c r="AA22" s="26">
        <f>COUNTIFS('MP F'!$D$5:$D$72,CLUBS!$B22,'MP F'!$U$5:$U$72,"&gt;0")+COUNTIFS('MP H'!$D$5:$D$72,CLUBS!$B22,'MP H'!$U$5:$U$72,"&gt;0")+COUNTIFS('PO F'!$D$5:$D$72,CLUBS!$B22,'PO F'!$U$5:$U$72,"&gt;0")+COUNTIFS('PO H'!$D$5:$D$72,CLUBS!$B22,'PO H'!$U$5:$U$72,"&gt;0")+COUNTIFS('PU F'!$D$5:$D$72,CLUBS!$B22,'PU F'!$U$5:$U$72,"&gt;0")+COUNTIFS('PU H'!$D$5:$D$72,CLUBS!$B22,'PU H'!$U$5:$U$72,"&gt;0")+COUNTIFS('BE F'!$D$5:$D$72,CLUBS!$B22,'BE F'!$U$5:$U$72,"&gt;0")+COUNTIFS('BE H'!$D$5:$D$72,CLUBS!$B22,'BE H'!$U$5:$U$72,"&gt;0")+COUNTIFS('MI F'!$D$5:$D$72,CLUBS!$B22,'MI F'!$U$5:$U$72,"&gt;0")+COUNTIFS('MI H'!$D$5:$D$72,CLUBS!$B22,'MI H'!$U$5:$U$72,"&gt;0")+COUNTIFS('CA F'!$D$5:$D$72,CLUBS!$B22,'CA F'!$U$5:$U$72,"&gt;0")+COUNTIFS('CA H'!$D$5:$D$72,CLUBS!$B22,'CA H'!$U$5:$U$72,"&gt;0")+COUNTIFS('JU F'!$D$5:$D$72,CLUBS!$B22,'JU F'!$U$5:$U$72,"&gt;0")+COUNTIFS('JU H'!$D$5:$D$72,CLUBS!$B22,'JU H'!$U$5:$U$72,"&gt;0")</f>
        <v>0</v>
      </c>
      <c r="AB22" s="26">
        <v>0</v>
      </c>
      <c r="AC22" s="26">
        <f>(SUMIF('MP F'!$D$5:$D$72,CLUBS!$B22,'MP F'!$V$5:$V$72)+SUMIF('MP H'!$D$5:$D$72,CLUBS!$B22,'MP H'!$V$5:$V$72)+SUMIF('PO F'!$D$5:$D$72,CLUBS!$B22,'PO F'!$V$5:$V$72)+SUMIF('PO H'!$D$5:$D$72,CLUBS!$B22,'PO H'!$V$5:$V$72)+SUMIF('PU F'!$D$5:$D$72,CLUBS!$B22,'PU F'!$V$5:$V$72)+SUMIF('PU H'!$D$5:$D$72,CLUBS!$B22,'PU H'!$V$5:$V$72)+SUMIF('BE F'!$D$5:$D$72,CLUBS!$B22,'BE F'!$V$5:$V$72)+SUMIF('BE H'!$D$5:$D$72,CLUBS!$B22,'BE H'!$V$5:$V$72)+SUMIF('MI F'!$D$5:$D$72,CLUBS!$B22,'MI F'!$V$5:$V$72)+SUMIF('MI H'!$D$5:$D$72,CLUBS!$B22,'MI H'!$V$5:$V$72)+SUMIF('CA F'!$D$5:$D$72,CLUBS!$B22,'CA F'!$V$5:$V$72)+SUMIF('CA H'!$D$5:$D$72,CLUBS!$B22,'CA H'!$V$5:$V$72)+SUMIF('JU F'!$D$5:$D$72,CLUBS!$B22,'JU F'!$V$5:$V$72)+SUMIF('JU H'!$D$5:$D$72,CLUBS!$B22,'JU H'!$V$5:$V$72))*AB22</f>
        <v>0</v>
      </c>
      <c r="AD22" s="69">
        <f>COUNTIFS('MP F'!$D$5:$D$72,CLUBS!$B22,'MP F'!$W$5:$W$72,"&gt;0")+COUNTIFS('MP H'!$D$5:$D$72,CLUBS!$B22,'MP H'!$W$5:$W$72,"&gt;0")+COUNTIFS('PO F'!$D$5:$D$72,CLUBS!$B22,'PO F'!$W$5:$W$72,"&gt;0")+COUNTIFS('PO H'!$D$5:$D$72,CLUBS!$B22,'PO H'!$W$5:$W$72,"&gt;0")+COUNTIFS('PU F'!$D$5:$D$72,CLUBS!$B22,'PU F'!$W$5:$W$72,"&gt;0")+COUNTIFS('PU H'!$D$5:$D$72,CLUBS!$B22,'PU H'!$W$5:$W$72,"&gt;0")+COUNTIFS('BE F'!$D$5:$D$72,CLUBS!$B22,'BE F'!$W$5:$W$72,"&gt;0")+COUNTIFS('BE H'!$D$5:$D$72,CLUBS!$B22,'BE H'!$W$5:$W$72,"&gt;0")+COUNTIFS('MI F'!$D$5:$D$72,CLUBS!$B22,'MI F'!$W$5:$W$72,"&gt;0")+COUNTIFS('MI H'!$D$5:$D$72,CLUBS!$B22,'MI H'!$W$5:$W$72,"&gt;0")+COUNTIFS('CA F'!$D$5:$D$72,CLUBS!$B22,'CA F'!$W$5:$W$72,"&gt;0")+COUNTIFS('CA H'!$D$5:$D$72,CLUBS!$B22,'CA H'!$W$5:$W$72,"&gt;0")+COUNTIFS('JU F'!$D$5:$D$72,CLUBS!$B22,'JU F'!$W$5:$W$72,"&gt;0")+COUNTIFS('JU H'!$D$5:$D$72,CLUBS!$B22,'JU H'!$W$5:$W$72,"&gt;0")</f>
        <v>0</v>
      </c>
      <c r="AE22" s="69">
        <v>0</v>
      </c>
      <c r="AF22" s="69">
        <f>(SUMIF('MP F'!$D$5:$D$72,CLUBS!$B22,'MP F'!$X$5:$X$72)+SUMIF('MP H'!$D$5:$D$72,CLUBS!$B22,'MP H'!$X$5:$X$72)+SUMIF('PO F'!$D$5:$D$72,CLUBS!$B22,'PO F'!$X$5:$X$72)+SUMIF('PO H'!$D$5:$D$72,CLUBS!$B22,'PO H'!$X$5:$X$72)+SUMIF('PU F'!$D$5:$D$72,CLUBS!$B22,'PU F'!$X$5:$X$72)+SUMIF('PU H'!$D$5:$D$72,CLUBS!$B22,'PU H'!$X$5:$X$72)+SUMIF('BE F'!$D$5:$D$72,CLUBS!$B22,'BE F'!$X$5:$X$72)+SUMIF('BE H'!$D$5:$D$72,CLUBS!$B22,'BE H'!$X$5:$X$72)+SUMIF('MI F'!$D$5:$D$72,CLUBS!$B22,'MI F'!$X$5:$X$72)+SUMIF('MI H'!$D$5:$D$72,CLUBS!$B22,'MI H'!$X$5:$X$72)+SUMIF('CA F'!$D$5:$D$72,CLUBS!$B22,'CA F'!$X$5:$X$72)+SUMIF('CA H'!$D$5:$D$72,CLUBS!$B22,'CA H'!$X$5:$X$72)+SUMIF('JU F'!$D$5:$D$72,CLUBS!$B22,'JU F'!$X$5:$X$72)+SUMIF('JU H'!$D$5:$D$72,CLUBS!$B22,'JU H'!$X$5:$X$72))*AE22</f>
        <v>0</v>
      </c>
      <c r="AG22" s="26">
        <f>COUNTIFS('MP F'!$D$5:$D$72,CLUBS!$B22,'MP F'!$Y$5:$Y$72,"&gt;0")+COUNTIFS('MP H'!$D$5:$D$72,CLUBS!$B22,'MP H'!$Y$5:$Y$72,"&gt;0")+COUNTIFS('PO F'!$D$5:$D$72,CLUBS!$B22,'PO F'!$Y$5:$Y$72,"&gt;0")+COUNTIFS('PO H'!$D$5:$D$72,CLUBS!$B22,'PO H'!$Y$5:$Y$72,"&gt;0")+COUNTIFS('PU F'!$D$5:$D$72,CLUBS!$B22,'PU F'!$Y$5:$Y$72,"&gt;0")+COUNTIFS('PU H'!$D$5:$D$72,CLUBS!$B22,'PU H'!$Y$5:$Y$72,"&gt;0")+COUNTIFS('BE F'!$D$5:$D$72,CLUBS!$B22,'BE F'!$Y$5:$Y$72,"&gt;0")+COUNTIFS('BE H'!$D$5:$D$72,CLUBS!$B22,'BE H'!$Y$5:$Y$72,"&gt;0")+COUNTIFS('MI F'!$D$5:$D$72,CLUBS!$B22,'MI F'!$Y$5:$Y$72,"&gt;0")+COUNTIFS('MI H'!$D$5:$D$72,CLUBS!$B22,'MI H'!$Y$5:$Y$72,"&gt;0")+COUNTIFS('CA F'!$D$5:$D$72,CLUBS!$B22,'CA F'!$Y$5:$Y$72,"&gt;0")+COUNTIFS('CA H'!$D$5:$D$72,CLUBS!$B22,'CA H'!$Y$5:$Y$72,"&gt;0")+COUNTIFS('JU F'!$D$5:$D$72,CLUBS!$B22,'JU F'!$Y$5:$Y$72,"&gt;0")+COUNTIFS('JU H'!$D$5:$D$72,CLUBS!$B22,'JU H'!$Y$5:$Y$72,"&gt;0")</f>
        <v>0</v>
      </c>
      <c r="AH22" s="26">
        <f>SUMIF('MP F'!$D$5:$D$72,CLUBS!$B22,'MP F'!$Z$5:$Z$72)+SUMIF('MP H'!$D$5:$D$72,CLUBS!$B22,'MP H'!$Z$5:$Z$72)+SUMIF('PO F'!$D$5:$D$72,CLUBS!$B22,'PO F'!$Z$5:$Z$72)+SUMIF('PO H'!$D$5:$D$72,CLUBS!$B22,'PO H'!$Z$5:$Z$72)+SUMIF('PU F'!$D$5:$D$72,CLUBS!$B22,'PU F'!$Z$5:$Z$72)+SUMIF('PU H'!$D$5:$D$72,CLUBS!$B22,'PU H'!$Z$5:$Z$72)+SUMIF('BE F'!$D$5:$D$72,CLUBS!$B22,'BE F'!$Z$5:$Z$72)+SUMIF('BE H'!$D$5:$D$72,CLUBS!$B22,'BE H'!$Z$5:$Z$72)+SUMIF('MI F'!$D$5:$D$72,CLUBS!$B22,'MI F'!$Z$5:$Z$72)+SUMIF('MI H'!$D$5:$D$72,CLUBS!$B22,'MI H'!$Z$5:$Z$72)+SUMIF('CA F'!$D$5:$D$72,CLUBS!$B22,'CA F'!$Z$5:$Z$72)+SUMIF('CA H'!$D$5:$D$72,CLUBS!$B22,'CA H'!$Z$5:$Z$72)+SUMIF('JU F'!$D$5:$D$72,CLUBS!$B22,'JU F'!$Z$5:$Z$72)+SUMIF('JU H'!$D$5:$D$72,CLUBS!$B22,'JU H'!$Z$5:$Z$72)</f>
        <v>0</v>
      </c>
      <c r="AI22" s="26">
        <f>COUNTIFS('MP F'!$D$5:$D$72,CLUBS!$B22,'MP F'!$AA$5:$AA$72,"&gt;0")+COUNTIFS('MP H'!$D$5:$D$72,CLUBS!$B22,'MP H'!$AA$5:$AA$72,"&gt;0")+COUNTIFS('PO F'!$D$5:$D$72,CLUBS!$B22,'PO F'!$AA$5:$AA$72,"&gt;0")+COUNTIFS('PO H'!$D$5:$D$72,CLUBS!$B22,'PO H'!$AA$5:$AA$72,"&gt;0")+COUNTIFS('PU F'!$D$5:$D$72,CLUBS!$B22,'PU F'!$AA$5:$AA$72,"&gt;0")+COUNTIFS('PU H'!$D$5:$D$72,CLUBS!$B22,'PU H'!$AA$5:$AA$72,"&gt;0")+COUNTIFS('BE F'!$D$5:$D$72,CLUBS!$B22,'BE F'!$AA$5:$AA$72,"&gt;0")+COUNTIFS('BE H'!$D$5:$D$72,CLUBS!$B22,'BE H'!$AA$5:$AA$72,"&gt;0")+COUNTIFS('MI F'!$D$5:$D$72,CLUBS!$B22,'MI F'!$AA$5:$AA$72,"&gt;0")+COUNTIFS('MI H'!$D$5:$D$72,CLUBS!$B22,'MI H'!$AA$5:$AA$72,"&gt;0")+COUNTIFS('CA F'!$D$5:$D$72,CLUBS!$B22,'CA F'!$AA$5:$AA$72,"&gt;0")+COUNTIFS('CA H'!$D$5:$D$72,CLUBS!$B22,'CA H'!$AA$5:$AA$72,"&gt;0")+COUNTIFS('JU F'!$D$5:$D$72,CLUBS!$B22,'JU F'!$AA$5:$AA$72,"&gt;0")+COUNTIFS('JU H'!$D$5:$D$72,CLUBS!$B22,'JU H'!$AA$5:$AA$72,"&gt;0")</f>
        <v>0</v>
      </c>
      <c r="AJ22" s="26">
        <f>SUMIF('MP F'!$D$5:$D$72,CLUBS!$B22,'MP F'!$AB$5:$AB$72)+SUMIF('MP H'!$D$5:$D$72,CLUBS!$B22,'MP H'!$AB$5:$AB$72)+SUMIF('PO F'!$D$5:$D$72,CLUBS!$B22,'PO F'!$AB$5:$AB$72)+SUMIF('PO H'!$D$5:$D$72,CLUBS!$B22,'PO H'!$AB$5:$AB$72)+SUMIF('PU F'!$D$5:$D$72,CLUBS!$B22,'PU F'!$AB$5:$AB$72)+SUMIF('PU H'!$D$5:$D$72,CLUBS!$B22,'PU H'!$AB$5:$AB$72)+SUMIF('BE F'!$D$5:$D$72,CLUBS!$B22,'BE F'!$AB$5:$AB$72)+SUMIF('BE H'!$D$5:$D$72,CLUBS!$B22,'BE H'!$AB$5:$AB$72)+SUMIF('MI F'!$D$5:$D$72,CLUBS!$B22,'MI F'!$AB$5:$AB$72)+SUMIF('MI H'!$D$5:$D$72,CLUBS!$B22,'MI H'!$AB$5:$AB$72)+SUMIF('CA F'!$D$5:$D$72,CLUBS!$B22,'CA F'!$AB$5:$AB$72)+SUMIF('CA H'!$D$5:$D$72,CLUBS!$B22,'CA H'!$AB$5:$AB$72)+SUMIF('JU F'!$D$5:$D$72,CLUBS!$B22,'JU F'!$AB$5:$AB$72)+SUMIF('JU H'!$D$5:$D$72,CLUBS!$B22,'JU H'!$AB$5:$AB$72)</f>
        <v>0</v>
      </c>
      <c r="AK22" s="26">
        <f>COUNTIFS('MP F'!$D$5:$D$72,CLUBS!$B22,'MP F'!$AC$5:$AC$72,"&gt;0")+COUNTIFS('MP H'!$D$5:$D$72,CLUBS!$B22,'MP H'!$AC$5:$AC$72,"&gt;0")+COUNTIFS('PO F'!$D$5:$D$72,CLUBS!$B22,'PO F'!$AC$5:$AC$72,"&gt;0")+COUNTIFS('PO H'!$D$5:$D$72,CLUBS!$B22,'PO H'!$AC$5:$AC$72,"&gt;0")+COUNTIFS('PU F'!$D$5:$D$72,CLUBS!$B22,'PU F'!$AC$5:$AC$72,"&gt;0")+COUNTIFS('PU H'!$D$5:$D$72,CLUBS!$B22,'PU H'!$AC$5:$AC$72,"&gt;0")+COUNTIFS('BE F'!$D$5:$D$72,CLUBS!$B22,'BE F'!$AC$5:$AC$72,"&gt;0")+COUNTIFS('BE H'!$D$5:$D$72,CLUBS!$B22,'BE H'!$AC$5:$AC$72,"&gt;0")+COUNTIFS('MI F'!$D$5:$D$72,CLUBS!$B22,'MI F'!$AC$5:$AC$72,"&gt;0")+COUNTIFS('MI H'!$D$5:$D$72,CLUBS!$B22,'MI H'!$AC$5:$AC$72,"&gt;0")+COUNTIFS('CA F'!$D$5:$D$72,CLUBS!$B22,'CA F'!$AC$5:$AC$72,"&gt;0")+COUNTIFS('CA H'!$D$5:$D$72,CLUBS!$B22,'CA H'!$AC$5:$AC$72,"&gt;0")+COUNTIFS('JU F'!$D$5:$D$72,CLUBS!$B22,'JU F'!$AC$5:$AC$72,"&gt;0")+COUNTIFS('JU H'!$D$5:$D$72,CLUBS!$B22,'JU H'!$AC$5:$AC$72,"&gt;0")</f>
        <v>0</v>
      </c>
      <c r="AL22" s="26">
        <f>SUMIF('MP F'!$D$5:$D$72,CLUBS!$B22,'MP F'!$AD$5:$AD$72)+SUMIF('MP H'!$D$5:$D$72,CLUBS!$B22,'MP H'!$AD$5:$AD$72)+SUMIF('PO F'!$D$5:$D$72,CLUBS!$B22,'PO F'!$AD$5:$AD$72)+SUMIF('PO H'!$D$5:$D$72,CLUBS!$B22,'PO H'!$AD$5:$AD$72)+SUMIF('PU F'!$D$5:$D$72,CLUBS!$B22,'PU F'!$AD$5:$AD$72)+SUMIF('PU H'!$D$5:$D$72,CLUBS!$B22,'PU H'!$AD$5:$AD$72)+SUMIF('BE F'!$D$5:$D$72,CLUBS!$B22,'BE F'!$AD$5:$AD$72)+SUMIF('BE H'!$D$5:$D$72,CLUBS!$B22,'BE H'!$AD$5:$AD$72)+SUMIF('MI F'!$D$5:$D$72,CLUBS!$B22,'MI F'!$AD$5:$AD$72)+SUMIF('MI H'!$D$5:$D$72,CLUBS!$B22,'MI H'!$AD$5:$AD$72)+SUMIF('CA F'!$D$5:$D$72,CLUBS!$B22,'CA F'!$AD$5:$AD$72)+SUMIF('CA H'!$D$5:$D$72,CLUBS!$B22,'CA H'!$AD$5:$AD$72)+SUMIF('JU F'!$D$5:$D$72,CLUBS!$B22,'JU F'!$AD$5:$AD$72)+SUMIF('JU H'!$D$5:$D$72,CLUBS!$B22,'JU H'!$AD$5:$AD$72)</f>
        <v>0</v>
      </c>
      <c r="AM22" s="26">
        <f>COUNTIFS('MP F'!$D$5:$D$72,CLUBS!$B22,'MP F'!$AE$5:$AE$72,"&gt;0")+COUNTIFS('MP H'!$D$5:$D$72,CLUBS!$B22,'MP H'!$AE$5:$AE$72,"&gt;0")+COUNTIFS('PO F'!$D$5:$D$72,CLUBS!$B22,'PO F'!$AE$5:$AE$72,"&gt;0")+COUNTIFS('PO H'!$D$5:$D$72,CLUBS!$B22,'PO H'!$AE$5:$AE$72,"&gt;0")+COUNTIFS('PU F'!$D$5:$D$72,CLUBS!$B22,'PU F'!$AE$5:$AE$72,"&gt;0")+COUNTIFS('PU H'!$D$5:$D$72,CLUBS!$B22,'PU H'!$AE$5:$AE$72,"&gt;0")+COUNTIFS('BE F'!$D$5:$D$72,CLUBS!$B22,'BE F'!$AE$5:$AE$72,"&gt;0")+COUNTIFS('BE H'!$D$5:$D$72,CLUBS!$B22,'BE H'!$AE$5:$AE$72,"&gt;0")+COUNTIFS('MI F'!$D$5:$D$72,CLUBS!$B22,'MI F'!$AE$5:$AE$72,"&gt;0")+COUNTIFS('MI H'!$D$5:$D$72,CLUBS!$B22,'MI H'!$AE$5:$AE$72,"&gt;0")+COUNTIFS('CA F'!$D$5:$D$72,CLUBS!$B22,'CA F'!$AE$5:$AE$72,"&gt;0")+COUNTIFS('CA H'!$D$5:$D$72,CLUBS!$B22,'CA H'!$AE$5:$AE$72,"&gt;0")+COUNTIFS('JU F'!$D$5:$D$72,CLUBS!$B22,'JU F'!$AE$5:$AE$72,"&gt;0")+COUNTIFS('JU H'!$D$5:$D$72,CLUBS!$B22,'JU H'!$AE$5:$AE$72,"&gt;0")</f>
        <v>0</v>
      </c>
      <c r="AN22" s="26">
        <f>SUMIF('MP F'!$D$5:$D$72,CLUBS!$B22,'MP F'!$AF$5:$AF$72)+SUMIF('MP H'!$D$5:$D$72,CLUBS!$B22,'MP H'!$AF$5:$AF$72)+SUMIF('PO F'!$D$5:$D$72,CLUBS!$B22,'PO F'!$AF$5:$AF$72)+SUMIF('PO H'!$D$5:$D$72,CLUBS!$B22,'PO H'!$AF$5:$AF$72)+SUMIF('PU F'!$D$5:$D$72,CLUBS!$B22,'PU F'!$AF$5:$AF$72)+SUMIF('PU H'!$D$5:$D$72,CLUBS!$B22,'PU H'!$AF$5:$AF$72)+SUMIF('BE F'!$D$5:$D$72,CLUBS!$B22,'BE F'!$AF$5:$AF$72)+SUMIF('BE H'!$D$5:$D$72,CLUBS!$B22,'BE H'!$AF$5:$AF$72)+SUMIF('MI F'!$D$5:$D$72,CLUBS!$B22,'MI F'!$AF$5:$AF$72)+SUMIF('MI H'!$D$5:$D$72,CLUBS!$B22,'MI H'!$AF$5:$AF$72)+SUMIF('CA F'!$D$5:$D$72,CLUBS!$B22,'CA F'!$AF$5:$AF$72)+SUMIF('CA H'!$D$5:$D$72,CLUBS!$B22,'CA H'!$AF$5:$AF$72)+SUMIF('JU F'!$D$5:$D$72,CLUBS!$B22,'JU F'!$AF$5:$AF$72)+SUMIF('JU H'!$D$5:$D$72,CLUBS!$B22,'JU H'!$AF$5:$AF$72)</f>
        <v>0</v>
      </c>
      <c r="AO22" s="26">
        <f>COUNTIFS('MP F'!$D$5:$D$72,CLUBS!$B22,'MP F'!$AG$5:$AG$72,"&gt;0")+COUNTIFS('MP H'!$D$5:$D$72,CLUBS!$B22,'MP H'!$AG$5:$AG$72,"&gt;0")+COUNTIFS('PO F'!$D$5:$D$72,CLUBS!$B22,'PO F'!$AG$5:$AG$72,"&gt;0")+COUNTIFS('PO H'!$D$5:$D$72,CLUBS!$B22,'PO H'!$AG$5:$AG$72,"&gt;0")+COUNTIFS('PU F'!$D$5:$D$72,CLUBS!$B22,'PU F'!$AG$5:$AG$72,"&gt;0")+COUNTIFS('PU H'!$D$5:$D$72,CLUBS!$B22,'PU H'!$AG$5:$AG$72,"&gt;0")+COUNTIFS('BE F'!$D$5:$D$72,CLUBS!$B22,'BE F'!$AG$5:$AG$72,"&gt;0")+COUNTIFS('BE H'!$D$5:$D$72,CLUBS!$B22,'BE H'!$AG$5:$AG$72,"&gt;0")+COUNTIFS('MI F'!$D$5:$D$72,CLUBS!$B22,'MI F'!$AG$5:$AG$72,"&gt;0")+COUNTIFS('MI H'!$D$5:$D$72,CLUBS!$B22,'MI H'!$AG$5:$AG$72,"&gt;0")+COUNTIFS('CA F'!$D$5:$D$72,CLUBS!$B22,'CA F'!$AG$5:$AG$72,"&gt;0")+COUNTIFS('CA H'!$D$5:$D$72,CLUBS!$B22,'CA H'!$AG$5:$AG$72,"&gt;0")+COUNTIFS('JU F'!$D$5:$D$72,CLUBS!$B22,'JU F'!$AG$5:$AG$72,"&gt;0")+COUNTIFS('JU H'!$D$5:$D$72,CLUBS!$B22,'JU H'!$AG$5:$AG$72,"&gt;0")</f>
        <v>0</v>
      </c>
      <c r="AP22" s="26">
        <f>SUMIF('MP F'!$D$5:$D$72,CLUBS!$B22,'MP F'!$AH$5:$AH$72)+SUMIF('MP H'!$D$5:$D$72,CLUBS!$B22,'MP H'!$AH$5:$AH$72)+SUMIF('PO F'!$D$5:$D$72,CLUBS!$B22,'PO F'!$AH$5:$AH$72)+SUMIF('PO H'!$D$5:$D$72,CLUBS!$B22,'PO H'!$AH$5:$AH$72)+SUMIF('PU F'!$D$5:$D$72,CLUBS!$B22,'PU F'!$AH$5:$AH$72)+SUMIF('PU H'!$D$5:$D$72,CLUBS!$B22,'PU H'!$AH$5:$AH$72)+SUMIF('BE F'!$D$5:$D$72,CLUBS!$B22,'BE F'!$AH$5:$AH$72)+SUMIF('BE H'!$D$5:$D$72,CLUBS!$B22,'BE H'!$AH$5:$AH$72)+SUMIF('MI F'!$D$5:$D$72,CLUBS!$B22,'MI F'!$AH$5:$AH$72)+SUMIF('MI H'!$D$5:$D$72,CLUBS!$B22,'MI H'!$AH$5:$AH$72)+SUMIF('CA F'!$D$5:$D$72,CLUBS!$B22,'CA F'!$AH$5:$AH$72)+SUMIF('CA H'!$D$5:$D$72,CLUBS!$B22,'CA H'!$AH$5:$AH$72)+SUMIF('JU F'!$D$5:$D$72,CLUBS!$B22,'JU F'!$AH$5:$AH$72)+SUMIF('JU H'!$D$5:$D$72,CLUBS!$B22,'JU H'!$AH$5:$AH$72)</f>
        <v>0</v>
      </c>
      <c r="AQ22" s="16">
        <f t="shared" si="12"/>
        <v>0</v>
      </c>
      <c r="AR22" s="28">
        <f t="shared" si="13"/>
        <v>0</v>
      </c>
      <c r="AS22" s="29">
        <f t="shared" si="14"/>
        <v>0</v>
      </c>
      <c r="AT22" s="14">
        <f>COUNTIF('Licenciés Jeunes 2023'!F:F,CLUBS!B22)</f>
        <v>0</v>
      </c>
      <c r="AU22" s="14">
        <v>0</v>
      </c>
      <c r="AV22" s="27">
        <f t="shared" si="15"/>
        <v>0</v>
      </c>
      <c r="AW22" s="22"/>
    </row>
    <row r="23" spans="1:49" ht="13.5" x14ac:dyDescent="0.3">
      <c r="A23" s="34">
        <f t="shared" si="0"/>
        <v>15</v>
      </c>
      <c r="B23" s="65" t="s">
        <v>26</v>
      </c>
      <c r="C23" s="14">
        <f>COUNTIFS('MP F'!$D$5:$D$72,CLUBS!$B23,'MP F'!$E$5:$E$72,"&gt;0")+COUNTIFS('MP H'!$D$5:$D$72,CLUBS!$B23,'MP H'!$E$5:$E$72,"&gt;0")+COUNTIFS('PO F'!$D$5:$D$72,CLUBS!$B23,'PO F'!$E$5:$E$72,"&gt;0")+COUNTIFS('PO H'!$D$5:$D$72,CLUBS!$B23,'PO H'!$E$5:$E$72,"&gt;0")+COUNTIFS('PU F'!$D$5:$D$72,CLUBS!$B23,'PU F'!$E$5:$E$72,"&gt;0")+COUNTIFS('PU H'!$D$5:$D$72,CLUBS!$B23,'PU H'!$E$5:$E$72,"&gt;0")+COUNTIFS('BE F'!$D$5:$D$72,CLUBS!$B23,'BE F'!$E$5:$E$72,"&gt;0")+COUNTIFS('BE H'!$D$5:$D$72,CLUBS!$B23,'BE H'!$E$5:$E$72,"&gt;0")+COUNTIFS('MI F'!$D$5:$D$72,CLUBS!$B23,'MI F'!$E$5:$E$72,"&gt;0")+COUNTIFS('MI H'!$D$5:$D$72,CLUBS!$B23,'MI H'!$E$5:$E$72,"&gt;0")+COUNTIFS('CA F'!$D$5:$D$72,CLUBS!$B23,'CA F'!$E$5:$E$72,"&gt;0")+COUNTIFS('CA H'!$D$5:$D$72,CLUBS!$B23,'CA H'!$E$5:$E$72,"&gt;0")+COUNTIFS('JU F'!$D$5:$D$72,CLUBS!$B23,'JU F'!$E$5:$E$72,"&gt;0")+COUNTIFS('JU H'!$D$5:$D$72,CLUBS!$B23,'JU H'!$E$5:$E$72,"&gt;0")</f>
        <v>0</v>
      </c>
      <c r="D23" s="14">
        <f t="shared" si="2"/>
        <v>0</v>
      </c>
      <c r="E23" s="27">
        <f>(SUMIF('MP F'!$D$5:$D$72,CLUBS!$B23,'MP F'!$F$5:$F$72)+SUMIF('MP H'!$D$5:$D$72,CLUBS!$B23,'MP H'!$F$5:$F$72)+SUMIF('PO F'!$D$5:$D$72,CLUBS!$B23,'PO F'!$F$5:$F$72)+SUMIF('PO H'!$D$5:$D$72,CLUBS!$B23,'PO H'!$F$5:$F$72)+SUMIF('PU F'!$D$5:$D$72,CLUBS!$B23,'PU F'!$F$5:$F$72)+SUMIF('PU H'!$D$5:$D$72,CLUBS!$B23,'PU H'!$F$5:$F$72)+SUMIF('BE F'!$D$5:$D$72,CLUBS!$B23,'BE F'!$F$5:$F$72)+SUMIF('BE H'!$D$5:$D$72,CLUBS!$B23,'BE H'!$F$5:$F$72)+SUMIF('MI F'!$D$5:$D$72,CLUBS!$B23,'MI F'!$F$5:$F$72)+SUMIF('MI H'!$D$5:$D$72,CLUBS!$B23,'MI H'!$F$5:$F$72)+SUMIF('CA F'!$D$5:$D$72,CLUBS!$B23,'CA F'!$F$5:$F$72)+SUMIF('CA H'!$D$5:$D$72,CLUBS!$B23,'CA H'!$F$5:$F$72)+SUMIF('JU F'!$D$5:$D$72,CLUBS!$B23,'JU F'!$F$5:$F$72)+SUMIF('JU H'!$D$5:$D$72,CLUBS!$B23,'JU H'!$F$5:$F$72))*D23</f>
        <v>0</v>
      </c>
      <c r="F23" s="69">
        <f>COUNTIFS('MP F'!$D$5:$D$72,CLUBS!$B23,'MP F'!$G$5:$G$72,"&gt;0")+COUNTIFS('MP H'!$D$5:$D$72,CLUBS!$B23,'MP H'!$G$5:$G$72,"&gt;0")+COUNTIFS('PO F'!$D$5:$D$72,CLUBS!$B23,'PO F'!$G$5:$G$72,"&gt;0")+COUNTIFS('PO H'!$D$5:$D$72,CLUBS!$B23,'PO H'!$G$5:$G$72,"&gt;0")+COUNTIFS('PU F'!$D$5:$D$72,CLUBS!$B23,'PU F'!$G$5:$G$72,"&gt;0")+COUNTIFS('PU H'!$D$5:$D$72,CLUBS!$B23,'PU H'!$G$5:$G$72,"&gt;0")+COUNTIFS('BE F'!$D$5:$D$72,CLUBS!$B23,'BE F'!$G$5:$G$72,"&gt;0")+COUNTIFS('BE H'!$D$5:$D$72,CLUBS!$B23,'BE H'!$G$5:$G$72,"&gt;0")+COUNTIFS('MI F'!$D$5:$D$72,CLUBS!$B23,'MI F'!$G$5:$G$72,"&gt;0")+COUNTIFS('MI H'!$D$5:$D$72,CLUBS!$B23,'MI H'!$G$5:$G$72,"&gt;0")+COUNTIFS('CA F'!$D$5:$D$72,CLUBS!$B23,'CA F'!$G$5:$G$72,"&gt;0")+COUNTIFS('CA H'!$D$5:$D$72,CLUBS!$B23,'CA H'!$G$5:$G$72,"&gt;0")+COUNTIFS('JU F'!$D$5:$D$72,CLUBS!$B23,'JU F'!$G$5:$G$72,"&gt;0")+COUNTIFS('JU H'!$D$5:$D$72,CLUBS!$B23,'JU H'!$G$5:$G$72,"&gt;0")</f>
        <v>4</v>
      </c>
      <c r="G23" s="69">
        <f t="shared" si="3"/>
        <v>0.5714285714285714</v>
      </c>
      <c r="H23" s="70">
        <f>(SUMIF('MP F'!$D$5:$D$72,CLUBS!$B23,'MP F'!$H$5:$H$72)+SUMIF('MP H'!$D$5:$D$72,CLUBS!$B23,'MP H'!$H$5:$H$72)+SUMIF('PO F'!$D$5:$D$72,CLUBS!$B23,'PO F'!$H$5:$H$72)+SUMIF('PO H'!$D$5:$D$72,CLUBS!$B23,'PO H'!$H$5:$H$72)+SUMIF('PU F'!$D$5:$D$72,CLUBS!$B23,'PU F'!$H$5:$H$72)+SUMIF('PU H'!$D$5:$D$72,CLUBS!$B23,'PU H'!$H$5:$H$72)+SUMIF('BE F'!$D$5:$D$72,CLUBS!$B23,'BE F'!$H$5:$H$72)+SUMIF('BE H'!$D$5:$D$72,CLUBS!$B23,'BE H'!$H$5:$H$72)+SUMIF('MI F'!$D$5:$D$72,CLUBS!$B23,'MI F'!$H$5:$H$72)+SUMIF('MI H'!$D$5:$D$72,CLUBS!$B23,'MI H'!$H$5:$H$72)+SUMIF('CA F'!$D$5:$D$72,CLUBS!$B23,'CA F'!$H$5:$H$72)+SUMIF('CA H'!$D$5:$D$72,CLUBS!$B23,'CA H'!$H$5:$H$72)+SUMIF('JU F'!$D$5:$D$72,CLUBS!$B23,'JU F'!$H$5:$H$72)+SUMIF('JU H'!$D$5:$D$72,CLUBS!$B23,'JU H'!$H$5:$H$72))*G23</f>
        <v>41.142857142857139</v>
      </c>
      <c r="I23" s="14">
        <f>COUNTIFS('MP F'!$D$5:$D$72,CLUBS!$B23,'MP F'!$I$5:$I$72,"&gt;0")+COUNTIFS('MP H'!$D$5:$D$72,CLUBS!$B23,'MP H'!$I$5:$I$72,"&gt;0")+COUNTIFS('PO F'!$D$5:$D$72,CLUBS!$B23,'PO F'!$I$5:$I$72,"&gt;0")+COUNTIFS('PO H'!$D$5:$D$72,CLUBS!$B23,'PO H'!$I$5:$I$72,"&gt;0")+COUNTIFS('PU F'!$D$5:$D$72,CLUBS!$B23,'PU F'!$I$5:$I$72,"&gt;0")+COUNTIFS('PU H'!$D$5:$D$72,CLUBS!$B23,'PU H'!$I$5:$I$72,"&gt;0")+COUNTIFS('BE F'!$D$5:$D$72,CLUBS!$B23,'BE F'!$I$5:$I$72,"&gt;0")+COUNTIFS('BE H'!$D$5:$D$72,CLUBS!$B23,'BE H'!$I$5:$I$72,"&gt;0")+COUNTIFS('MI F'!$D$5:$D$72,CLUBS!$B23,'MI F'!$I$5:$I$72,"&gt;0")+COUNTIFS('MI H'!$D$5:$D$72,CLUBS!$B23,'MI H'!$I$5:$I$72,"&gt;0")+COUNTIFS('CA F'!$D$5:$D$72,CLUBS!$B23,'CA F'!$I$5:$I$72,"&gt;0")+COUNTIFS('CA H'!$D$5:$D$72,CLUBS!$B23,'CA H'!$I$5:$I$72,"&gt;0")+COUNTIFS('JU F'!$D$5:$D$72,CLUBS!$B23,'JU F'!$I$5:$I$72,"&gt;0")+COUNTIFS('JU H'!$D$5:$D$72,CLUBS!$B23,'JU H'!$I$5:$I$72,"&gt;0")</f>
        <v>0</v>
      </c>
      <c r="J23" s="14">
        <f t="shared" si="4"/>
        <v>0</v>
      </c>
      <c r="K23" s="26">
        <f>(SUMIF('MP F'!$D$5:$D$72,CLUBS!$B23,'MP F'!$J$5:$J$72)+SUMIF('MP H'!$D$5:$D$72,CLUBS!$B23,'MP H'!$J$5:$J$72)+SUMIF('PO F'!$D$5:$D$72,CLUBS!$B23,'PO F'!$J$5:$J$72)+SUMIF('PO H'!$D$5:$D$72,CLUBS!$B23,'PO H'!$J$5:$J$72)+SUMIF('PU F'!$D$5:$D$72,CLUBS!$B23,'PU F'!$J$5:$J$72)+SUMIF('PU H'!$D$5:$D$72,CLUBS!$B23,'PU H'!$J$5:$J$72)+SUMIF('BE F'!$D$5:$D$72,CLUBS!$B23,'BE F'!$J$5:$J$72)+SUMIF('BE H'!$D$5:$D$72,CLUBS!$B23,'BE H'!$J$5:$J$72)+SUMIF('MI F'!$D$5:$D$72,CLUBS!$B23,'MI F'!$J$5:$J$72)+SUMIF('MI H'!$D$5:$D$72,CLUBS!$B23,'MI H'!$J$5:$J$72)+SUMIF('CA F'!$D$5:$D$72,CLUBS!$B23,'CA F'!$J$5:$J$72)+SUMIF('CA H'!$D$5:$D$72,CLUBS!$B23,'CA H'!$J$5:$J$72)+SUMIF('JU F'!$D$5:$D$72,CLUBS!$B23,'JU F'!$J$5:$J$72)+SUMIF('JU H'!$D$5:$D$72,CLUBS!$B23,'JU H'!$J$5:$J$72))*J23</f>
        <v>0</v>
      </c>
      <c r="L23" s="69">
        <f>COUNTIFS('MP F'!$D$5:$D$72,CLUBS!$B23,'MP F'!$K$5:$K$72,"&gt;0")+COUNTIFS('MP H'!$D$5:$D$72,CLUBS!$B23,'MP H'!$K$5:$K$72,"&gt;0")+COUNTIFS('PO F'!$D$5:$D$72,CLUBS!$B23,'PO F'!$K$5:$K$72,"&gt;0")+COUNTIFS('PO H'!$D$5:$D$72,CLUBS!$B23,'PO H'!$K$5:$K$72,"&gt;0")+COUNTIFS('PU F'!$D$5:$D$72,CLUBS!$B23,'PU F'!$K$5:$K$72,"&gt;0")+COUNTIFS('PU H'!$D$5:$D$72,CLUBS!$B23,'PU H'!$K$5:$K$72,"&gt;0")+COUNTIFS('BE F'!$D$5:$D$72,CLUBS!$B23,'BE F'!$K$5:$K$72,"&gt;0")+COUNTIFS('BE H'!$D$5:$D$72,CLUBS!$B23,'BE H'!$K$5:$K$72,"&gt;0")+COUNTIFS('MI F'!$D$5:$D$72,CLUBS!$B23,'MI F'!$K$5:$K$72,"&gt;0")+COUNTIFS('MI H'!$D$5:$D$72,CLUBS!$B23,'MI H'!$K$5:$K$72,"&gt;0")+COUNTIFS('CA F'!$D$5:$D$72,CLUBS!$B23,'CA F'!$K$5:$K$72,"&gt;0")+COUNTIFS('CA H'!$D$5:$D$72,CLUBS!$B23,'CA H'!$K$5:$K$72,"&gt;0")+COUNTIFS('JU F'!$D$5:$D$72,CLUBS!$B23,'JU F'!$K$5:$K$72,"&gt;0")+COUNTIFS('JU H'!$D$5:$D$72,CLUBS!$B23,'JU H'!$K$5:$K$72,"&gt;0")</f>
        <v>0</v>
      </c>
      <c r="M23" s="69">
        <f t="shared" si="5"/>
        <v>0</v>
      </c>
      <c r="N23" s="69">
        <f>(SUMIF('MP F'!$D$5:$D$72,CLUBS!$B23,'MP F'!$L$5:$L$72)+SUMIF('MP H'!$D$5:$D$72,CLUBS!$B23,'MP H'!$L$5:$L$72)+SUMIF('PO F'!$D$5:$D$72,CLUBS!$B23,'PO F'!$L$5:$L$72)+SUMIF('PO H'!$D$5:$D$72,CLUBS!$B23,'PO H'!$L$5:$L$72)+SUMIF('PU F'!$D$5:$D$72,CLUBS!$B23,'PU F'!$L$5:$L$72)+SUMIF('PU H'!$D$5:$D$72,CLUBS!$B23,'PU H'!$L$5:$L$72)+SUMIF('BE F'!$D$5:$D$72,CLUBS!$B23,'BE F'!$L$5:$L$72)+SUMIF('BE H'!$D$5:$D$72,CLUBS!$B23,'BE H'!$L$5:$L$72)+SUMIF('MI F'!$D$5:$D$72,CLUBS!$B23,'MI F'!$L$5:$L$72)+SUMIF('MI H'!$D$5:$D$72,CLUBS!$B23,'MI H'!$L$5:$L$72)+SUMIF('CA F'!$D$5:$D$72,CLUBS!$B23,'CA F'!$L$5:$L$72)+SUMIF('CA H'!$D$5:$D$72,CLUBS!$B23,'CA H'!$L$5:$L$72)+SUMIF('JU F'!$D$5:$D$72,CLUBS!$B23,'JU F'!$L$5:$L$72)+SUMIF('JU H'!$D$5:$D$72,CLUBS!$B23,'JU H'!$L$5:$L$72))*M23</f>
        <v>0</v>
      </c>
      <c r="O23" s="26">
        <f>COUNTIFS('MP F'!$D$5:$D$72,CLUBS!$B23,'MP F'!$M$5:$M$72,"&gt;0")+COUNTIFS('MP H'!$D$5:$D$72,CLUBS!$B23,'MP H'!$M$5:$M$72,"&gt;0")+COUNTIFS('PO F'!$D$5:$D$72,CLUBS!$B23,'PO F'!$M$5:$M$72,"&gt;0")+COUNTIFS('PO H'!$D$5:$D$72,CLUBS!$B23,'PO H'!$M$5:$M$72,"&gt;0")+COUNTIFS('PU F'!$D$5:$D$72,CLUBS!$B23,'PU F'!$M$5:$M$72,"&gt;0")+COUNTIFS('PU H'!$D$5:$D$72,CLUBS!$B23,'PU H'!$M$5:$M$72,"&gt;0")+COUNTIFS('BE F'!$D$5:$D$72,CLUBS!$B23,'BE F'!$M$5:$M$72,"&gt;0")+COUNTIFS('BE H'!$D$5:$D$72,CLUBS!$B23,'BE H'!$M$5:$M$72,"&gt;0")+COUNTIFS('MI F'!$D$5:$D$72,CLUBS!$B23,'MI F'!$M$5:$M$72,"&gt;0")+COUNTIFS('MI H'!$D$5:$D$72,CLUBS!$B23,'MI H'!$M$5:$M$72,"&gt;0")+COUNTIFS('CA F'!$D$5:$D$72,CLUBS!$B23,'CA F'!$M$5:$M$72,"&gt;0")+COUNTIFS('CA H'!$D$5:$D$72,CLUBS!$B23,'CA H'!$M$5:$M$72,"&gt;0")+COUNTIFS('JU F'!$D$5:$D$72,CLUBS!$B23,'JU F'!$M$5:$M$72,"&gt;0")+COUNTIFS('JU H'!$D$5:$D$72,CLUBS!$B23,'JU H'!$M$5:$M$72,"&gt;0")</f>
        <v>0</v>
      </c>
      <c r="P23" s="26">
        <f t="shared" si="6"/>
        <v>0</v>
      </c>
      <c r="Q23" s="26">
        <f>(SUMIF('MP F'!$D$5:$D$72,CLUBS!$B23,'MP F'!$N$5:$N$72)+SUMIF('MP H'!$D$5:$D$72,CLUBS!$B23,'MP H'!$N$5:$N$72)+SUMIF('PO F'!$D$5:$D$72,CLUBS!$B23,'PO F'!$N$5:$N$72)+SUMIF('PO H'!$D$5:$D$72,CLUBS!$B23,'PO H'!$N$5:$N$72)+SUMIF('PU F'!$D$5:$D$72,CLUBS!$B23,'PU F'!$N$5:$N$72)+SUMIF('PU H'!$D$5:$D$72,CLUBS!$B23,'PU H'!$N$5:$N$72)+SUMIF('BE F'!$D$5:$D$72,CLUBS!$B23,'BE F'!$N$5:$N$72)+SUMIF('BE H'!$D$5:$D$72,CLUBS!$B23,'BE H'!$N$5:$N$72)+SUMIF('MI F'!$D$5:$D$72,CLUBS!$B23,'MI F'!$N$5:$N$72)+SUMIF('MI H'!$D$5:$D$72,CLUBS!$B23,'MI H'!$N$5:$N$72)+SUMIF('CA F'!$D$5:$D$72,CLUBS!$B23,'CA F'!$N$5:$N$72)+SUMIF('CA H'!$D$5:$D$72,CLUBS!$B23,'CA H'!$N$5:$N$72)+SUMIF('JU F'!$D$5:$D$72,CLUBS!$B23,'JU F'!$N$5:$N$72)+SUMIF('JU H'!$D$5:$D$72,CLUBS!$B23,'JU H'!$N$5:$N$72))*P23</f>
        <v>0</v>
      </c>
      <c r="R23" s="69">
        <f>COUNTIFS('MP F'!$D$5:$D$72,CLUBS!$B23,'MP F'!$O$5:$O$72,"&gt;0")+COUNTIFS('MP H'!$D$5:$D$72,CLUBS!$B23,'MP H'!$O$5:$O$72,"&gt;0")+COUNTIFS('PO F'!$D$5:$D$72,CLUBS!$B23,'PO F'!$O$5:$O$72,"&gt;0")+COUNTIFS('PO H'!$D$5:$D$72,CLUBS!$B23,'PO H'!$O$5:$O$72,"&gt;0")+COUNTIFS('PU F'!$D$5:$D$72,CLUBS!$B23,'PU F'!$O$5:$O$72,"&gt;0")+COUNTIFS('PU H'!$D$5:$D$72,CLUBS!$B23,'PU H'!$O$5:$O$72,"&gt;0")+COUNTIFS('BE F'!$D$5:$D$72,CLUBS!$B23,'BE F'!$O$5:$O$72,"&gt;0")+COUNTIFS('BE H'!$D$5:$D$72,CLUBS!$B23,'BE H'!$O$5:$O$72,"&gt;0")+COUNTIFS('MI F'!$D$5:$D$72,CLUBS!$B23,'MI F'!$O$5:$O$72,"&gt;0")+COUNTIFS('MI H'!$D$5:$D$72,CLUBS!$B23,'MI H'!$O$5:$O$72,"&gt;0")+COUNTIFS('CA F'!$D$5:$D$72,CLUBS!$B23,'CA F'!$O$5:$O$72,"&gt;0")+COUNTIFS('CA H'!$D$5:$D$72,CLUBS!$B23,'CA H'!$O$5:$O$72,"&gt;0")+COUNTIFS('JU F'!$D$5:$D$72,CLUBS!$B23,'JU F'!$O$5:$O$72,"&gt;0")+COUNTIFS('JU H'!$D$5:$D$72,CLUBS!$B23,'JU H'!$O$5:$O$72,"&gt;0")</f>
        <v>0</v>
      </c>
      <c r="S23" s="69">
        <f t="shared" si="7"/>
        <v>0</v>
      </c>
      <c r="T23" s="69">
        <f>(SUMIF('MP F'!$D$5:$D$72,CLUBS!$B23,'MP F'!$P$5:$P$72)+SUMIF('MP H'!$D$5:$D$72,CLUBS!$B23,'MP H'!$P$5:$P$72)+SUMIF('PO F'!$D$5:$D$72,CLUBS!$B23,'PO F'!$P$5:$P$72)+SUMIF('PO H'!$D$5:$D$72,CLUBS!$B23,'PO H'!$P$5:$P$72)+SUMIF('PU F'!$D$5:$D$72,CLUBS!$B23,'PU F'!$P$5:$P$72)+SUMIF('PU H'!$D$5:$D$72,CLUBS!$B23,'PU H'!$P$5:$P$72)+SUMIF('BE F'!$D$5:$D$72,CLUBS!$B23,'BE F'!$P$5:$P$72)+SUMIF('BE H'!$D$5:$D$72,CLUBS!$B23,'BE H'!$P$5:$P$72)+SUMIF('MI F'!$D$5:$D$72,CLUBS!$B23,'MI F'!$P$5:$P$72)+SUMIF('MI H'!$D$5:$D$72,CLUBS!$B23,'MI H'!$P$5:$P$72)+SUMIF('CA F'!$D$5:$D$72,CLUBS!$B23,'CA F'!$P$5:$P$72)+SUMIF('CA H'!$D$5:$D$72,CLUBS!$B23,'CA H'!$P$5:$P$72)+SUMIF('JU F'!$D$5:$D$72,CLUBS!$B23,'JU F'!$P$5:$P$72)+SUMIF('JU H'!$D$5:$D$72,CLUBS!$B23,'JU H'!$P$5:$P$72))*S23</f>
        <v>0</v>
      </c>
      <c r="U23" s="26">
        <f>COUNTIFS('MP F'!$D$5:$D$72,CLUBS!$B23,'MP F'!$Q$5:$Q$72,"&gt;0")+COUNTIFS('MP H'!$D$5:$D$72,CLUBS!$B23,'MP H'!$Q$5:$Q$72,"&gt;0")+COUNTIFS('PO F'!$D$5:$D$72,CLUBS!$B23,'PO F'!$Q$5:$Q$72,"&gt;0")+COUNTIFS('PO H'!$D$5:$D$72,CLUBS!$B23,'PO H'!$Q$5:$Q$72,"&gt;0")+COUNTIFS('PU F'!$D$5:$D$72,CLUBS!$B23,'PU F'!$Q$5:$Q$72,"&gt;0")+COUNTIFS('PU H'!$D$5:$D$72,CLUBS!$B23,'PU H'!$Q$5:$Q$72,"&gt;0")+COUNTIFS('BE F'!$D$5:$D$72,CLUBS!$B23,'BE F'!$Q$5:$Q$72,"&gt;0")+COUNTIFS('BE H'!$D$5:$D$72,CLUBS!$B23,'BE H'!$Q$5:$Q$72,"&gt;0")+COUNTIFS('MI F'!$D$5:$D$72,CLUBS!$B23,'MI F'!$Q$5:$Q$72,"&gt;0")+COUNTIFS('MI H'!$D$5:$D$72,CLUBS!$B23,'MI H'!$Q$5:$Q$72,"&gt;0")+COUNTIFS('CA F'!$D$5:$D$72,CLUBS!$B23,'CA F'!$Q$5:$Q$72,"&gt;0")+COUNTIFS('CA H'!$D$5:$D$72,CLUBS!$B23,'CA H'!$Q$5:$Q$72,"&gt;0")+COUNTIFS('JU F'!$D$5:$D$72,CLUBS!$B23,'JU F'!$Q$5:$Q$72,"&gt;0")+COUNTIFS('JU H'!$D$5:$D$72,CLUBS!$B23,'JU H'!$Q$5:$Q$72,"&gt;0")</f>
        <v>0</v>
      </c>
      <c r="V23" s="26">
        <f t="shared" si="8"/>
        <v>0</v>
      </c>
      <c r="W23" s="26">
        <f>(SUMIF('MP F'!$D$5:$D$72,CLUBS!$B23,'MP F'!$R$5:$R$72)+SUMIF('MP H'!$D$5:$D$72,CLUBS!$B23,'MP H'!$R$5:$R$72)+SUMIF('PO F'!$D$5:$D$72,CLUBS!$B23,'PO F'!$R$5:$R$72)+SUMIF('PO H'!$D$5:$D$72,CLUBS!$B23,'PO H'!$R$5:$R$72)+SUMIF('PU F'!$D$5:$D$72,CLUBS!$B23,'PU F'!$R$5:$R$72)+SUMIF('PU H'!$D$5:$D$72,CLUBS!$B23,'PU H'!$R$5:$R$72)+SUMIF('BE F'!$D$5:$D$72,CLUBS!$B23,'BE F'!$R$5:$R$72)+SUMIF('BE H'!$D$5:$D$72,CLUBS!$B23,'BE H'!$R$5:$R$72)+SUMIF('MI F'!$D$5:$D$72,CLUBS!$B23,'MI F'!$R$5:$R$72)+SUMIF('MI H'!$D$5:$D$72,CLUBS!$B23,'MI H'!$R$5:$R$72)+SUMIF('CA F'!$D$5:$D$72,CLUBS!$B23,'CA F'!$R$5:$R$72)+SUMIF('CA H'!$D$5:$D$72,CLUBS!$B23,'CA H'!$R$5:$R$72)+SUMIF('JU F'!$D$5:$D$72,CLUBS!$B23,'JU F'!$R$5:$R$72)+SUMIF('JU H'!$D$5:$D$72,CLUBS!$B23,'JU H'!$R$5:$R$72))*V23</f>
        <v>0</v>
      </c>
      <c r="X23" s="69">
        <f>COUNTIFS('MP F'!$D$5:$D$72,CLUBS!$B23,'MP F'!$S$5:$S$72,"&gt;0")+COUNTIFS('MP H'!$D$5:$D$72,CLUBS!$B23,'MP H'!$S$5:$S$72,"&gt;0")+COUNTIFS('PO F'!$D$5:$D$72,CLUBS!$B23,'PO F'!$S$5:$S$72,"&gt;0")+COUNTIFS('PO H'!$D$5:$D$72,CLUBS!$B23,'PO H'!$S$5:$S$72,"&gt;0")+COUNTIFS('PU F'!$D$5:$D$72,CLUBS!$B23,'PU F'!$S$5:$S$72,"&gt;0")+COUNTIFS('PU H'!$D$5:$D$72,CLUBS!$B23,'PU H'!$S$5:$S$72,"&gt;0")+COUNTIFS('BE F'!$D$5:$D$72,CLUBS!$B23,'BE F'!$S$5:$S$72,"&gt;0")+COUNTIFS('BE H'!$D$5:$D$72,CLUBS!$B23,'BE H'!$S$5:$S$72,"&gt;0")+COUNTIFS('MI F'!$D$5:$D$72,CLUBS!$B23,'MI F'!$S$5:$S$72,"&gt;0")+COUNTIFS('MI H'!$D$5:$D$72,CLUBS!$B23,'MI H'!$S$5:$S$72,"&gt;0")+COUNTIFS('CA F'!$D$5:$D$72,CLUBS!$B23,'CA F'!$S$5:$S$72,"&gt;0")+COUNTIFS('CA H'!$D$5:$D$72,CLUBS!$B23,'CA H'!$S$5:$S$72,"&gt;0")+COUNTIFS('JU F'!$D$5:$D$72,CLUBS!$B23,'JU F'!$S$5:$S$72,"&gt;0")+COUNTIFS('JU H'!$D$5:$D$72,CLUBS!$B23,'JU H'!$S$5:$S$72,"&gt;0")</f>
        <v>0</v>
      </c>
      <c r="Y23" s="69">
        <f t="shared" si="9"/>
        <v>0</v>
      </c>
      <c r="Z23" s="69">
        <f>(SUMIF('MP F'!$D$5:$D$72,CLUBS!$B23,'MP F'!$T$5:$T$72)+SUMIF('MP H'!$D$5:$D$72,CLUBS!$B23,'MP H'!$T$5:$T$72)+SUMIF('PO F'!$D$5:$D$72,CLUBS!$B23,'PO F'!$T$5:$T$72)+SUMIF('PO H'!$D$5:$D$72,CLUBS!$B23,'PO H'!$T$5:$T$72)+SUMIF('PU F'!$D$5:$D$72,CLUBS!$B23,'PU F'!$T$5:$T$72)+SUMIF('PU H'!$D$5:$D$72,CLUBS!$B23,'PU H'!$T$5:$T$72)+SUMIF('BE F'!$D$5:$D$72,CLUBS!$B23,'BE F'!$T$5:$T$72)+SUMIF('BE H'!$D$5:$D$72,CLUBS!$B23,'BE H'!$T$5:$T$72)+SUMIF('MI F'!$D$5:$D$72,CLUBS!$B23,'MI F'!$T$5:$T$72)+SUMIF('MI H'!$D$5:$D$72,CLUBS!$B23,'MI H'!$T$5:$T$72)+SUMIF('CA F'!$D$5:$D$72,CLUBS!$B23,'CA F'!$T$5:$T$72)+SUMIF('CA H'!$D$5:$D$72,CLUBS!$B23,'CA H'!$T$5:$T$72)+SUMIF('JU F'!$D$5:$D$72,CLUBS!$B23,'JU F'!$T$5:$T$72)+SUMIF('JU H'!$D$5:$D$72,CLUBS!$B23,'JU H'!$T$5:$T$72))*Y23</f>
        <v>0</v>
      </c>
      <c r="AA23" s="26">
        <f>COUNTIFS('MP F'!$D$5:$D$72,CLUBS!$B23,'MP F'!$U$5:$U$72,"&gt;0")+COUNTIFS('MP H'!$D$5:$D$72,CLUBS!$B23,'MP H'!$U$5:$U$72,"&gt;0")+COUNTIFS('PO F'!$D$5:$D$72,CLUBS!$B23,'PO F'!$U$5:$U$72,"&gt;0")+COUNTIFS('PO H'!$D$5:$D$72,CLUBS!$B23,'PO H'!$U$5:$U$72,"&gt;0")+COUNTIFS('PU F'!$D$5:$D$72,CLUBS!$B23,'PU F'!$U$5:$U$72,"&gt;0")+COUNTIFS('PU H'!$D$5:$D$72,CLUBS!$B23,'PU H'!$U$5:$U$72,"&gt;0")+COUNTIFS('BE F'!$D$5:$D$72,CLUBS!$B23,'BE F'!$U$5:$U$72,"&gt;0")+COUNTIFS('BE H'!$D$5:$D$72,CLUBS!$B23,'BE H'!$U$5:$U$72,"&gt;0")+COUNTIFS('MI F'!$D$5:$D$72,CLUBS!$B23,'MI F'!$U$5:$U$72,"&gt;0")+COUNTIFS('MI H'!$D$5:$D$72,CLUBS!$B23,'MI H'!$U$5:$U$72,"&gt;0")+COUNTIFS('CA F'!$D$5:$D$72,CLUBS!$B23,'CA F'!$U$5:$U$72,"&gt;0")+COUNTIFS('CA H'!$D$5:$D$72,CLUBS!$B23,'CA H'!$U$5:$U$72,"&gt;0")+COUNTIFS('JU F'!$D$5:$D$72,CLUBS!$B23,'JU F'!$U$5:$U$72,"&gt;0")+COUNTIFS('JU H'!$D$5:$D$72,CLUBS!$B23,'JU H'!$U$5:$U$72,"&gt;0")</f>
        <v>0</v>
      </c>
      <c r="AB23" s="26">
        <f t="shared" si="10"/>
        <v>0</v>
      </c>
      <c r="AC23" s="26">
        <f>(SUMIF('MP F'!$D$5:$D$72,CLUBS!$B23,'MP F'!$V$5:$V$72)+SUMIF('MP H'!$D$5:$D$72,CLUBS!$B23,'MP H'!$V$5:$V$72)+SUMIF('PO F'!$D$5:$D$72,CLUBS!$B23,'PO F'!$V$5:$V$72)+SUMIF('PO H'!$D$5:$D$72,CLUBS!$B23,'PO H'!$V$5:$V$72)+SUMIF('PU F'!$D$5:$D$72,CLUBS!$B23,'PU F'!$V$5:$V$72)+SUMIF('PU H'!$D$5:$D$72,CLUBS!$B23,'PU H'!$V$5:$V$72)+SUMIF('BE F'!$D$5:$D$72,CLUBS!$B23,'BE F'!$V$5:$V$72)+SUMIF('BE H'!$D$5:$D$72,CLUBS!$B23,'BE H'!$V$5:$V$72)+SUMIF('MI F'!$D$5:$D$72,CLUBS!$B23,'MI F'!$V$5:$V$72)+SUMIF('MI H'!$D$5:$D$72,CLUBS!$B23,'MI H'!$V$5:$V$72)+SUMIF('CA F'!$D$5:$D$72,CLUBS!$B23,'CA F'!$V$5:$V$72)+SUMIF('CA H'!$D$5:$D$72,CLUBS!$B23,'CA H'!$V$5:$V$72)+SUMIF('JU F'!$D$5:$D$72,CLUBS!$B23,'JU F'!$V$5:$V$72)+SUMIF('JU H'!$D$5:$D$72,CLUBS!$B23,'JU H'!$V$5:$V$72))*AB23</f>
        <v>0</v>
      </c>
      <c r="AD23" s="69">
        <f>COUNTIFS('MP F'!$D$5:$D$72,CLUBS!$B23,'MP F'!$W$5:$W$72,"&gt;0")+COUNTIFS('MP H'!$D$5:$D$72,CLUBS!$B23,'MP H'!$W$5:$W$72,"&gt;0")+COUNTIFS('PO F'!$D$5:$D$72,CLUBS!$B23,'PO F'!$W$5:$W$72,"&gt;0")+COUNTIFS('PO H'!$D$5:$D$72,CLUBS!$B23,'PO H'!$W$5:$W$72,"&gt;0")+COUNTIFS('PU F'!$D$5:$D$72,CLUBS!$B23,'PU F'!$W$5:$W$72,"&gt;0")+COUNTIFS('PU H'!$D$5:$D$72,CLUBS!$B23,'PU H'!$W$5:$W$72,"&gt;0")+COUNTIFS('BE F'!$D$5:$D$72,CLUBS!$B23,'BE F'!$W$5:$W$72,"&gt;0")+COUNTIFS('BE H'!$D$5:$D$72,CLUBS!$B23,'BE H'!$W$5:$W$72,"&gt;0")+COUNTIFS('MI F'!$D$5:$D$72,CLUBS!$B23,'MI F'!$W$5:$W$72,"&gt;0")+COUNTIFS('MI H'!$D$5:$D$72,CLUBS!$B23,'MI H'!$W$5:$W$72,"&gt;0")+COUNTIFS('CA F'!$D$5:$D$72,CLUBS!$B23,'CA F'!$W$5:$W$72,"&gt;0")+COUNTIFS('CA H'!$D$5:$D$72,CLUBS!$B23,'CA H'!$W$5:$W$72,"&gt;0")+COUNTIFS('JU F'!$D$5:$D$72,CLUBS!$B23,'JU F'!$W$5:$W$72,"&gt;0")+COUNTIFS('JU H'!$D$5:$D$72,CLUBS!$B23,'JU H'!$W$5:$W$72,"&gt;0")</f>
        <v>0</v>
      </c>
      <c r="AE23" s="69">
        <f t="shared" si="11"/>
        <v>0</v>
      </c>
      <c r="AF23" s="69">
        <f>(SUMIF('MP F'!$D$5:$D$72,CLUBS!$B23,'MP F'!$X$5:$X$72)+SUMIF('MP H'!$D$5:$D$72,CLUBS!$B23,'MP H'!$X$5:$X$72)+SUMIF('PO F'!$D$5:$D$72,CLUBS!$B23,'PO F'!$X$5:$X$72)+SUMIF('PO H'!$D$5:$D$72,CLUBS!$B23,'PO H'!$X$5:$X$72)+SUMIF('PU F'!$D$5:$D$72,CLUBS!$B23,'PU F'!$X$5:$X$72)+SUMIF('PU H'!$D$5:$D$72,CLUBS!$B23,'PU H'!$X$5:$X$72)+SUMIF('BE F'!$D$5:$D$72,CLUBS!$B23,'BE F'!$X$5:$X$72)+SUMIF('BE H'!$D$5:$D$72,CLUBS!$B23,'BE H'!$X$5:$X$72)+SUMIF('MI F'!$D$5:$D$72,CLUBS!$B23,'MI F'!$X$5:$X$72)+SUMIF('MI H'!$D$5:$D$72,CLUBS!$B23,'MI H'!$X$5:$X$72)+SUMIF('CA F'!$D$5:$D$72,CLUBS!$B23,'CA F'!$X$5:$X$72)+SUMIF('CA H'!$D$5:$D$72,CLUBS!$B23,'CA H'!$X$5:$X$72)+SUMIF('JU F'!$D$5:$D$72,CLUBS!$B23,'JU F'!$X$5:$X$72)+SUMIF('JU H'!$D$5:$D$72,CLUBS!$B23,'JU H'!$X$5:$X$72))*AE23</f>
        <v>0</v>
      </c>
      <c r="AG23" s="26">
        <f>COUNTIFS('MP F'!$D$5:$D$72,CLUBS!$B23,'MP F'!$Y$5:$Y$72,"&gt;0")+COUNTIFS('MP H'!$D$5:$D$72,CLUBS!$B23,'MP H'!$Y$5:$Y$72,"&gt;0")+COUNTIFS('PO F'!$D$5:$D$72,CLUBS!$B23,'PO F'!$Y$5:$Y$72,"&gt;0")+COUNTIFS('PO H'!$D$5:$D$72,CLUBS!$B23,'PO H'!$Y$5:$Y$72,"&gt;0")+COUNTIFS('PU F'!$D$5:$D$72,CLUBS!$B23,'PU F'!$Y$5:$Y$72,"&gt;0")+COUNTIFS('PU H'!$D$5:$D$72,CLUBS!$B23,'PU H'!$Y$5:$Y$72,"&gt;0")+COUNTIFS('BE F'!$D$5:$D$72,CLUBS!$B23,'BE F'!$Y$5:$Y$72,"&gt;0")+COUNTIFS('BE H'!$D$5:$D$72,CLUBS!$B23,'BE H'!$Y$5:$Y$72,"&gt;0")+COUNTIFS('MI F'!$D$5:$D$72,CLUBS!$B23,'MI F'!$Y$5:$Y$72,"&gt;0")+COUNTIFS('MI H'!$D$5:$D$72,CLUBS!$B23,'MI H'!$Y$5:$Y$72,"&gt;0")+COUNTIFS('CA F'!$D$5:$D$72,CLUBS!$B23,'CA F'!$Y$5:$Y$72,"&gt;0")+COUNTIFS('CA H'!$D$5:$D$72,CLUBS!$B23,'CA H'!$Y$5:$Y$72,"&gt;0")+COUNTIFS('JU F'!$D$5:$D$72,CLUBS!$B23,'JU F'!$Y$5:$Y$72,"&gt;0")+COUNTIFS('JU H'!$D$5:$D$72,CLUBS!$B23,'JU H'!$Y$5:$Y$72,"&gt;0")</f>
        <v>0</v>
      </c>
      <c r="AH23" s="26">
        <f>SUMIF('MP F'!$D$5:$D$72,CLUBS!$B23,'MP F'!$Z$5:$Z$72)+SUMIF('MP H'!$D$5:$D$72,CLUBS!$B23,'MP H'!$Z$5:$Z$72)+SUMIF('PO F'!$D$5:$D$72,CLUBS!$B23,'PO F'!$Z$5:$Z$72)+SUMIF('PO H'!$D$5:$D$72,CLUBS!$B23,'PO H'!$Z$5:$Z$72)+SUMIF('PU F'!$D$5:$D$72,CLUBS!$B23,'PU F'!$Z$5:$Z$72)+SUMIF('PU H'!$D$5:$D$72,CLUBS!$B23,'PU H'!$Z$5:$Z$72)+SUMIF('BE F'!$D$5:$D$72,CLUBS!$B23,'BE F'!$Z$5:$Z$72)+SUMIF('BE H'!$D$5:$D$72,CLUBS!$B23,'BE H'!$Z$5:$Z$72)+SUMIF('MI F'!$D$5:$D$72,CLUBS!$B23,'MI F'!$Z$5:$Z$72)+SUMIF('MI H'!$D$5:$D$72,CLUBS!$B23,'MI H'!$Z$5:$Z$72)+SUMIF('CA F'!$D$5:$D$72,CLUBS!$B23,'CA F'!$Z$5:$Z$72)+SUMIF('CA H'!$D$5:$D$72,CLUBS!$B23,'CA H'!$Z$5:$Z$72)+SUMIF('JU F'!$D$5:$D$72,CLUBS!$B23,'JU F'!$Z$5:$Z$72)+SUMIF('JU H'!$D$5:$D$72,CLUBS!$B23,'JU H'!$Z$5:$Z$72)</f>
        <v>0</v>
      </c>
      <c r="AI23" s="26">
        <f>COUNTIFS('MP F'!$D$5:$D$72,CLUBS!$B23,'MP F'!$AA$5:$AA$72,"&gt;0")+COUNTIFS('MP H'!$D$5:$D$72,CLUBS!$B23,'MP H'!$AA$5:$AA$72,"&gt;0")+COUNTIFS('PO F'!$D$5:$D$72,CLUBS!$B23,'PO F'!$AA$5:$AA$72,"&gt;0")+COUNTIFS('PO H'!$D$5:$D$72,CLUBS!$B23,'PO H'!$AA$5:$AA$72,"&gt;0")+COUNTIFS('PU F'!$D$5:$D$72,CLUBS!$B23,'PU F'!$AA$5:$AA$72,"&gt;0")+COUNTIFS('PU H'!$D$5:$D$72,CLUBS!$B23,'PU H'!$AA$5:$AA$72,"&gt;0")+COUNTIFS('BE F'!$D$5:$D$72,CLUBS!$B23,'BE F'!$AA$5:$AA$72,"&gt;0")+COUNTIFS('BE H'!$D$5:$D$72,CLUBS!$B23,'BE H'!$AA$5:$AA$72,"&gt;0")+COUNTIFS('MI F'!$D$5:$D$72,CLUBS!$B23,'MI F'!$AA$5:$AA$72,"&gt;0")+COUNTIFS('MI H'!$D$5:$D$72,CLUBS!$B23,'MI H'!$AA$5:$AA$72,"&gt;0")+COUNTIFS('CA F'!$D$5:$D$72,CLUBS!$B23,'CA F'!$AA$5:$AA$72,"&gt;0")+COUNTIFS('CA H'!$D$5:$D$72,CLUBS!$B23,'CA H'!$AA$5:$AA$72,"&gt;0")+COUNTIFS('JU F'!$D$5:$D$72,CLUBS!$B23,'JU F'!$AA$5:$AA$72,"&gt;0")+COUNTIFS('JU H'!$D$5:$D$72,CLUBS!$B23,'JU H'!$AA$5:$AA$72,"&gt;0")</f>
        <v>0</v>
      </c>
      <c r="AJ23" s="26">
        <f>SUMIF('MP F'!$D$5:$D$72,CLUBS!$B23,'MP F'!$AB$5:$AB$72)+SUMIF('MP H'!$D$5:$D$72,CLUBS!$B23,'MP H'!$AB$5:$AB$72)+SUMIF('PO F'!$D$5:$D$72,CLUBS!$B23,'PO F'!$AB$5:$AB$72)+SUMIF('PO H'!$D$5:$D$72,CLUBS!$B23,'PO H'!$AB$5:$AB$72)+SUMIF('PU F'!$D$5:$D$72,CLUBS!$B23,'PU F'!$AB$5:$AB$72)+SUMIF('PU H'!$D$5:$D$72,CLUBS!$B23,'PU H'!$AB$5:$AB$72)+SUMIF('BE F'!$D$5:$D$72,CLUBS!$B23,'BE F'!$AB$5:$AB$72)+SUMIF('BE H'!$D$5:$D$72,CLUBS!$B23,'BE H'!$AB$5:$AB$72)+SUMIF('MI F'!$D$5:$D$72,CLUBS!$B23,'MI F'!$AB$5:$AB$72)+SUMIF('MI H'!$D$5:$D$72,CLUBS!$B23,'MI H'!$AB$5:$AB$72)+SUMIF('CA F'!$D$5:$D$72,CLUBS!$B23,'CA F'!$AB$5:$AB$72)+SUMIF('CA H'!$D$5:$D$72,CLUBS!$B23,'CA H'!$AB$5:$AB$72)+SUMIF('JU F'!$D$5:$D$72,CLUBS!$B23,'JU F'!$AB$5:$AB$72)+SUMIF('JU H'!$D$5:$D$72,CLUBS!$B23,'JU H'!$AB$5:$AB$72)</f>
        <v>0</v>
      </c>
      <c r="AK23" s="26">
        <f>COUNTIFS('MP F'!$D$5:$D$72,CLUBS!$B23,'MP F'!$AC$5:$AC$72,"&gt;0")+COUNTIFS('MP H'!$D$5:$D$72,CLUBS!$B23,'MP H'!$AC$5:$AC$72,"&gt;0")+COUNTIFS('PO F'!$D$5:$D$72,CLUBS!$B23,'PO F'!$AC$5:$AC$72,"&gt;0")+COUNTIFS('PO H'!$D$5:$D$72,CLUBS!$B23,'PO H'!$AC$5:$AC$72,"&gt;0")+COUNTIFS('PU F'!$D$5:$D$72,CLUBS!$B23,'PU F'!$AC$5:$AC$72,"&gt;0")+COUNTIFS('PU H'!$D$5:$D$72,CLUBS!$B23,'PU H'!$AC$5:$AC$72,"&gt;0")+COUNTIFS('BE F'!$D$5:$D$72,CLUBS!$B23,'BE F'!$AC$5:$AC$72,"&gt;0")+COUNTIFS('BE H'!$D$5:$D$72,CLUBS!$B23,'BE H'!$AC$5:$AC$72,"&gt;0")+COUNTIFS('MI F'!$D$5:$D$72,CLUBS!$B23,'MI F'!$AC$5:$AC$72,"&gt;0")+COUNTIFS('MI H'!$D$5:$D$72,CLUBS!$B23,'MI H'!$AC$5:$AC$72,"&gt;0")+COUNTIFS('CA F'!$D$5:$D$72,CLUBS!$B23,'CA F'!$AC$5:$AC$72,"&gt;0")+COUNTIFS('CA H'!$D$5:$D$72,CLUBS!$B23,'CA H'!$AC$5:$AC$72,"&gt;0")+COUNTIFS('JU F'!$D$5:$D$72,CLUBS!$B23,'JU F'!$AC$5:$AC$72,"&gt;0")+COUNTIFS('JU H'!$D$5:$D$72,CLUBS!$B23,'JU H'!$AC$5:$AC$72,"&gt;0")</f>
        <v>0</v>
      </c>
      <c r="AL23" s="26">
        <f>SUMIF('MP F'!$D$5:$D$72,CLUBS!$B23,'MP F'!$AD$5:$AD$72)+SUMIF('MP H'!$D$5:$D$72,CLUBS!$B23,'MP H'!$AD$5:$AD$72)+SUMIF('PO F'!$D$5:$D$72,CLUBS!$B23,'PO F'!$AD$5:$AD$72)+SUMIF('PO H'!$D$5:$D$72,CLUBS!$B23,'PO H'!$AD$5:$AD$72)+SUMIF('PU F'!$D$5:$D$72,CLUBS!$B23,'PU F'!$AD$5:$AD$72)+SUMIF('PU H'!$D$5:$D$72,CLUBS!$B23,'PU H'!$AD$5:$AD$72)+SUMIF('BE F'!$D$5:$D$72,CLUBS!$B23,'BE F'!$AD$5:$AD$72)+SUMIF('BE H'!$D$5:$D$72,CLUBS!$B23,'BE H'!$AD$5:$AD$72)+SUMIF('MI F'!$D$5:$D$72,CLUBS!$B23,'MI F'!$AD$5:$AD$72)+SUMIF('MI H'!$D$5:$D$72,CLUBS!$B23,'MI H'!$AD$5:$AD$72)+SUMIF('CA F'!$D$5:$D$72,CLUBS!$B23,'CA F'!$AD$5:$AD$72)+SUMIF('CA H'!$D$5:$D$72,CLUBS!$B23,'CA H'!$AD$5:$AD$72)+SUMIF('JU F'!$D$5:$D$72,CLUBS!$B23,'JU F'!$AD$5:$AD$72)+SUMIF('JU H'!$D$5:$D$72,CLUBS!$B23,'JU H'!$AD$5:$AD$72)</f>
        <v>0</v>
      </c>
      <c r="AM23" s="26">
        <f>COUNTIFS('MP F'!$D$5:$D$72,CLUBS!$B23,'MP F'!$AE$5:$AE$72,"&gt;0")+COUNTIFS('MP H'!$D$5:$D$72,CLUBS!$B23,'MP H'!$AE$5:$AE$72,"&gt;0")+COUNTIFS('PO F'!$D$5:$D$72,CLUBS!$B23,'PO F'!$AE$5:$AE$72,"&gt;0")+COUNTIFS('PO H'!$D$5:$D$72,CLUBS!$B23,'PO H'!$AE$5:$AE$72,"&gt;0")+COUNTIFS('PU F'!$D$5:$D$72,CLUBS!$B23,'PU F'!$AE$5:$AE$72,"&gt;0")+COUNTIFS('PU H'!$D$5:$D$72,CLUBS!$B23,'PU H'!$AE$5:$AE$72,"&gt;0")+COUNTIFS('BE F'!$D$5:$D$72,CLUBS!$B23,'BE F'!$AE$5:$AE$72,"&gt;0")+COUNTIFS('BE H'!$D$5:$D$72,CLUBS!$B23,'BE H'!$AE$5:$AE$72,"&gt;0")+COUNTIFS('MI F'!$D$5:$D$72,CLUBS!$B23,'MI F'!$AE$5:$AE$72,"&gt;0")+COUNTIFS('MI H'!$D$5:$D$72,CLUBS!$B23,'MI H'!$AE$5:$AE$72,"&gt;0")+COUNTIFS('CA F'!$D$5:$D$72,CLUBS!$B23,'CA F'!$AE$5:$AE$72,"&gt;0")+COUNTIFS('CA H'!$D$5:$D$72,CLUBS!$B23,'CA H'!$AE$5:$AE$72,"&gt;0")+COUNTIFS('JU F'!$D$5:$D$72,CLUBS!$B23,'JU F'!$AE$5:$AE$72,"&gt;0")+COUNTIFS('JU H'!$D$5:$D$72,CLUBS!$B23,'JU H'!$AE$5:$AE$72,"&gt;0")</f>
        <v>0</v>
      </c>
      <c r="AN23" s="26">
        <f>SUMIF('MP F'!$D$5:$D$72,CLUBS!$B23,'MP F'!$AF$5:$AF$72)+SUMIF('MP H'!$D$5:$D$72,CLUBS!$B23,'MP H'!$AF$5:$AF$72)+SUMIF('PO F'!$D$5:$D$72,CLUBS!$B23,'PO F'!$AF$5:$AF$72)+SUMIF('PO H'!$D$5:$D$72,CLUBS!$B23,'PO H'!$AF$5:$AF$72)+SUMIF('PU F'!$D$5:$D$72,CLUBS!$B23,'PU F'!$AF$5:$AF$72)+SUMIF('PU H'!$D$5:$D$72,CLUBS!$B23,'PU H'!$AF$5:$AF$72)+SUMIF('BE F'!$D$5:$D$72,CLUBS!$B23,'BE F'!$AF$5:$AF$72)+SUMIF('BE H'!$D$5:$D$72,CLUBS!$B23,'BE H'!$AF$5:$AF$72)+SUMIF('MI F'!$D$5:$D$72,CLUBS!$B23,'MI F'!$AF$5:$AF$72)+SUMIF('MI H'!$D$5:$D$72,CLUBS!$B23,'MI H'!$AF$5:$AF$72)+SUMIF('CA F'!$D$5:$D$72,CLUBS!$B23,'CA F'!$AF$5:$AF$72)+SUMIF('CA H'!$D$5:$D$72,CLUBS!$B23,'CA H'!$AF$5:$AF$72)+SUMIF('JU F'!$D$5:$D$72,CLUBS!$B23,'JU F'!$AF$5:$AF$72)+SUMIF('JU H'!$D$5:$D$72,CLUBS!$B23,'JU H'!$AF$5:$AF$72)</f>
        <v>0</v>
      </c>
      <c r="AO23" s="26">
        <f>COUNTIFS('MP F'!$D$5:$D$72,CLUBS!$B23,'MP F'!$AG$5:$AG$72,"&gt;0")+COUNTIFS('MP H'!$D$5:$D$72,CLUBS!$B23,'MP H'!$AG$5:$AG$72,"&gt;0")+COUNTIFS('PO F'!$D$5:$D$72,CLUBS!$B23,'PO F'!$AG$5:$AG$72,"&gt;0")+COUNTIFS('PO H'!$D$5:$D$72,CLUBS!$B23,'PO H'!$AG$5:$AG$72,"&gt;0")+COUNTIFS('PU F'!$D$5:$D$72,CLUBS!$B23,'PU F'!$AG$5:$AG$72,"&gt;0")+COUNTIFS('PU H'!$D$5:$D$72,CLUBS!$B23,'PU H'!$AG$5:$AG$72,"&gt;0")+COUNTIFS('BE F'!$D$5:$D$72,CLUBS!$B23,'BE F'!$AG$5:$AG$72,"&gt;0")+COUNTIFS('BE H'!$D$5:$D$72,CLUBS!$B23,'BE H'!$AG$5:$AG$72,"&gt;0")+COUNTIFS('MI F'!$D$5:$D$72,CLUBS!$B23,'MI F'!$AG$5:$AG$72,"&gt;0")+COUNTIFS('MI H'!$D$5:$D$72,CLUBS!$B23,'MI H'!$AG$5:$AG$72,"&gt;0")+COUNTIFS('CA F'!$D$5:$D$72,CLUBS!$B23,'CA F'!$AG$5:$AG$72,"&gt;0")+COUNTIFS('CA H'!$D$5:$D$72,CLUBS!$B23,'CA H'!$AG$5:$AG$72,"&gt;0")+COUNTIFS('JU F'!$D$5:$D$72,CLUBS!$B23,'JU F'!$AG$5:$AG$72,"&gt;0")+COUNTIFS('JU H'!$D$5:$D$72,CLUBS!$B23,'JU H'!$AG$5:$AG$72,"&gt;0")</f>
        <v>0</v>
      </c>
      <c r="AP23" s="26">
        <f>SUMIF('MP F'!$D$5:$D$72,CLUBS!$B23,'MP F'!$AH$5:$AH$72)+SUMIF('MP H'!$D$5:$D$72,CLUBS!$B23,'MP H'!$AH$5:$AH$72)+SUMIF('PO F'!$D$5:$D$72,CLUBS!$B23,'PO F'!$AH$5:$AH$72)+SUMIF('PO H'!$D$5:$D$72,CLUBS!$B23,'PO H'!$AH$5:$AH$72)+SUMIF('PU F'!$D$5:$D$72,CLUBS!$B23,'PU F'!$AH$5:$AH$72)+SUMIF('PU H'!$D$5:$D$72,CLUBS!$B23,'PU H'!$AH$5:$AH$72)+SUMIF('BE F'!$D$5:$D$72,CLUBS!$B23,'BE F'!$AH$5:$AH$72)+SUMIF('BE H'!$D$5:$D$72,CLUBS!$B23,'BE H'!$AH$5:$AH$72)+SUMIF('MI F'!$D$5:$D$72,CLUBS!$B23,'MI F'!$AH$5:$AH$72)+SUMIF('MI H'!$D$5:$D$72,CLUBS!$B23,'MI H'!$AH$5:$AH$72)+SUMIF('CA F'!$D$5:$D$72,CLUBS!$B23,'CA F'!$AH$5:$AH$72)+SUMIF('CA H'!$D$5:$D$72,CLUBS!$B23,'CA H'!$AH$5:$AH$72)+SUMIF('JU F'!$D$5:$D$72,CLUBS!$B23,'JU F'!$AH$5:$AH$72)+SUMIF('JU H'!$D$5:$D$72,CLUBS!$B23,'JU H'!$AH$5:$AH$72)</f>
        <v>0</v>
      </c>
      <c r="AQ23" s="16">
        <f t="shared" si="12"/>
        <v>4</v>
      </c>
      <c r="AR23" s="28">
        <f t="shared" si="13"/>
        <v>41.142857142857139</v>
      </c>
      <c r="AS23" s="29">
        <f t="shared" si="14"/>
        <v>10.285714285714285</v>
      </c>
      <c r="AT23" s="14">
        <v>10</v>
      </c>
      <c r="AU23" s="14">
        <v>7</v>
      </c>
      <c r="AV23" s="27">
        <f t="shared" si="15"/>
        <v>4.1142857142857139</v>
      </c>
      <c r="AW23" s="22"/>
    </row>
    <row r="24" spans="1:49" ht="13.5" x14ac:dyDescent="0.3">
      <c r="A24" s="34">
        <f t="shared" si="0"/>
        <v>13</v>
      </c>
      <c r="B24" s="65" t="s">
        <v>55</v>
      </c>
      <c r="C24" s="14">
        <f>COUNTIFS('MP F'!$D$5:$D$72,CLUBS!$B24,'MP F'!$E$5:$E$72,"&gt;0")+COUNTIFS('MP H'!$D$5:$D$72,CLUBS!$B24,'MP H'!$E$5:$E$72,"&gt;0")+COUNTIFS('PO F'!$D$5:$D$72,CLUBS!$B24,'PO F'!$E$5:$E$72,"&gt;0")+COUNTIFS('PO H'!$D$5:$D$72,CLUBS!$B24,'PO H'!$E$5:$E$72,"&gt;0")+COUNTIFS('PU F'!$D$5:$D$72,CLUBS!$B24,'PU F'!$E$5:$E$72,"&gt;0")+COUNTIFS('PU H'!$D$5:$D$72,CLUBS!$B24,'PU H'!$E$5:$E$72,"&gt;0")+COUNTIFS('BE F'!$D$5:$D$72,CLUBS!$B24,'BE F'!$E$5:$E$72,"&gt;0")+COUNTIFS('BE H'!$D$5:$D$72,CLUBS!$B24,'BE H'!$E$5:$E$72,"&gt;0")+COUNTIFS('MI F'!$D$5:$D$72,CLUBS!$B24,'MI F'!$E$5:$E$72,"&gt;0")+COUNTIFS('MI H'!$D$5:$D$72,CLUBS!$B24,'MI H'!$E$5:$E$72,"&gt;0")+COUNTIFS('CA F'!$D$5:$D$72,CLUBS!$B24,'CA F'!$E$5:$E$72,"&gt;0")+COUNTIFS('CA H'!$D$5:$D$72,CLUBS!$B24,'CA H'!$E$5:$E$72,"&gt;0")+COUNTIFS('JU F'!$D$5:$D$72,CLUBS!$B24,'JU F'!$E$5:$E$72,"&gt;0")+COUNTIFS('JU H'!$D$5:$D$72,CLUBS!$B24,'JU H'!$E$5:$E$72,"&gt;0")</f>
        <v>6</v>
      </c>
      <c r="D24" s="14">
        <f t="shared" si="2"/>
        <v>0.35294117647058826</v>
      </c>
      <c r="E24" s="27">
        <f>(SUMIF('MP F'!$D$5:$D$72,CLUBS!$B24,'MP F'!$F$5:$F$72)+SUMIF('MP H'!$D$5:$D$72,CLUBS!$B24,'MP H'!$F$5:$F$72)+SUMIF('PO F'!$D$5:$D$72,CLUBS!$B24,'PO F'!$F$5:$F$72)+SUMIF('PO H'!$D$5:$D$72,CLUBS!$B24,'PO H'!$F$5:$F$72)+SUMIF('PU F'!$D$5:$D$72,CLUBS!$B24,'PU F'!$F$5:$F$72)+SUMIF('PU H'!$D$5:$D$72,CLUBS!$B24,'PU H'!$F$5:$F$72)+SUMIF('BE F'!$D$5:$D$72,CLUBS!$B24,'BE F'!$F$5:$F$72)+SUMIF('BE H'!$D$5:$D$72,CLUBS!$B24,'BE H'!$F$5:$F$72)+SUMIF('MI F'!$D$5:$D$72,CLUBS!$B24,'MI F'!$F$5:$F$72)+SUMIF('MI H'!$D$5:$D$72,CLUBS!$B24,'MI H'!$F$5:$F$72)+SUMIF('CA F'!$D$5:$D$72,CLUBS!$B24,'CA F'!$F$5:$F$72)+SUMIF('CA H'!$D$5:$D$72,CLUBS!$B24,'CA H'!$F$5:$F$72)+SUMIF('JU F'!$D$5:$D$72,CLUBS!$B24,'JU F'!$F$5:$F$72)+SUMIF('JU H'!$D$5:$D$72,CLUBS!$B24,'JU H'!$F$5:$F$72))*D24</f>
        <v>28.235294117647062</v>
      </c>
      <c r="F24" s="69">
        <f>COUNTIFS('MP F'!$D$5:$D$72,CLUBS!$B24,'MP F'!$G$5:$G$72,"&gt;0")+COUNTIFS('MP H'!$D$5:$D$72,CLUBS!$B24,'MP H'!$G$5:$G$72,"&gt;0")+COUNTIFS('PO F'!$D$5:$D$72,CLUBS!$B24,'PO F'!$G$5:$G$72,"&gt;0")+COUNTIFS('PO H'!$D$5:$D$72,CLUBS!$B24,'PO H'!$G$5:$G$72,"&gt;0")+COUNTIFS('PU F'!$D$5:$D$72,CLUBS!$B24,'PU F'!$G$5:$G$72,"&gt;0")+COUNTIFS('PU H'!$D$5:$D$72,CLUBS!$B24,'PU H'!$G$5:$G$72,"&gt;0")+COUNTIFS('BE F'!$D$5:$D$72,CLUBS!$B24,'BE F'!$G$5:$G$72,"&gt;0")+COUNTIFS('BE H'!$D$5:$D$72,CLUBS!$B24,'BE H'!$G$5:$G$72,"&gt;0")+COUNTIFS('MI F'!$D$5:$D$72,CLUBS!$B24,'MI F'!$G$5:$G$72,"&gt;0")+COUNTIFS('MI H'!$D$5:$D$72,CLUBS!$B24,'MI H'!$G$5:$G$72,"&gt;0")+COUNTIFS('CA F'!$D$5:$D$72,CLUBS!$B24,'CA F'!$G$5:$G$72,"&gt;0")+COUNTIFS('CA H'!$D$5:$D$72,CLUBS!$B24,'CA H'!$G$5:$G$72,"&gt;0")+COUNTIFS('JU F'!$D$5:$D$72,CLUBS!$B24,'JU F'!$G$5:$G$72,"&gt;0")+COUNTIFS('JU H'!$D$5:$D$72,CLUBS!$B24,'JU H'!$G$5:$G$72,"&gt;0")</f>
        <v>3</v>
      </c>
      <c r="G24" s="69">
        <f t="shared" si="3"/>
        <v>0.1875</v>
      </c>
      <c r="H24" s="70">
        <f>(SUMIF('MP F'!$D$5:$D$72,CLUBS!$B24,'MP F'!$H$5:$H$72)+SUMIF('MP H'!$D$5:$D$72,CLUBS!$B24,'MP H'!$H$5:$H$72)+SUMIF('PO F'!$D$5:$D$72,CLUBS!$B24,'PO F'!$H$5:$H$72)+SUMIF('PO H'!$D$5:$D$72,CLUBS!$B24,'PO H'!$H$5:$H$72)+SUMIF('PU F'!$D$5:$D$72,CLUBS!$B24,'PU F'!$H$5:$H$72)+SUMIF('PU H'!$D$5:$D$72,CLUBS!$B24,'PU H'!$H$5:$H$72)+SUMIF('BE F'!$D$5:$D$72,CLUBS!$B24,'BE F'!$H$5:$H$72)+SUMIF('BE H'!$D$5:$D$72,CLUBS!$B24,'BE H'!$H$5:$H$72)+SUMIF('MI F'!$D$5:$D$72,CLUBS!$B24,'MI F'!$H$5:$H$72)+SUMIF('MI H'!$D$5:$D$72,CLUBS!$B24,'MI H'!$H$5:$H$72)+SUMIF('CA F'!$D$5:$D$72,CLUBS!$B24,'CA F'!$H$5:$H$72)+SUMIF('CA H'!$D$5:$D$72,CLUBS!$B24,'CA H'!$H$5:$H$72)+SUMIF('JU F'!$D$5:$D$72,CLUBS!$B24,'JU F'!$H$5:$H$72)+SUMIF('JU H'!$D$5:$D$72,CLUBS!$B24,'JU H'!$H$5:$H$72))*G24</f>
        <v>9.75</v>
      </c>
      <c r="I24" s="14">
        <f>COUNTIFS('MP F'!$D$5:$D$72,CLUBS!$B24,'MP F'!$I$5:$I$72,"&gt;0")+COUNTIFS('MP H'!$D$5:$D$72,CLUBS!$B24,'MP H'!$I$5:$I$72,"&gt;0")+COUNTIFS('PO F'!$D$5:$D$72,CLUBS!$B24,'PO F'!$I$5:$I$72,"&gt;0")+COUNTIFS('PO H'!$D$5:$D$72,CLUBS!$B24,'PO H'!$I$5:$I$72,"&gt;0")+COUNTIFS('PU F'!$D$5:$D$72,CLUBS!$B24,'PU F'!$I$5:$I$72,"&gt;0")+COUNTIFS('PU H'!$D$5:$D$72,CLUBS!$B24,'PU H'!$I$5:$I$72,"&gt;0")+COUNTIFS('BE F'!$D$5:$D$72,CLUBS!$B24,'BE F'!$I$5:$I$72,"&gt;0")+COUNTIFS('BE H'!$D$5:$D$72,CLUBS!$B24,'BE H'!$I$5:$I$72,"&gt;0")+COUNTIFS('MI F'!$D$5:$D$72,CLUBS!$B24,'MI F'!$I$5:$I$72,"&gt;0")+COUNTIFS('MI H'!$D$5:$D$72,CLUBS!$B24,'MI H'!$I$5:$I$72,"&gt;0")+COUNTIFS('CA F'!$D$5:$D$72,CLUBS!$B24,'CA F'!$I$5:$I$72,"&gt;0")+COUNTIFS('CA H'!$D$5:$D$72,CLUBS!$B24,'CA H'!$I$5:$I$72,"&gt;0")+COUNTIFS('JU F'!$D$5:$D$72,CLUBS!$B24,'JU F'!$I$5:$I$72,"&gt;0")+COUNTIFS('JU H'!$D$5:$D$72,CLUBS!$B24,'JU H'!$I$5:$I$72,"&gt;0")</f>
        <v>4</v>
      </c>
      <c r="J24" s="14">
        <f t="shared" si="4"/>
        <v>0.23529411764705882</v>
      </c>
      <c r="K24" s="26">
        <f>(SUMIF('MP F'!$D$5:$D$72,CLUBS!$B24,'MP F'!$J$5:$J$72)+SUMIF('MP H'!$D$5:$D$72,CLUBS!$B24,'MP H'!$J$5:$J$72)+SUMIF('PO F'!$D$5:$D$72,CLUBS!$B24,'PO F'!$J$5:$J$72)+SUMIF('PO H'!$D$5:$D$72,CLUBS!$B24,'PO H'!$J$5:$J$72)+SUMIF('PU F'!$D$5:$D$72,CLUBS!$B24,'PU F'!$J$5:$J$72)+SUMIF('PU H'!$D$5:$D$72,CLUBS!$B24,'PU H'!$J$5:$J$72)+SUMIF('BE F'!$D$5:$D$72,CLUBS!$B24,'BE F'!$J$5:$J$72)+SUMIF('BE H'!$D$5:$D$72,CLUBS!$B24,'BE H'!$J$5:$J$72)+SUMIF('MI F'!$D$5:$D$72,CLUBS!$B24,'MI F'!$J$5:$J$72)+SUMIF('MI H'!$D$5:$D$72,CLUBS!$B24,'MI H'!$J$5:$J$72)+SUMIF('CA F'!$D$5:$D$72,CLUBS!$B24,'CA F'!$J$5:$J$72)+SUMIF('CA H'!$D$5:$D$72,CLUBS!$B24,'CA H'!$J$5:$J$72)+SUMIF('JU F'!$D$5:$D$72,CLUBS!$B24,'JU F'!$J$5:$J$72)+SUMIF('JU H'!$D$5:$D$72,CLUBS!$B24,'JU H'!$J$5:$J$72))*J24</f>
        <v>17.411764705882351</v>
      </c>
      <c r="L24" s="69">
        <f>COUNTIFS('MP F'!$D$5:$D$72,CLUBS!$B24,'MP F'!$K$5:$K$72,"&gt;0")+COUNTIFS('MP H'!$D$5:$D$72,CLUBS!$B24,'MP H'!$K$5:$K$72,"&gt;0")+COUNTIFS('PO F'!$D$5:$D$72,CLUBS!$B24,'PO F'!$K$5:$K$72,"&gt;0")+COUNTIFS('PO H'!$D$5:$D$72,CLUBS!$B24,'PO H'!$K$5:$K$72,"&gt;0")+COUNTIFS('PU F'!$D$5:$D$72,CLUBS!$B24,'PU F'!$K$5:$K$72,"&gt;0")+COUNTIFS('PU H'!$D$5:$D$72,CLUBS!$B24,'PU H'!$K$5:$K$72,"&gt;0")+COUNTIFS('BE F'!$D$5:$D$72,CLUBS!$B24,'BE F'!$K$5:$K$72,"&gt;0")+COUNTIFS('BE H'!$D$5:$D$72,CLUBS!$B24,'BE H'!$K$5:$K$72,"&gt;0")+COUNTIFS('MI F'!$D$5:$D$72,CLUBS!$B24,'MI F'!$K$5:$K$72,"&gt;0")+COUNTIFS('MI H'!$D$5:$D$72,CLUBS!$B24,'MI H'!$K$5:$K$72,"&gt;0")+COUNTIFS('CA F'!$D$5:$D$72,CLUBS!$B24,'CA F'!$K$5:$K$72,"&gt;0")+COUNTIFS('CA H'!$D$5:$D$72,CLUBS!$B24,'CA H'!$K$5:$K$72,"&gt;0")+COUNTIFS('JU F'!$D$5:$D$72,CLUBS!$B24,'JU F'!$K$5:$K$72,"&gt;0")+COUNTIFS('JU H'!$D$5:$D$72,CLUBS!$B24,'JU H'!$K$5:$K$72,"&gt;0")</f>
        <v>0</v>
      </c>
      <c r="M24" s="69">
        <f t="shared" si="5"/>
        <v>0</v>
      </c>
      <c r="N24" s="69">
        <f>(SUMIF('MP F'!$D$5:$D$72,CLUBS!$B24,'MP F'!$L$5:$L$72)+SUMIF('MP H'!$D$5:$D$72,CLUBS!$B24,'MP H'!$L$5:$L$72)+SUMIF('PO F'!$D$5:$D$72,CLUBS!$B24,'PO F'!$L$5:$L$72)+SUMIF('PO H'!$D$5:$D$72,CLUBS!$B24,'PO H'!$L$5:$L$72)+SUMIF('PU F'!$D$5:$D$72,CLUBS!$B24,'PU F'!$L$5:$L$72)+SUMIF('PU H'!$D$5:$D$72,CLUBS!$B24,'PU H'!$L$5:$L$72)+SUMIF('BE F'!$D$5:$D$72,CLUBS!$B24,'BE F'!$L$5:$L$72)+SUMIF('BE H'!$D$5:$D$72,CLUBS!$B24,'BE H'!$L$5:$L$72)+SUMIF('MI F'!$D$5:$D$72,CLUBS!$B24,'MI F'!$L$5:$L$72)+SUMIF('MI H'!$D$5:$D$72,CLUBS!$B24,'MI H'!$L$5:$L$72)+SUMIF('CA F'!$D$5:$D$72,CLUBS!$B24,'CA F'!$L$5:$L$72)+SUMIF('CA H'!$D$5:$D$72,CLUBS!$B24,'CA H'!$L$5:$L$72)+SUMIF('JU F'!$D$5:$D$72,CLUBS!$B24,'JU F'!$L$5:$L$72)+SUMIF('JU H'!$D$5:$D$72,CLUBS!$B24,'JU H'!$L$5:$L$72))*M24</f>
        <v>0</v>
      </c>
      <c r="O24" s="26">
        <f>COUNTIFS('MP F'!$D$5:$D$72,CLUBS!$B24,'MP F'!$M$5:$M$72,"&gt;0")+COUNTIFS('MP H'!$D$5:$D$72,CLUBS!$B24,'MP H'!$M$5:$M$72,"&gt;0")+COUNTIFS('PO F'!$D$5:$D$72,CLUBS!$B24,'PO F'!$M$5:$M$72,"&gt;0")+COUNTIFS('PO H'!$D$5:$D$72,CLUBS!$B24,'PO H'!$M$5:$M$72,"&gt;0")+COUNTIFS('PU F'!$D$5:$D$72,CLUBS!$B24,'PU F'!$M$5:$M$72,"&gt;0")+COUNTIFS('PU H'!$D$5:$D$72,CLUBS!$B24,'PU H'!$M$5:$M$72,"&gt;0")+COUNTIFS('BE F'!$D$5:$D$72,CLUBS!$B24,'BE F'!$M$5:$M$72,"&gt;0")+COUNTIFS('BE H'!$D$5:$D$72,CLUBS!$B24,'BE H'!$M$5:$M$72,"&gt;0")+COUNTIFS('MI F'!$D$5:$D$72,CLUBS!$B24,'MI F'!$M$5:$M$72,"&gt;0")+COUNTIFS('MI H'!$D$5:$D$72,CLUBS!$B24,'MI H'!$M$5:$M$72,"&gt;0")+COUNTIFS('CA F'!$D$5:$D$72,CLUBS!$B24,'CA F'!$M$5:$M$72,"&gt;0")+COUNTIFS('CA H'!$D$5:$D$72,CLUBS!$B24,'CA H'!$M$5:$M$72,"&gt;0")+COUNTIFS('JU F'!$D$5:$D$72,CLUBS!$B24,'JU F'!$M$5:$M$72,"&gt;0")+COUNTIFS('JU H'!$D$5:$D$72,CLUBS!$B24,'JU H'!$M$5:$M$72,"&gt;0")</f>
        <v>0</v>
      </c>
      <c r="P24" s="26">
        <f t="shared" si="6"/>
        <v>0</v>
      </c>
      <c r="Q24" s="26">
        <f>(SUMIF('MP F'!$D$5:$D$72,CLUBS!$B24,'MP F'!$N$5:$N$72)+SUMIF('MP H'!$D$5:$D$72,CLUBS!$B24,'MP H'!$N$5:$N$72)+SUMIF('PO F'!$D$5:$D$72,CLUBS!$B24,'PO F'!$N$5:$N$72)+SUMIF('PO H'!$D$5:$D$72,CLUBS!$B24,'PO H'!$N$5:$N$72)+SUMIF('PU F'!$D$5:$D$72,CLUBS!$B24,'PU F'!$N$5:$N$72)+SUMIF('PU H'!$D$5:$D$72,CLUBS!$B24,'PU H'!$N$5:$N$72)+SUMIF('BE F'!$D$5:$D$72,CLUBS!$B24,'BE F'!$N$5:$N$72)+SUMIF('BE H'!$D$5:$D$72,CLUBS!$B24,'BE H'!$N$5:$N$72)+SUMIF('MI F'!$D$5:$D$72,CLUBS!$B24,'MI F'!$N$5:$N$72)+SUMIF('MI H'!$D$5:$D$72,CLUBS!$B24,'MI H'!$N$5:$N$72)+SUMIF('CA F'!$D$5:$D$72,CLUBS!$B24,'CA F'!$N$5:$N$72)+SUMIF('CA H'!$D$5:$D$72,CLUBS!$B24,'CA H'!$N$5:$N$72)+SUMIF('JU F'!$D$5:$D$72,CLUBS!$B24,'JU F'!$N$5:$N$72)+SUMIF('JU H'!$D$5:$D$72,CLUBS!$B24,'JU H'!$N$5:$N$72))*P24</f>
        <v>0</v>
      </c>
      <c r="R24" s="69">
        <f>COUNTIFS('MP F'!$D$5:$D$72,CLUBS!$B24,'MP F'!$O$5:$O$72,"&gt;0")+COUNTIFS('MP H'!$D$5:$D$72,CLUBS!$B24,'MP H'!$O$5:$O$72,"&gt;0")+COUNTIFS('PO F'!$D$5:$D$72,CLUBS!$B24,'PO F'!$O$5:$O$72,"&gt;0")+COUNTIFS('PO H'!$D$5:$D$72,CLUBS!$B24,'PO H'!$O$5:$O$72,"&gt;0")+COUNTIFS('PU F'!$D$5:$D$72,CLUBS!$B24,'PU F'!$O$5:$O$72,"&gt;0")+COUNTIFS('PU H'!$D$5:$D$72,CLUBS!$B24,'PU H'!$O$5:$O$72,"&gt;0")+COUNTIFS('BE F'!$D$5:$D$72,CLUBS!$B24,'BE F'!$O$5:$O$72,"&gt;0")+COUNTIFS('BE H'!$D$5:$D$72,CLUBS!$B24,'BE H'!$O$5:$O$72,"&gt;0")+COUNTIFS('MI F'!$D$5:$D$72,CLUBS!$B24,'MI F'!$O$5:$O$72,"&gt;0")+COUNTIFS('MI H'!$D$5:$D$72,CLUBS!$B24,'MI H'!$O$5:$O$72,"&gt;0")+COUNTIFS('CA F'!$D$5:$D$72,CLUBS!$B24,'CA F'!$O$5:$O$72,"&gt;0")+COUNTIFS('CA H'!$D$5:$D$72,CLUBS!$B24,'CA H'!$O$5:$O$72,"&gt;0")+COUNTIFS('JU F'!$D$5:$D$72,CLUBS!$B24,'JU F'!$O$5:$O$72,"&gt;0")+COUNTIFS('JU H'!$D$5:$D$72,CLUBS!$B24,'JU H'!$O$5:$O$72,"&gt;0")</f>
        <v>0</v>
      </c>
      <c r="S24" s="69">
        <f t="shared" si="7"/>
        <v>0</v>
      </c>
      <c r="T24" s="69">
        <f>(SUMIF('MP F'!$D$5:$D$72,CLUBS!$B24,'MP F'!$P$5:$P$72)+SUMIF('MP H'!$D$5:$D$72,CLUBS!$B24,'MP H'!$P$5:$P$72)+SUMIF('PO F'!$D$5:$D$72,CLUBS!$B24,'PO F'!$P$5:$P$72)+SUMIF('PO H'!$D$5:$D$72,CLUBS!$B24,'PO H'!$P$5:$P$72)+SUMIF('PU F'!$D$5:$D$72,CLUBS!$B24,'PU F'!$P$5:$P$72)+SUMIF('PU H'!$D$5:$D$72,CLUBS!$B24,'PU H'!$P$5:$P$72)+SUMIF('BE F'!$D$5:$D$72,CLUBS!$B24,'BE F'!$P$5:$P$72)+SUMIF('BE H'!$D$5:$D$72,CLUBS!$B24,'BE H'!$P$5:$P$72)+SUMIF('MI F'!$D$5:$D$72,CLUBS!$B24,'MI F'!$P$5:$P$72)+SUMIF('MI H'!$D$5:$D$72,CLUBS!$B24,'MI H'!$P$5:$P$72)+SUMIF('CA F'!$D$5:$D$72,CLUBS!$B24,'CA F'!$P$5:$P$72)+SUMIF('CA H'!$D$5:$D$72,CLUBS!$B24,'CA H'!$P$5:$P$72)+SUMIF('JU F'!$D$5:$D$72,CLUBS!$B24,'JU F'!$P$5:$P$72)+SUMIF('JU H'!$D$5:$D$72,CLUBS!$B24,'JU H'!$P$5:$P$72))*S24</f>
        <v>0</v>
      </c>
      <c r="U24" s="26">
        <f>COUNTIFS('MP F'!$D$5:$D$72,CLUBS!$B24,'MP F'!$Q$5:$Q$72,"&gt;0")+COUNTIFS('MP H'!$D$5:$D$72,CLUBS!$B24,'MP H'!$Q$5:$Q$72,"&gt;0")+COUNTIFS('PO F'!$D$5:$D$72,CLUBS!$B24,'PO F'!$Q$5:$Q$72,"&gt;0")+COUNTIFS('PO H'!$D$5:$D$72,CLUBS!$B24,'PO H'!$Q$5:$Q$72,"&gt;0")+COUNTIFS('PU F'!$D$5:$D$72,CLUBS!$B24,'PU F'!$Q$5:$Q$72,"&gt;0")+COUNTIFS('PU H'!$D$5:$D$72,CLUBS!$B24,'PU H'!$Q$5:$Q$72,"&gt;0")+COUNTIFS('BE F'!$D$5:$D$72,CLUBS!$B24,'BE F'!$Q$5:$Q$72,"&gt;0")+COUNTIFS('BE H'!$D$5:$D$72,CLUBS!$B24,'BE H'!$Q$5:$Q$72,"&gt;0")+COUNTIFS('MI F'!$D$5:$D$72,CLUBS!$B24,'MI F'!$Q$5:$Q$72,"&gt;0")+COUNTIFS('MI H'!$D$5:$D$72,CLUBS!$B24,'MI H'!$Q$5:$Q$72,"&gt;0")+COUNTIFS('CA F'!$D$5:$D$72,CLUBS!$B24,'CA F'!$Q$5:$Q$72,"&gt;0")+COUNTIFS('CA H'!$D$5:$D$72,CLUBS!$B24,'CA H'!$Q$5:$Q$72,"&gt;0")+COUNTIFS('JU F'!$D$5:$D$72,CLUBS!$B24,'JU F'!$Q$5:$Q$72,"&gt;0")+COUNTIFS('JU H'!$D$5:$D$72,CLUBS!$B24,'JU H'!$Q$5:$Q$72,"&gt;0")</f>
        <v>0</v>
      </c>
      <c r="V24" s="26">
        <f t="shared" si="8"/>
        <v>0</v>
      </c>
      <c r="W24" s="26">
        <f>(SUMIF('MP F'!$D$5:$D$72,CLUBS!$B24,'MP F'!$R$5:$R$72)+SUMIF('MP H'!$D$5:$D$72,CLUBS!$B24,'MP H'!$R$5:$R$72)+SUMIF('PO F'!$D$5:$D$72,CLUBS!$B24,'PO F'!$R$5:$R$72)+SUMIF('PO H'!$D$5:$D$72,CLUBS!$B24,'PO H'!$R$5:$R$72)+SUMIF('PU F'!$D$5:$D$72,CLUBS!$B24,'PU F'!$R$5:$R$72)+SUMIF('PU H'!$D$5:$D$72,CLUBS!$B24,'PU H'!$R$5:$R$72)+SUMIF('BE F'!$D$5:$D$72,CLUBS!$B24,'BE F'!$R$5:$R$72)+SUMIF('BE H'!$D$5:$D$72,CLUBS!$B24,'BE H'!$R$5:$R$72)+SUMIF('MI F'!$D$5:$D$72,CLUBS!$B24,'MI F'!$R$5:$R$72)+SUMIF('MI H'!$D$5:$D$72,CLUBS!$B24,'MI H'!$R$5:$R$72)+SUMIF('CA F'!$D$5:$D$72,CLUBS!$B24,'CA F'!$R$5:$R$72)+SUMIF('CA H'!$D$5:$D$72,CLUBS!$B24,'CA H'!$R$5:$R$72)+SUMIF('JU F'!$D$5:$D$72,CLUBS!$B24,'JU F'!$R$5:$R$72)+SUMIF('JU H'!$D$5:$D$72,CLUBS!$B24,'JU H'!$R$5:$R$72))*V24</f>
        <v>0</v>
      </c>
      <c r="X24" s="69">
        <f>COUNTIFS('MP F'!$D$5:$D$72,CLUBS!$B24,'MP F'!$S$5:$S$72,"&gt;0")+COUNTIFS('MP H'!$D$5:$D$72,CLUBS!$B24,'MP H'!$S$5:$S$72,"&gt;0")+COUNTIFS('PO F'!$D$5:$D$72,CLUBS!$B24,'PO F'!$S$5:$S$72,"&gt;0")+COUNTIFS('PO H'!$D$5:$D$72,CLUBS!$B24,'PO H'!$S$5:$S$72,"&gt;0")+COUNTIFS('PU F'!$D$5:$D$72,CLUBS!$B24,'PU F'!$S$5:$S$72,"&gt;0")+COUNTIFS('PU H'!$D$5:$D$72,CLUBS!$B24,'PU H'!$S$5:$S$72,"&gt;0")+COUNTIFS('BE F'!$D$5:$D$72,CLUBS!$B24,'BE F'!$S$5:$S$72,"&gt;0")+COUNTIFS('BE H'!$D$5:$D$72,CLUBS!$B24,'BE H'!$S$5:$S$72,"&gt;0")+COUNTIFS('MI F'!$D$5:$D$72,CLUBS!$B24,'MI F'!$S$5:$S$72,"&gt;0")+COUNTIFS('MI H'!$D$5:$D$72,CLUBS!$B24,'MI H'!$S$5:$S$72,"&gt;0")+COUNTIFS('CA F'!$D$5:$D$72,CLUBS!$B24,'CA F'!$S$5:$S$72,"&gt;0")+COUNTIFS('CA H'!$D$5:$D$72,CLUBS!$B24,'CA H'!$S$5:$S$72,"&gt;0")+COUNTIFS('JU F'!$D$5:$D$72,CLUBS!$B24,'JU F'!$S$5:$S$72,"&gt;0")+COUNTIFS('JU H'!$D$5:$D$72,CLUBS!$B24,'JU H'!$S$5:$S$72,"&gt;0")</f>
        <v>0</v>
      </c>
      <c r="Y24" s="69">
        <f t="shared" si="9"/>
        <v>0</v>
      </c>
      <c r="Z24" s="69">
        <f>(SUMIF('MP F'!$D$5:$D$72,CLUBS!$B24,'MP F'!$T$5:$T$72)+SUMIF('MP H'!$D$5:$D$72,CLUBS!$B24,'MP H'!$T$5:$T$72)+SUMIF('PO F'!$D$5:$D$72,CLUBS!$B24,'PO F'!$T$5:$T$72)+SUMIF('PO H'!$D$5:$D$72,CLUBS!$B24,'PO H'!$T$5:$T$72)+SUMIF('PU F'!$D$5:$D$72,CLUBS!$B24,'PU F'!$T$5:$T$72)+SUMIF('PU H'!$D$5:$D$72,CLUBS!$B24,'PU H'!$T$5:$T$72)+SUMIF('BE F'!$D$5:$D$72,CLUBS!$B24,'BE F'!$T$5:$T$72)+SUMIF('BE H'!$D$5:$D$72,CLUBS!$B24,'BE H'!$T$5:$T$72)+SUMIF('MI F'!$D$5:$D$72,CLUBS!$B24,'MI F'!$T$5:$T$72)+SUMIF('MI H'!$D$5:$D$72,CLUBS!$B24,'MI H'!$T$5:$T$72)+SUMIF('CA F'!$D$5:$D$72,CLUBS!$B24,'CA F'!$T$5:$T$72)+SUMIF('CA H'!$D$5:$D$72,CLUBS!$B24,'CA H'!$T$5:$T$72)+SUMIF('JU F'!$D$5:$D$72,CLUBS!$B24,'JU F'!$T$5:$T$72)+SUMIF('JU H'!$D$5:$D$72,CLUBS!$B24,'JU H'!$T$5:$T$72))*Y24</f>
        <v>0</v>
      </c>
      <c r="AA24" s="26">
        <f>COUNTIFS('MP F'!$D$5:$D$72,CLUBS!$B24,'MP F'!$U$5:$U$72,"&gt;0")+COUNTIFS('MP H'!$D$5:$D$72,CLUBS!$B24,'MP H'!$U$5:$U$72,"&gt;0")+COUNTIFS('PO F'!$D$5:$D$72,CLUBS!$B24,'PO F'!$U$5:$U$72,"&gt;0")+COUNTIFS('PO H'!$D$5:$D$72,CLUBS!$B24,'PO H'!$U$5:$U$72,"&gt;0")+COUNTIFS('PU F'!$D$5:$D$72,CLUBS!$B24,'PU F'!$U$5:$U$72,"&gt;0")+COUNTIFS('PU H'!$D$5:$D$72,CLUBS!$B24,'PU H'!$U$5:$U$72,"&gt;0")+COUNTIFS('BE F'!$D$5:$D$72,CLUBS!$B24,'BE F'!$U$5:$U$72,"&gt;0")+COUNTIFS('BE H'!$D$5:$D$72,CLUBS!$B24,'BE H'!$U$5:$U$72,"&gt;0")+COUNTIFS('MI F'!$D$5:$D$72,CLUBS!$B24,'MI F'!$U$5:$U$72,"&gt;0")+COUNTIFS('MI H'!$D$5:$D$72,CLUBS!$B24,'MI H'!$U$5:$U$72,"&gt;0")+COUNTIFS('CA F'!$D$5:$D$72,CLUBS!$B24,'CA F'!$U$5:$U$72,"&gt;0")+COUNTIFS('CA H'!$D$5:$D$72,CLUBS!$B24,'CA H'!$U$5:$U$72,"&gt;0")+COUNTIFS('JU F'!$D$5:$D$72,CLUBS!$B24,'JU F'!$U$5:$U$72,"&gt;0")+COUNTIFS('JU H'!$D$5:$D$72,CLUBS!$B24,'JU H'!$U$5:$U$72,"&gt;0")</f>
        <v>0</v>
      </c>
      <c r="AB24" s="26">
        <f t="shared" si="10"/>
        <v>0</v>
      </c>
      <c r="AC24" s="26">
        <f>(SUMIF('MP F'!$D$5:$D$72,CLUBS!$B24,'MP F'!$V$5:$V$72)+SUMIF('MP H'!$D$5:$D$72,CLUBS!$B24,'MP H'!$V$5:$V$72)+SUMIF('PO F'!$D$5:$D$72,CLUBS!$B24,'PO F'!$V$5:$V$72)+SUMIF('PO H'!$D$5:$D$72,CLUBS!$B24,'PO H'!$V$5:$V$72)+SUMIF('PU F'!$D$5:$D$72,CLUBS!$B24,'PU F'!$V$5:$V$72)+SUMIF('PU H'!$D$5:$D$72,CLUBS!$B24,'PU H'!$V$5:$V$72)+SUMIF('BE F'!$D$5:$D$72,CLUBS!$B24,'BE F'!$V$5:$V$72)+SUMIF('BE H'!$D$5:$D$72,CLUBS!$B24,'BE H'!$V$5:$V$72)+SUMIF('MI F'!$D$5:$D$72,CLUBS!$B24,'MI F'!$V$5:$V$72)+SUMIF('MI H'!$D$5:$D$72,CLUBS!$B24,'MI H'!$V$5:$V$72)+SUMIF('CA F'!$D$5:$D$72,CLUBS!$B24,'CA F'!$V$5:$V$72)+SUMIF('CA H'!$D$5:$D$72,CLUBS!$B24,'CA H'!$V$5:$V$72)+SUMIF('JU F'!$D$5:$D$72,CLUBS!$B24,'JU F'!$V$5:$V$72)+SUMIF('JU H'!$D$5:$D$72,CLUBS!$B24,'JU H'!$V$5:$V$72))*AB24</f>
        <v>0</v>
      </c>
      <c r="AD24" s="69">
        <f>COUNTIFS('MP F'!$D$5:$D$72,CLUBS!$B24,'MP F'!$W$5:$W$72,"&gt;0")+COUNTIFS('MP H'!$D$5:$D$72,CLUBS!$B24,'MP H'!$W$5:$W$72,"&gt;0")+COUNTIFS('PO F'!$D$5:$D$72,CLUBS!$B24,'PO F'!$W$5:$W$72,"&gt;0")+COUNTIFS('PO H'!$D$5:$D$72,CLUBS!$B24,'PO H'!$W$5:$W$72,"&gt;0")+COUNTIFS('PU F'!$D$5:$D$72,CLUBS!$B24,'PU F'!$W$5:$W$72,"&gt;0")+COUNTIFS('PU H'!$D$5:$D$72,CLUBS!$B24,'PU H'!$W$5:$W$72,"&gt;0")+COUNTIFS('BE F'!$D$5:$D$72,CLUBS!$B24,'BE F'!$W$5:$W$72,"&gt;0")+COUNTIFS('BE H'!$D$5:$D$72,CLUBS!$B24,'BE H'!$W$5:$W$72,"&gt;0")+COUNTIFS('MI F'!$D$5:$D$72,CLUBS!$B24,'MI F'!$W$5:$W$72,"&gt;0")+COUNTIFS('MI H'!$D$5:$D$72,CLUBS!$B24,'MI H'!$W$5:$W$72,"&gt;0")+COUNTIFS('CA F'!$D$5:$D$72,CLUBS!$B24,'CA F'!$W$5:$W$72,"&gt;0")+COUNTIFS('CA H'!$D$5:$D$72,CLUBS!$B24,'CA H'!$W$5:$W$72,"&gt;0")+COUNTIFS('JU F'!$D$5:$D$72,CLUBS!$B24,'JU F'!$W$5:$W$72,"&gt;0")+COUNTIFS('JU H'!$D$5:$D$72,CLUBS!$B24,'JU H'!$W$5:$W$72,"&gt;0")</f>
        <v>0</v>
      </c>
      <c r="AE24" s="69">
        <f t="shared" si="11"/>
        <v>0</v>
      </c>
      <c r="AF24" s="69">
        <f>(SUMIF('MP F'!$D$5:$D$72,CLUBS!$B24,'MP F'!$X$5:$X$72)+SUMIF('MP H'!$D$5:$D$72,CLUBS!$B24,'MP H'!$X$5:$X$72)+SUMIF('PO F'!$D$5:$D$72,CLUBS!$B24,'PO F'!$X$5:$X$72)+SUMIF('PO H'!$D$5:$D$72,CLUBS!$B24,'PO H'!$X$5:$X$72)+SUMIF('PU F'!$D$5:$D$72,CLUBS!$B24,'PU F'!$X$5:$X$72)+SUMIF('PU H'!$D$5:$D$72,CLUBS!$B24,'PU H'!$X$5:$X$72)+SUMIF('BE F'!$D$5:$D$72,CLUBS!$B24,'BE F'!$X$5:$X$72)+SUMIF('BE H'!$D$5:$D$72,CLUBS!$B24,'BE H'!$X$5:$X$72)+SUMIF('MI F'!$D$5:$D$72,CLUBS!$B24,'MI F'!$X$5:$X$72)+SUMIF('MI H'!$D$5:$D$72,CLUBS!$B24,'MI H'!$X$5:$X$72)+SUMIF('CA F'!$D$5:$D$72,CLUBS!$B24,'CA F'!$X$5:$X$72)+SUMIF('CA H'!$D$5:$D$72,CLUBS!$B24,'CA H'!$X$5:$X$72)+SUMIF('JU F'!$D$5:$D$72,CLUBS!$B24,'JU F'!$X$5:$X$72)+SUMIF('JU H'!$D$5:$D$72,CLUBS!$B24,'JU H'!$X$5:$X$72))*AE24</f>
        <v>0</v>
      </c>
      <c r="AG24" s="26">
        <f>COUNTIFS('MP F'!$D$5:$D$72,CLUBS!$B24,'MP F'!$Y$5:$Y$72,"&gt;0")+COUNTIFS('MP H'!$D$5:$D$72,CLUBS!$B24,'MP H'!$Y$5:$Y$72,"&gt;0")+COUNTIFS('PO F'!$D$5:$D$72,CLUBS!$B24,'PO F'!$Y$5:$Y$72,"&gt;0")+COUNTIFS('PO H'!$D$5:$D$72,CLUBS!$B24,'PO H'!$Y$5:$Y$72,"&gt;0")+COUNTIFS('PU F'!$D$5:$D$72,CLUBS!$B24,'PU F'!$Y$5:$Y$72,"&gt;0")+COUNTIFS('PU H'!$D$5:$D$72,CLUBS!$B24,'PU H'!$Y$5:$Y$72,"&gt;0")+COUNTIFS('BE F'!$D$5:$D$72,CLUBS!$B24,'BE F'!$Y$5:$Y$72,"&gt;0")+COUNTIFS('BE H'!$D$5:$D$72,CLUBS!$B24,'BE H'!$Y$5:$Y$72,"&gt;0")+COUNTIFS('MI F'!$D$5:$D$72,CLUBS!$B24,'MI F'!$Y$5:$Y$72,"&gt;0")+COUNTIFS('MI H'!$D$5:$D$72,CLUBS!$B24,'MI H'!$Y$5:$Y$72,"&gt;0")+COUNTIFS('CA F'!$D$5:$D$72,CLUBS!$B24,'CA F'!$Y$5:$Y$72,"&gt;0")+COUNTIFS('CA H'!$D$5:$D$72,CLUBS!$B24,'CA H'!$Y$5:$Y$72,"&gt;0")+COUNTIFS('JU F'!$D$5:$D$72,CLUBS!$B24,'JU F'!$Y$5:$Y$72,"&gt;0")+COUNTIFS('JU H'!$D$5:$D$72,CLUBS!$B24,'JU H'!$Y$5:$Y$72,"&gt;0")</f>
        <v>0</v>
      </c>
      <c r="AH24" s="26">
        <f>SUMIF('MP F'!$D$5:$D$72,CLUBS!$B24,'MP F'!$Z$5:$Z$72)+SUMIF('MP H'!$D$5:$D$72,CLUBS!$B24,'MP H'!$Z$5:$Z$72)+SUMIF('PO F'!$D$5:$D$72,CLUBS!$B24,'PO F'!$Z$5:$Z$72)+SUMIF('PO H'!$D$5:$D$72,CLUBS!$B24,'PO H'!$Z$5:$Z$72)+SUMIF('PU F'!$D$5:$D$72,CLUBS!$B24,'PU F'!$Z$5:$Z$72)+SUMIF('PU H'!$D$5:$D$72,CLUBS!$B24,'PU H'!$Z$5:$Z$72)+SUMIF('BE F'!$D$5:$D$72,CLUBS!$B24,'BE F'!$Z$5:$Z$72)+SUMIF('BE H'!$D$5:$D$72,CLUBS!$B24,'BE H'!$Z$5:$Z$72)+SUMIF('MI F'!$D$5:$D$72,CLUBS!$B24,'MI F'!$Z$5:$Z$72)+SUMIF('MI H'!$D$5:$D$72,CLUBS!$B24,'MI H'!$Z$5:$Z$72)+SUMIF('CA F'!$D$5:$D$72,CLUBS!$B24,'CA F'!$Z$5:$Z$72)+SUMIF('CA H'!$D$5:$D$72,CLUBS!$B24,'CA H'!$Z$5:$Z$72)+SUMIF('JU F'!$D$5:$D$72,CLUBS!$B24,'JU F'!$Z$5:$Z$72)+SUMIF('JU H'!$D$5:$D$72,CLUBS!$B24,'JU H'!$Z$5:$Z$72)</f>
        <v>0</v>
      </c>
      <c r="AI24" s="26">
        <f>COUNTIFS('MP F'!$D$5:$D$72,CLUBS!$B24,'MP F'!$AA$5:$AA$72,"&gt;0")+COUNTIFS('MP H'!$D$5:$D$72,CLUBS!$B24,'MP H'!$AA$5:$AA$72,"&gt;0")+COUNTIFS('PO F'!$D$5:$D$72,CLUBS!$B24,'PO F'!$AA$5:$AA$72,"&gt;0")+COUNTIFS('PO H'!$D$5:$D$72,CLUBS!$B24,'PO H'!$AA$5:$AA$72,"&gt;0")+COUNTIFS('PU F'!$D$5:$D$72,CLUBS!$B24,'PU F'!$AA$5:$AA$72,"&gt;0")+COUNTIFS('PU H'!$D$5:$D$72,CLUBS!$B24,'PU H'!$AA$5:$AA$72,"&gt;0")+COUNTIFS('BE F'!$D$5:$D$72,CLUBS!$B24,'BE F'!$AA$5:$AA$72,"&gt;0")+COUNTIFS('BE H'!$D$5:$D$72,CLUBS!$B24,'BE H'!$AA$5:$AA$72,"&gt;0")+COUNTIFS('MI F'!$D$5:$D$72,CLUBS!$B24,'MI F'!$AA$5:$AA$72,"&gt;0")+COUNTIFS('MI H'!$D$5:$D$72,CLUBS!$B24,'MI H'!$AA$5:$AA$72,"&gt;0")+COUNTIFS('CA F'!$D$5:$D$72,CLUBS!$B24,'CA F'!$AA$5:$AA$72,"&gt;0")+COUNTIFS('CA H'!$D$5:$D$72,CLUBS!$B24,'CA H'!$AA$5:$AA$72,"&gt;0")+COUNTIFS('JU F'!$D$5:$D$72,CLUBS!$B24,'JU F'!$AA$5:$AA$72,"&gt;0")+COUNTIFS('JU H'!$D$5:$D$72,CLUBS!$B24,'JU H'!$AA$5:$AA$72,"&gt;0")</f>
        <v>0</v>
      </c>
      <c r="AJ24" s="26">
        <f>SUMIF('MP F'!$D$5:$D$72,CLUBS!$B24,'MP F'!$AB$5:$AB$72)+SUMIF('MP H'!$D$5:$D$72,CLUBS!$B24,'MP H'!$AB$5:$AB$72)+SUMIF('PO F'!$D$5:$D$72,CLUBS!$B24,'PO F'!$AB$5:$AB$72)+SUMIF('PO H'!$D$5:$D$72,CLUBS!$B24,'PO H'!$AB$5:$AB$72)+SUMIF('PU F'!$D$5:$D$72,CLUBS!$B24,'PU F'!$AB$5:$AB$72)+SUMIF('PU H'!$D$5:$D$72,CLUBS!$B24,'PU H'!$AB$5:$AB$72)+SUMIF('BE F'!$D$5:$D$72,CLUBS!$B24,'BE F'!$AB$5:$AB$72)+SUMIF('BE H'!$D$5:$D$72,CLUBS!$B24,'BE H'!$AB$5:$AB$72)+SUMIF('MI F'!$D$5:$D$72,CLUBS!$B24,'MI F'!$AB$5:$AB$72)+SUMIF('MI H'!$D$5:$D$72,CLUBS!$B24,'MI H'!$AB$5:$AB$72)+SUMIF('CA F'!$D$5:$D$72,CLUBS!$B24,'CA F'!$AB$5:$AB$72)+SUMIF('CA H'!$D$5:$D$72,CLUBS!$B24,'CA H'!$AB$5:$AB$72)+SUMIF('JU F'!$D$5:$D$72,CLUBS!$B24,'JU F'!$AB$5:$AB$72)+SUMIF('JU H'!$D$5:$D$72,CLUBS!$B24,'JU H'!$AB$5:$AB$72)</f>
        <v>0</v>
      </c>
      <c r="AK24" s="26">
        <f>COUNTIFS('MP F'!$D$5:$D$72,CLUBS!$B24,'MP F'!$AC$5:$AC$72,"&gt;0")+COUNTIFS('MP H'!$D$5:$D$72,CLUBS!$B24,'MP H'!$AC$5:$AC$72,"&gt;0")+COUNTIFS('PO F'!$D$5:$D$72,CLUBS!$B24,'PO F'!$AC$5:$AC$72,"&gt;0")+COUNTIFS('PO H'!$D$5:$D$72,CLUBS!$B24,'PO H'!$AC$5:$AC$72,"&gt;0")+COUNTIFS('PU F'!$D$5:$D$72,CLUBS!$B24,'PU F'!$AC$5:$AC$72,"&gt;0")+COUNTIFS('PU H'!$D$5:$D$72,CLUBS!$B24,'PU H'!$AC$5:$AC$72,"&gt;0")+COUNTIFS('BE F'!$D$5:$D$72,CLUBS!$B24,'BE F'!$AC$5:$AC$72,"&gt;0")+COUNTIFS('BE H'!$D$5:$D$72,CLUBS!$B24,'BE H'!$AC$5:$AC$72,"&gt;0")+COUNTIFS('MI F'!$D$5:$D$72,CLUBS!$B24,'MI F'!$AC$5:$AC$72,"&gt;0")+COUNTIFS('MI H'!$D$5:$D$72,CLUBS!$B24,'MI H'!$AC$5:$AC$72,"&gt;0")+COUNTIFS('CA F'!$D$5:$D$72,CLUBS!$B24,'CA F'!$AC$5:$AC$72,"&gt;0")+COUNTIFS('CA H'!$D$5:$D$72,CLUBS!$B24,'CA H'!$AC$5:$AC$72,"&gt;0")+COUNTIFS('JU F'!$D$5:$D$72,CLUBS!$B24,'JU F'!$AC$5:$AC$72,"&gt;0")+COUNTIFS('JU H'!$D$5:$D$72,CLUBS!$B24,'JU H'!$AC$5:$AC$72,"&gt;0")</f>
        <v>0</v>
      </c>
      <c r="AL24" s="26">
        <f>SUMIF('MP F'!$D$5:$D$72,CLUBS!$B24,'MP F'!$AD$5:$AD$72)+SUMIF('MP H'!$D$5:$D$72,CLUBS!$B24,'MP H'!$AD$5:$AD$72)+SUMIF('PO F'!$D$5:$D$72,CLUBS!$B24,'PO F'!$AD$5:$AD$72)+SUMIF('PO H'!$D$5:$D$72,CLUBS!$B24,'PO H'!$AD$5:$AD$72)+SUMIF('PU F'!$D$5:$D$72,CLUBS!$B24,'PU F'!$AD$5:$AD$72)+SUMIF('PU H'!$D$5:$D$72,CLUBS!$B24,'PU H'!$AD$5:$AD$72)+SUMIF('BE F'!$D$5:$D$72,CLUBS!$B24,'BE F'!$AD$5:$AD$72)+SUMIF('BE H'!$D$5:$D$72,CLUBS!$B24,'BE H'!$AD$5:$AD$72)+SUMIF('MI F'!$D$5:$D$72,CLUBS!$B24,'MI F'!$AD$5:$AD$72)+SUMIF('MI H'!$D$5:$D$72,CLUBS!$B24,'MI H'!$AD$5:$AD$72)+SUMIF('CA F'!$D$5:$D$72,CLUBS!$B24,'CA F'!$AD$5:$AD$72)+SUMIF('CA H'!$D$5:$D$72,CLUBS!$B24,'CA H'!$AD$5:$AD$72)+SUMIF('JU F'!$D$5:$D$72,CLUBS!$B24,'JU F'!$AD$5:$AD$72)+SUMIF('JU H'!$D$5:$D$72,CLUBS!$B24,'JU H'!$AD$5:$AD$72)</f>
        <v>0</v>
      </c>
      <c r="AM24" s="26">
        <f>COUNTIFS('MP F'!$D$5:$D$72,CLUBS!$B24,'MP F'!$AE$5:$AE$72,"&gt;0")+COUNTIFS('MP H'!$D$5:$D$72,CLUBS!$B24,'MP H'!$AE$5:$AE$72,"&gt;0")+COUNTIFS('PO F'!$D$5:$D$72,CLUBS!$B24,'PO F'!$AE$5:$AE$72,"&gt;0")+COUNTIFS('PO H'!$D$5:$D$72,CLUBS!$B24,'PO H'!$AE$5:$AE$72,"&gt;0")+COUNTIFS('PU F'!$D$5:$D$72,CLUBS!$B24,'PU F'!$AE$5:$AE$72,"&gt;0")+COUNTIFS('PU H'!$D$5:$D$72,CLUBS!$B24,'PU H'!$AE$5:$AE$72,"&gt;0")+COUNTIFS('BE F'!$D$5:$D$72,CLUBS!$B24,'BE F'!$AE$5:$AE$72,"&gt;0")+COUNTIFS('BE H'!$D$5:$D$72,CLUBS!$B24,'BE H'!$AE$5:$AE$72,"&gt;0")+COUNTIFS('MI F'!$D$5:$D$72,CLUBS!$B24,'MI F'!$AE$5:$AE$72,"&gt;0")+COUNTIFS('MI H'!$D$5:$D$72,CLUBS!$B24,'MI H'!$AE$5:$AE$72,"&gt;0")+COUNTIFS('CA F'!$D$5:$D$72,CLUBS!$B24,'CA F'!$AE$5:$AE$72,"&gt;0")+COUNTIFS('CA H'!$D$5:$D$72,CLUBS!$B24,'CA H'!$AE$5:$AE$72,"&gt;0")+COUNTIFS('JU F'!$D$5:$D$72,CLUBS!$B24,'JU F'!$AE$5:$AE$72,"&gt;0")+COUNTIFS('JU H'!$D$5:$D$72,CLUBS!$B24,'JU H'!$AE$5:$AE$72,"&gt;0")</f>
        <v>0</v>
      </c>
      <c r="AN24" s="26">
        <f>SUMIF('MP F'!$D$5:$D$72,CLUBS!$B24,'MP F'!$AF$5:$AF$72)+SUMIF('MP H'!$D$5:$D$72,CLUBS!$B24,'MP H'!$AF$5:$AF$72)+SUMIF('PO F'!$D$5:$D$72,CLUBS!$B24,'PO F'!$AF$5:$AF$72)+SUMIF('PO H'!$D$5:$D$72,CLUBS!$B24,'PO H'!$AF$5:$AF$72)+SUMIF('PU F'!$D$5:$D$72,CLUBS!$B24,'PU F'!$AF$5:$AF$72)+SUMIF('PU H'!$D$5:$D$72,CLUBS!$B24,'PU H'!$AF$5:$AF$72)+SUMIF('BE F'!$D$5:$D$72,CLUBS!$B24,'BE F'!$AF$5:$AF$72)+SUMIF('BE H'!$D$5:$D$72,CLUBS!$B24,'BE H'!$AF$5:$AF$72)+SUMIF('MI F'!$D$5:$D$72,CLUBS!$B24,'MI F'!$AF$5:$AF$72)+SUMIF('MI H'!$D$5:$D$72,CLUBS!$B24,'MI H'!$AF$5:$AF$72)+SUMIF('CA F'!$D$5:$D$72,CLUBS!$B24,'CA F'!$AF$5:$AF$72)+SUMIF('CA H'!$D$5:$D$72,CLUBS!$B24,'CA H'!$AF$5:$AF$72)+SUMIF('JU F'!$D$5:$D$72,CLUBS!$B24,'JU F'!$AF$5:$AF$72)+SUMIF('JU H'!$D$5:$D$72,CLUBS!$B24,'JU H'!$AF$5:$AF$72)</f>
        <v>0</v>
      </c>
      <c r="AO24" s="26">
        <f>COUNTIFS('MP F'!$D$5:$D$72,CLUBS!$B24,'MP F'!$AG$5:$AG$72,"&gt;0")+COUNTIFS('MP H'!$D$5:$D$72,CLUBS!$B24,'MP H'!$AG$5:$AG$72,"&gt;0")+COUNTIFS('PO F'!$D$5:$D$72,CLUBS!$B24,'PO F'!$AG$5:$AG$72,"&gt;0")+COUNTIFS('PO H'!$D$5:$D$72,CLUBS!$B24,'PO H'!$AG$5:$AG$72,"&gt;0")+COUNTIFS('PU F'!$D$5:$D$72,CLUBS!$B24,'PU F'!$AG$5:$AG$72,"&gt;0")+COUNTIFS('PU H'!$D$5:$D$72,CLUBS!$B24,'PU H'!$AG$5:$AG$72,"&gt;0")+COUNTIFS('BE F'!$D$5:$D$72,CLUBS!$B24,'BE F'!$AG$5:$AG$72,"&gt;0")+COUNTIFS('BE H'!$D$5:$D$72,CLUBS!$B24,'BE H'!$AG$5:$AG$72,"&gt;0")+COUNTIFS('MI F'!$D$5:$D$72,CLUBS!$B24,'MI F'!$AG$5:$AG$72,"&gt;0")+COUNTIFS('MI H'!$D$5:$D$72,CLUBS!$B24,'MI H'!$AG$5:$AG$72,"&gt;0")+COUNTIFS('CA F'!$D$5:$D$72,CLUBS!$B24,'CA F'!$AG$5:$AG$72,"&gt;0")+COUNTIFS('CA H'!$D$5:$D$72,CLUBS!$B24,'CA H'!$AG$5:$AG$72,"&gt;0")+COUNTIFS('JU F'!$D$5:$D$72,CLUBS!$B24,'JU F'!$AG$5:$AG$72,"&gt;0")+COUNTIFS('JU H'!$D$5:$D$72,CLUBS!$B24,'JU H'!$AG$5:$AG$72,"&gt;0")</f>
        <v>0</v>
      </c>
      <c r="AP24" s="26">
        <f>SUMIF('MP F'!$D$5:$D$72,CLUBS!$B24,'MP F'!$AH$5:$AH$72)+SUMIF('MP H'!$D$5:$D$72,CLUBS!$B24,'MP H'!$AH$5:$AH$72)+SUMIF('PO F'!$D$5:$D$72,CLUBS!$B24,'PO F'!$AH$5:$AH$72)+SUMIF('PO H'!$D$5:$D$72,CLUBS!$B24,'PO H'!$AH$5:$AH$72)+SUMIF('PU F'!$D$5:$D$72,CLUBS!$B24,'PU F'!$AH$5:$AH$72)+SUMIF('PU H'!$D$5:$D$72,CLUBS!$B24,'PU H'!$AH$5:$AH$72)+SUMIF('BE F'!$D$5:$D$72,CLUBS!$B24,'BE F'!$AH$5:$AH$72)+SUMIF('BE H'!$D$5:$D$72,CLUBS!$B24,'BE H'!$AH$5:$AH$72)+SUMIF('MI F'!$D$5:$D$72,CLUBS!$B24,'MI F'!$AH$5:$AH$72)+SUMIF('MI H'!$D$5:$D$72,CLUBS!$B24,'MI H'!$AH$5:$AH$72)+SUMIF('CA F'!$D$5:$D$72,CLUBS!$B24,'CA F'!$AH$5:$AH$72)+SUMIF('CA H'!$D$5:$D$72,CLUBS!$B24,'CA H'!$AH$5:$AH$72)+SUMIF('JU F'!$D$5:$D$72,CLUBS!$B24,'JU F'!$AH$5:$AH$72)+SUMIF('JU H'!$D$5:$D$72,CLUBS!$B24,'JU H'!$AH$5:$AH$72)</f>
        <v>0</v>
      </c>
      <c r="AQ24" s="16">
        <f t="shared" si="12"/>
        <v>13</v>
      </c>
      <c r="AR24" s="28">
        <f t="shared" si="13"/>
        <v>55.397058823529413</v>
      </c>
      <c r="AS24" s="29">
        <f t="shared" si="14"/>
        <v>4.2613122171945701</v>
      </c>
      <c r="AT24" s="14">
        <v>17</v>
      </c>
      <c r="AU24" s="14">
        <v>16</v>
      </c>
      <c r="AV24" s="27">
        <f t="shared" si="15"/>
        <v>3.2586505190311419</v>
      </c>
      <c r="AW24" s="22"/>
    </row>
    <row r="25" spans="1:49" ht="13.5" x14ac:dyDescent="0.3">
      <c r="A25" s="34">
        <f t="shared" si="0"/>
        <v>6</v>
      </c>
      <c r="B25" s="65" t="s">
        <v>130</v>
      </c>
      <c r="C25" s="14">
        <f>COUNTIFS('MP F'!$D$5:$D$72,CLUBS!$B25,'MP F'!$E$5:$E$72,"&gt;0")+COUNTIFS('MP H'!$D$5:$D$72,CLUBS!$B25,'MP H'!$E$5:$E$72,"&gt;0")+COUNTIFS('PO F'!$D$5:$D$72,CLUBS!$B25,'PO F'!$E$5:$E$72,"&gt;0")+COUNTIFS('PO H'!$D$5:$D$72,CLUBS!$B25,'PO H'!$E$5:$E$72,"&gt;0")+COUNTIFS('PU F'!$D$5:$D$72,CLUBS!$B25,'PU F'!$E$5:$E$72,"&gt;0")+COUNTIFS('PU H'!$D$5:$D$72,CLUBS!$B25,'PU H'!$E$5:$E$72,"&gt;0")+COUNTIFS('BE F'!$D$5:$D$72,CLUBS!$B25,'BE F'!$E$5:$E$72,"&gt;0")+COUNTIFS('BE H'!$D$5:$D$72,CLUBS!$B25,'BE H'!$E$5:$E$72,"&gt;0")+COUNTIFS('MI F'!$D$5:$D$72,CLUBS!$B25,'MI F'!$E$5:$E$72,"&gt;0")+COUNTIFS('MI H'!$D$5:$D$72,CLUBS!$B25,'MI H'!$E$5:$E$72,"&gt;0")+COUNTIFS('CA F'!$D$5:$D$72,CLUBS!$B25,'CA F'!$E$5:$E$72,"&gt;0")+COUNTIFS('CA H'!$D$5:$D$72,CLUBS!$B25,'CA H'!$E$5:$E$72,"&gt;0")+COUNTIFS('JU F'!$D$5:$D$72,CLUBS!$B25,'JU F'!$E$5:$E$72,"&gt;0")+COUNTIFS('JU H'!$D$5:$D$72,CLUBS!$B25,'JU H'!$E$5:$E$72,"&gt;0")</f>
        <v>0</v>
      </c>
      <c r="D25" s="14">
        <f t="shared" si="2"/>
        <v>0</v>
      </c>
      <c r="E25" s="27">
        <f>(SUMIF('MP F'!$D$5:$D$72,CLUBS!$B25,'MP F'!$F$5:$F$72)+SUMIF('MP H'!$D$5:$D$72,CLUBS!$B25,'MP H'!$F$5:$F$72)+SUMIF('PO F'!$D$5:$D$72,CLUBS!$B25,'PO F'!$F$5:$F$72)+SUMIF('PO H'!$D$5:$D$72,CLUBS!$B25,'PO H'!$F$5:$F$72)+SUMIF('PU F'!$D$5:$D$72,CLUBS!$B25,'PU F'!$F$5:$F$72)+SUMIF('PU H'!$D$5:$D$72,CLUBS!$B25,'PU H'!$F$5:$F$72)+SUMIF('BE F'!$D$5:$D$72,CLUBS!$B25,'BE F'!$F$5:$F$72)+SUMIF('BE H'!$D$5:$D$72,CLUBS!$B25,'BE H'!$F$5:$F$72)+SUMIF('MI F'!$D$5:$D$72,CLUBS!$B25,'MI F'!$F$5:$F$72)+SUMIF('MI H'!$D$5:$D$72,CLUBS!$B25,'MI H'!$F$5:$F$72)+SUMIF('CA F'!$D$5:$D$72,CLUBS!$B25,'CA F'!$F$5:$F$72)+SUMIF('CA H'!$D$5:$D$72,CLUBS!$B25,'CA H'!$F$5:$F$72)+SUMIF('JU F'!$D$5:$D$72,CLUBS!$B25,'JU F'!$F$5:$F$72)+SUMIF('JU H'!$D$5:$D$72,CLUBS!$B25,'JU H'!$F$5:$F$72))*D25</f>
        <v>0</v>
      </c>
      <c r="F25" s="69">
        <f>COUNTIFS('MP F'!$D$5:$D$72,CLUBS!$B25,'MP F'!$G$5:$G$72,"&gt;0")+COUNTIFS('MP H'!$D$5:$D$72,CLUBS!$B25,'MP H'!$G$5:$G$72,"&gt;0")+COUNTIFS('PO F'!$D$5:$D$72,CLUBS!$B25,'PO F'!$G$5:$G$72,"&gt;0")+COUNTIFS('PO H'!$D$5:$D$72,CLUBS!$B25,'PO H'!$G$5:$G$72,"&gt;0")+COUNTIFS('PU F'!$D$5:$D$72,CLUBS!$B25,'PU F'!$G$5:$G$72,"&gt;0")+COUNTIFS('PU H'!$D$5:$D$72,CLUBS!$B25,'PU H'!$G$5:$G$72,"&gt;0")+COUNTIFS('BE F'!$D$5:$D$72,CLUBS!$B25,'BE F'!$G$5:$G$72,"&gt;0")+COUNTIFS('BE H'!$D$5:$D$72,CLUBS!$B25,'BE H'!$G$5:$G$72,"&gt;0")+COUNTIFS('MI F'!$D$5:$D$72,CLUBS!$B25,'MI F'!$G$5:$G$72,"&gt;0")+COUNTIFS('MI H'!$D$5:$D$72,CLUBS!$B25,'MI H'!$G$5:$G$72,"&gt;0")+COUNTIFS('CA F'!$D$5:$D$72,CLUBS!$B25,'CA F'!$G$5:$G$72,"&gt;0")+COUNTIFS('CA H'!$D$5:$D$72,CLUBS!$B25,'CA H'!$G$5:$G$72,"&gt;0")+COUNTIFS('JU F'!$D$5:$D$72,CLUBS!$B25,'JU F'!$G$5:$G$72,"&gt;0")+COUNTIFS('JU H'!$D$5:$D$72,CLUBS!$B25,'JU H'!$G$5:$G$72,"&gt;0")</f>
        <v>12</v>
      </c>
      <c r="G25" s="69">
        <f t="shared" si="3"/>
        <v>0.38709677419354838</v>
      </c>
      <c r="H25" s="70">
        <f>(SUMIF('MP F'!$D$5:$D$72,CLUBS!$B25,'MP F'!$H$5:$H$72)+SUMIF('MP H'!$D$5:$D$72,CLUBS!$B25,'MP H'!$H$5:$H$72)+SUMIF('PO F'!$D$5:$D$72,CLUBS!$B25,'PO F'!$H$5:$H$72)+SUMIF('PO H'!$D$5:$D$72,CLUBS!$B25,'PO H'!$H$5:$H$72)+SUMIF('PU F'!$D$5:$D$72,CLUBS!$B25,'PU F'!$H$5:$H$72)+SUMIF('PU H'!$D$5:$D$72,CLUBS!$B25,'PU H'!$H$5:$H$72)+SUMIF('BE F'!$D$5:$D$72,CLUBS!$B25,'BE F'!$H$5:$H$72)+SUMIF('BE H'!$D$5:$D$72,CLUBS!$B25,'BE H'!$H$5:$H$72)+SUMIF('MI F'!$D$5:$D$72,CLUBS!$B25,'MI F'!$H$5:$H$72)+SUMIF('MI H'!$D$5:$D$72,CLUBS!$B25,'MI H'!$H$5:$H$72)+SUMIF('CA F'!$D$5:$D$72,CLUBS!$B25,'CA F'!$H$5:$H$72)+SUMIF('CA H'!$D$5:$D$72,CLUBS!$B25,'CA H'!$H$5:$H$72)+SUMIF('JU F'!$D$5:$D$72,CLUBS!$B25,'JU F'!$H$5:$H$72)+SUMIF('JU H'!$D$5:$D$72,CLUBS!$B25,'JU H'!$H$5:$H$72))*G25</f>
        <v>119.2258064516129</v>
      </c>
      <c r="I25" s="14">
        <f>COUNTIFS('MP F'!$D$5:$D$72,CLUBS!$B25,'MP F'!$I$5:$I$72,"&gt;0")+COUNTIFS('MP H'!$D$5:$D$72,CLUBS!$B25,'MP H'!$I$5:$I$72,"&gt;0")+COUNTIFS('PO F'!$D$5:$D$72,CLUBS!$B25,'PO F'!$I$5:$I$72,"&gt;0")+COUNTIFS('PO H'!$D$5:$D$72,CLUBS!$B25,'PO H'!$I$5:$I$72,"&gt;0")+COUNTIFS('PU F'!$D$5:$D$72,CLUBS!$B25,'PU F'!$I$5:$I$72,"&gt;0")+COUNTIFS('PU H'!$D$5:$D$72,CLUBS!$B25,'PU H'!$I$5:$I$72,"&gt;0")+COUNTIFS('BE F'!$D$5:$D$72,CLUBS!$B25,'BE F'!$I$5:$I$72,"&gt;0")+COUNTIFS('BE H'!$D$5:$D$72,CLUBS!$B25,'BE H'!$I$5:$I$72,"&gt;0")+COUNTIFS('MI F'!$D$5:$D$72,CLUBS!$B25,'MI F'!$I$5:$I$72,"&gt;0")+COUNTIFS('MI H'!$D$5:$D$72,CLUBS!$B25,'MI H'!$I$5:$I$72,"&gt;0")+COUNTIFS('CA F'!$D$5:$D$72,CLUBS!$B25,'CA F'!$I$5:$I$72,"&gt;0")+COUNTIFS('CA H'!$D$5:$D$72,CLUBS!$B25,'CA H'!$I$5:$I$72,"&gt;0")+COUNTIFS('JU F'!$D$5:$D$72,CLUBS!$B25,'JU F'!$I$5:$I$72,"&gt;0")+COUNTIFS('JU H'!$D$5:$D$72,CLUBS!$B25,'JU H'!$I$5:$I$72,"&gt;0")</f>
        <v>32</v>
      </c>
      <c r="J25" s="14">
        <f t="shared" si="4"/>
        <v>0.58181818181818179</v>
      </c>
      <c r="K25" s="26">
        <f>(SUMIF('MP F'!$D$5:$D$72,CLUBS!$B25,'MP F'!$J$5:$J$72)+SUMIF('MP H'!$D$5:$D$72,CLUBS!$B25,'MP H'!$J$5:$J$72)+SUMIF('PO F'!$D$5:$D$72,CLUBS!$B25,'PO F'!$J$5:$J$72)+SUMIF('PO H'!$D$5:$D$72,CLUBS!$B25,'PO H'!$J$5:$J$72)+SUMIF('PU F'!$D$5:$D$72,CLUBS!$B25,'PU F'!$J$5:$J$72)+SUMIF('PU H'!$D$5:$D$72,CLUBS!$B25,'PU H'!$J$5:$J$72)+SUMIF('BE F'!$D$5:$D$72,CLUBS!$B25,'BE F'!$J$5:$J$72)+SUMIF('BE H'!$D$5:$D$72,CLUBS!$B25,'BE H'!$J$5:$J$72)+SUMIF('MI F'!$D$5:$D$72,CLUBS!$B25,'MI F'!$J$5:$J$72)+SUMIF('MI H'!$D$5:$D$72,CLUBS!$B25,'MI H'!$J$5:$J$72)+SUMIF('CA F'!$D$5:$D$72,CLUBS!$B25,'CA F'!$J$5:$J$72)+SUMIF('CA H'!$D$5:$D$72,CLUBS!$B25,'CA H'!$J$5:$J$72)+SUMIF('JU F'!$D$5:$D$72,CLUBS!$B25,'JU F'!$J$5:$J$72)+SUMIF('JU H'!$D$5:$D$72,CLUBS!$B25,'JU H'!$J$5:$J$72))*J25</f>
        <v>376.43636363636364</v>
      </c>
      <c r="L25" s="69">
        <f>COUNTIFS('MP F'!$D$5:$D$72,CLUBS!$B25,'MP F'!$K$5:$K$72,"&gt;0")+COUNTIFS('MP H'!$D$5:$D$72,CLUBS!$B25,'MP H'!$K$5:$K$72,"&gt;0")+COUNTIFS('PO F'!$D$5:$D$72,CLUBS!$B25,'PO F'!$K$5:$K$72,"&gt;0")+COUNTIFS('PO H'!$D$5:$D$72,CLUBS!$B25,'PO H'!$K$5:$K$72,"&gt;0")+COUNTIFS('PU F'!$D$5:$D$72,CLUBS!$B25,'PU F'!$K$5:$K$72,"&gt;0")+COUNTIFS('PU H'!$D$5:$D$72,CLUBS!$B25,'PU H'!$K$5:$K$72,"&gt;0")+COUNTIFS('BE F'!$D$5:$D$72,CLUBS!$B25,'BE F'!$K$5:$K$72,"&gt;0")+COUNTIFS('BE H'!$D$5:$D$72,CLUBS!$B25,'BE H'!$K$5:$K$72,"&gt;0")+COUNTIFS('MI F'!$D$5:$D$72,CLUBS!$B25,'MI F'!$K$5:$K$72,"&gt;0")+COUNTIFS('MI H'!$D$5:$D$72,CLUBS!$B25,'MI H'!$K$5:$K$72,"&gt;0")+COUNTIFS('CA F'!$D$5:$D$72,CLUBS!$B25,'CA F'!$K$5:$K$72,"&gt;0")+COUNTIFS('CA H'!$D$5:$D$72,CLUBS!$B25,'CA H'!$K$5:$K$72,"&gt;0")+COUNTIFS('JU F'!$D$5:$D$72,CLUBS!$B25,'JU F'!$K$5:$K$72,"&gt;0")+COUNTIFS('JU H'!$D$5:$D$72,CLUBS!$B25,'JU H'!$K$5:$K$72,"&gt;0")</f>
        <v>0</v>
      </c>
      <c r="M25" s="69">
        <f t="shared" si="5"/>
        <v>0</v>
      </c>
      <c r="N25" s="69">
        <f>(SUMIF('MP F'!$D$5:$D$72,CLUBS!$B25,'MP F'!$L$5:$L$72)+SUMIF('MP H'!$D$5:$D$72,CLUBS!$B25,'MP H'!$L$5:$L$72)+SUMIF('PO F'!$D$5:$D$72,CLUBS!$B25,'PO F'!$L$5:$L$72)+SUMIF('PO H'!$D$5:$D$72,CLUBS!$B25,'PO H'!$L$5:$L$72)+SUMIF('PU F'!$D$5:$D$72,CLUBS!$B25,'PU F'!$L$5:$L$72)+SUMIF('PU H'!$D$5:$D$72,CLUBS!$B25,'PU H'!$L$5:$L$72)+SUMIF('BE F'!$D$5:$D$72,CLUBS!$B25,'BE F'!$L$5:$L$72)+SUMIF('BE H'!$D$5:$D$72,CLUBS!$B25,'BE H'!$L$5:$L$72)+SUMIF('MI F'!$D$5:$D$72,CLUBS!$B25,'MI F'!$L$5:$L$72)+SUMIF('MI H'!$D$5:$D$72,CLUBS!$B25,'MI H'!$L$5:$L$72)+SUMIF('CA F'!$D$5:$D$72,CLUBS!$B25,'CA F'!$L$5:$L$72)+SUMIF('CA H'!$D$5:$D$72,CLUBS!$B25,'CA H'!$L$5:$L$72)+SUMIF('JU F'!$D$5:$D$72,CLUBS!$B25,'JU F'!$L$5:$L$72)+SUMIF('JU H'!$D$5:$D$72,CLUBS!$B25,'JU H'!$L$5:$L$72))*M25</f>
        <v>0</v>
      </c>
      <c r="O25" s="26">
        <f>COUNTIFS('MP F'!$D$5:$D$72,CLUBS!$B25,'MP F'!$M$5:$M$72,"&gt;0")+COUNTIFS('MP H'!$D$5:$D$72,CLUBS!$B25,'MP H'!$M$5:$M$72,"&gt;0")+COUNTIFS('PO F'!$D$5:$D$72,CLUBS!$B25,'PO F'!$M$5:$M$72,"&gt;0")+COUNTIFS('PO H'!$D$5:$D$72,CLUBS!$B25,'PO H'!$M$5:$M$72,"&gt;0")+COUNTIFS('PU F'!$D$5:$D$72,CLUBS!$B25,'PU F'!$M$5:$M$72,"&gt;0")+COUNTIFS('PU H'!$D$5:$D$72,CLUBS!$B25,'PU H'!$M$5:$M$72,"&gt;0")+COUNTIFS('BE F'!$D$5:$D$72,CLUBS!$B25,'BE F'!$M$5:$M$72,"&gt;0")+COUNTIFS('BE H'!$D$5:$D$72,CLUBS!$B25,'BE H'!$M$5:$M$72,"&gt;0")+COUNTIFS('MI F'!$D$5:$D$72,CLUBS!$B25,'MI F'!$M$5:$M$72,"&gt;0")+COUNTIFS('MI H'!$D$5:$D$72,CLUBS!$B25,'MI H'!$M$5:$M$72,"&gt;0")+COUNTIFS('CA F'!$D$5:$D$72,CLUBS!$B25,'CA F'!$M$5:$M$72,"&gt;0")+COUNTIFS('CA H'!$D$5:$D$72,CLUBS!$B25,'CA H'!$M$5:$M$72,"&gt;0")+COUNTIFS('JU F'!$D$5:$D$72,CLUBS!$B25,'JU F'!$M$5:$M$72,"&gt;0")+COUNTIFS('JU H'!$D$5:$D$72,CLUBS!$B25,'JU H'!$M$5:$M$72,"&gt;0")</f>
        <v>0</v>
      </c>
      <c r="P25" s="26">
        <f t="shared" si="6"/>
        <v>0</v>
      </c>
      <c r="Q25" s="26">
        <f>(SUMIF('MP F'!$D$5:$D$72,CLUBS!$B25,'MP F'!$N$5:$N$72)+SUMIF('MP H'!$D$5:$D$72,CLUBS!$B25,'MP H'!$N$5:$N$72)+SUMIF('PO F'!$D$5:$D$72,CLUBS!$B25,'PO F'!$N$5:$N$72)+SUMIF('PO H'!$D$5:$D$72,CLUBS!$B25,'PO H'!$N$5:$N$72)+SUMIF('PU F'!$D$5:$D$72,CLUBS!$B25,'PU F'!$N$5:$N$72)+SUMIF('PU H'!$D$5:$D$72,CLUBS!$B25,'PU H'!$N$5:$N$72)+SUMIF('BE F'!$D$5:$D$72,CLUBS!$B25,'BE F'!$N$5:$N$72)+SUMIF('BE H'!$D$5:$D$72,CLUBS!$B25,'BE H'!$N$5:$N$72)+SUMIF('MI F'!$D$5:$D$72,CLUBS!$B25,'MI F'!$N$5:$N$72)+SUMIF('MI H'!$D$5:$D$72,CLUBS!$B25,'MI H'!$N$5:$N$72)+SUMIF('CA F'!$D$5:$D$72,CLUBS!$B25,'CA F'!$N$5:$N$72)+SUMIF('CA H'!$D$5:$D$72,CLUBS!$B25,'CA H'!$N$5:$N$72)+SUMIF('JU F'!$D$5:$D$72,CLUBS!$B25,'JU F'!$N$5:$N$72)+SUMIF('JU H'!$D$5:$D$72,CLUBS!$B25,'JU H'!$N$5:$N$72))*P25</f>
        <v>0</v>
      </c>
      <c r="R25" s="69">
        <f>COUNTIFS('MP F'!$D$5:$D$72,CLUBS!$B25,'MP F'!$O$5:$O$72,"&gt;0")+COUNTIFS('MP H'!$D$5:$D$72,CLUBS!$B25,'MP H'!$O$5:$O$72,"&gt;0")+COUNTIFS('PO F'!$D$5:$D$72,CLUBS!$B25,'PO F'!$O$5:$O$72,"&gt;0")+COUNTIFS('PO H'!$D$5:$D$72,CLUBS!$B25,'PO H'!$O$5:$O$72,"&gt;0")+COUNTIFS('PU F'!$D$5:$D$72,CLUBS!$B25,'PU F'!$O$5:$O$72,"&gt;0")+COUNTIFS('PU H'!$D$5:$D$72,CLUBS!$B25,'PU H'!$O$5:$O$72,"&gt;0")+COUNTIFS('BE F'!$D$5:$D$72,CLUBS!$B25,'BE F'!$O$5:$O$72,"&gt;0")+COUNTIFS('BE H'!$D$5:$D$72,CLUBS!$B25,'BE H'!$O$5:$O$72,"&gt;0")+COUNTIFS('MI F'!$D$5:$D$72,CLUBS!$B25,'MI F'!$O$5:$O$72,"&gt;0")+COUNTIFS('MI H'!$D$5:$D$72,CLUBS!$B25,'MI H'!$O$5:$O$72,"&gt;0")+COUNTIFS('CA F'!$D$5:$D$72,CLUBS!$B25,'CA F'!$O$5:$O$72,"&gt;0")+COUNTIFS('CA H'!$D$5:$D$72,CLUBS!$B25,'CA H'!$O$5:$O$72,"&gt;0")+COUNTIFS('JU F'!$D$5:$D$72,CLUBS!$B25,'JU F'!$O$5:$O$72,"&gt;0")+COUNTIFS('JU H'!$D$5:$D$72,CLUBS!$B25,'JU H'!$O$5:$O$72,"&gt;0")</f>
        <v>0</v>
      </c>
      <c r="S25" s="69">
        <f t="shared" si="7"/>
        <v>0</v>
      </c>
      <c r="T25" s="69">
        <f>(SUMIF('MP F'!$D$5:$D$72,CLUBS!$B25,'MP F'!$P$5:$P$72)+SUMIF('MP H'!$D$5:$D$72,CLUBS!$B25,'MP H'!$P$5:$P$72)+SUMIF('PO F'!$D$5:$D$72,CLUBS!$B25,'PO F'!$P$5:$P$72)+SUMIF('PO H'!$D$5:$D$72,CLUBS!$B25,'PO H'!$P$5:$P$72)+SUMIF('PU F'!$D$5:$D$72,CLUBS!$B25,'PU F'!$P$5:$P$72)+SUMIF('PU H'!$D$5:$D$72,CLUBS!$B25,'PU H'!$P$5:$P$72)+SUMIF('BE F'!$D$5:$D$72,CLUBS!$B25,'BE F'!$P$5:$P$72)+SUMIF('BE H'!$D$5:$D$72,CLUBS!$B25,'BE H'!$P$5:$P$72)+SUMIF('MI F'!$D$5:$D$72,CLUBS!$B25,'MI F'!$P$5:$P$72)+SUMIF('MI H'!$D$5:$D$72,CLUBS!$B25,'MI H'!$P$5:$P$72)+SUMIF('CA F'!$D$5:$D$72,CLUBS!$B25,'CA F'!$P$5:$P$72)+SUMIF('CA H'!$D$5:$D$72,CLUBS!$B25,'CA H'!$P$5:$P$72)+SUMIF('JU F'!$D$5:$D$72,CLUBS!$B25,'JU F'!$P$5:$P$72)+SUMIF('JU H'!$D$5:$D$72,CLUBS!$B25,'JU H'!$P$5:$P$72))*S25</f>
        <v>0</v>
      </c>
      <c r="U25" s="26">
        <f>COUNTIFS('MP F'!$D$5:$D$72,CLUBS!$B25,'MP F'!$Q$5:$Q$72,"&gt;0")+COUNTIFS('MP H'!$D$5:$D$72,CLUBS!$B25,'MP H'!$Q$5:$Q$72,"&gt;0")+COUNTIFS('PO F'!$D$5:$D$72,CLUBS!$B25,'PO F'!$Q$5:$Q$72,"&gt;0")+COUNTIFS('PO H'!$D$5:$D$72,CLUBS!$B25,'PO H'!$Q$5:$Q$72,"&gt;0")+COUNTIFS('PU F'!$D$5:$D$72,CLUBS!$B25,'PU F'!$Q$5:$Q$72,"&gt;0")+COUNTIFS('PU H'!$D$5:$D$72,CLUBS!$B25,'PU H'!$Q$5:$Q$72,"&gt;0")+COUNTIFS('BE F'!$D$5:$D$72,CLUBS!$B25,'BE F'!$Q$5:$Q$72,"&gt;0")+COUNTIFS('BE H'!$D$5:$D$72,CLUBS!$B25,'BE H'!$Q$5:$Q$72,"&gt;0")+COUNTIFS('MI F'!$D$5:$D$72,CLUBS!$B25,'MI F'!$Q$5:$Q$72,"&gt;0")+COUNTIFS('MI H'!$D$5:$D$72,CLUBS!$B25,'MI H'!$Q$5:$Q$72,"&gt;0")+COUNTIFS('CA F'!$D$5:$D$72,CLUBS!$B25,'CA F'!$Q$5:$Q$72,"&gt;0")+COUNTIFS('CA H'!$D$5:$D$72,CLUBS!$B25,'CA H'!$Q$5:$Q$72,"&gt;0")+COUNTIFS('JU F'!$D$5:$D$72,CLUBS!$B25,'JU F'!$Q$5:$Q$72,"&gt;0")+COUNTIFS('JU H'!$D$5:$D$72,CLUBS!$B25,'JU H'!$Q$5:$Q$72,"&gt;0")</f>
        <v>0</v>
      </c>
      <c r="V25" s="26">
        <f t="shared" si="8"/>
        <v>0</v>
      </c>
      <c r="W25" s="26">
        <f>(SUMIF('MP F'!$D$5:$D$72,CLUBS!$B25,'MP F'!$R$5:$R$72)+SUMIF('MP H'!$D$5:$D$72,CLUBS!$B25,'MP H'!$R$5:$R$72)+SUMIF('PO F'!$D$5:$D$72,CLUBS!$B25,'PO F'!$R$5:$R$72)+SUMIF('PO H'!$D$5:$D$72,CLUBS!$B25,'PO H'!$R$5:$R$72)+SUMIF('PU F'!$D$5:$D$72,CLUBS!$B25,'PU F'!$R$5:$R$72)+SUMIF('PU H'!$D$5:$D$72,CLUBS!$B25,'PU H'!$R$5:$R$72)+SUMIF('BE F'!$D$5:$D$72,CLUBS!$B25,'BE F'!$R$5:$R$72)+SUMIF('BE H'!$D$5:$D$72,CLUBS!$B25,'BE H'!$R$5:$R$72)+SUMIF('MI F'!$D$5:$D$72,CLUBS!$B25,'MI F'!$R$5:$R$72)+SUMIF('MI H'!$D$5:$D$72,CLUBS!$B25,'MI H'!$R$5:$R$72)+SUMIF('CA F'!$D$5:$D$72,CLUBS!$B25,'CA F'!$R$5:$R$72)+SUMIF('CA H'!$D$5:$D$72,CLUBS!$B25,'CA H'!$R$5:$R$72)+SUMIF('JU F'!$D$5:$D$72,CLUBS!$B25,'JU F'!$R$5:$R$72)+SUMIF('JU H'!$D$5:$D$72,CLUBS!$B25,'JU H'!$R$5:$R$72))*V25</f>
        <v>0</v>
      </c>
      <c r="X25" s="69">
        <f>COUNTIFS('MP F'!$D$5:$D$72,CLUBS!$B25,'MP F'!$S$5:$S$72,"&gt;0")+COUNTIFS('MP H'!$D$5:$D$72,CLUBS!$B25,'MP H'!$S$5:$S$72,"&gt;0")+COUNTIFS('PO F'!$D$5:$D$72,CLUBS!$B25,'PO F'!$S$5:$S$72,"&gt;0")+COUNTIFS('PO H'!$D$5:$D$72,CLUBS!$B25,'PO H'!$S$5:$S$72,"&gt;0")+COUNTIFS('PU F'!$D$5:$D$72,CLUBS!$B25,'PU F'!$S$5:$S$72,"&gt;0")+COUNTIFS('PU H'!$D$5:$D$72,CLUBS!$B25,'PU H'!$S$5:$S$72,"&gt;0")+COUNTIFS('BE F'!$D$5:$D$72,CLUBS!$B25,'BE F'!$S$5:$S$72,"&gt;0")+COUNTIFS('BE H'!$D$5:$D$72,CLUBS!$B25,'BE H'!$S$5:$S$72,"&gt;0")+COUNTIFS('MI F'!$D$5:$D$72,CLUBS!$B25,'MI F'!$S$5:$S$72,"&gt;0")+COUNTIFS('MI H'!$D$5:$D$72,CLUBS!$B25,'MI H'!$S$5:$S$72,"&gt;0")+COUNTIFS('CA F'!$D$5:$D$72,CLUBS!$B25,'CA F'!$S$5:$S$72,"&gt;0")+COUNTIFS('CA H'!$D$5:$D$72,CLUBS!$B25,'CA H'!$S$5:$S$72,"&gt;0")+COUNTIFS('JU F'!$D$5:$D$72,CLUBS!$B25,'JU F'!$S$5:$S$72,"&gt;0")+COUNTIFS('JU H'!$D$5:$D$72,CLUBS!$B25,'JU H'!$S$5:$S$72,"&gt;0")</f>
        <v>0</v>
      </c>
      <c r="Y25" s="69">
        <f t="shared" si="9"/>
        <v>0</v>
      </c>
      <c r="Z25" s="69">
        <f>(SUMIF('MP F'!$D$5:$D$72,CLUBS!$B25,'MP F'!$T$5:$T$72)+SUMIF('MP H'!$D$5:$D$72,CLUBS!$B25,'MP H'!$T$5:$T$72)+SUMIF('PO F'!$D$5:$D$72,CLUBS!$B25,'PO F'!$T$5:$T$72)+SUMIF('PO H'!$D$5:$D$72,CLUBS!$B25,'PO H'!$T$5:$T$72)+SUMIF('PU F'!$D$5:$D$72,CLUBS!$B25,'PU F'!$T$5:$T$72)+SUMIF('PU H'!$D$5:$D$72,CLUBS!$B25,'PU H'!$T$5:$T$72)+SUMIF('BE F'!$D$5:$D$72,CLUBS!$B25,'BE F'!$T$5:$T$72)+SUMIF('BE H'!$D$5:$D$72,CLUBS!$B25,'BE H'!$T$5:$T$72)+SUMIF('MI F'!$D$5:$D$72,CLUBS!$B25,'MI F'!$T$5:$T$72)+SUMIF('MI H'!$D$5:$D$72,CLUBS!$B25,'MI H'!$T$5:$T$72)+SUMIF('CA F'!$D$5:$D$72,CLUBS!$B25,'CA F'!$T$5:$T$72)+SUMIF('CA H'!$D$5:$D$72,CLUBS!$B25,'CA H'!$T$5:$T$72)+SUMIF('JU F'!$D$5:$D$72,CLUBS!$B25,'JU F'!$T$5:$T$72)+SUMIF('JU H'!$D$5:$D$72,CLUBS!$B25,'JU H'!$T$5:$T$72))*Y25</f>
        <v>0</v>
      </c>
      <c r="AA25" s="26">
        <f>COUNTIFS('MP F'!$D$5:$D$72,CLUBS!$B25,'MP F'!$U$5:$U$72,"&gt;0")+COUNTIFS('MP H'!$D$5:$D$72,CLUBS!$B25,'MP H'!$U$5:$U$72,"&gt;0")+COUNTIFS('PO F'!$D$5:$D$72,CLUBS!$B25,'PO F'!$U$5:$U$72,"&gt;0")+COUNTIFS('PO H'!$D$5:$D$72,CLUBS!$B25,'PO H'!$U$5:$U$72,"&gt;0")+COUNTIFS('PU F'!$D$5:$D$72,CLUBS!$B25,'PU F'!$U$5:$U$72,"&gt;0")+COUNTIFS('PU H'!$D$5:$D$72,CLUBS!$B25,'PU H'!$U$5:$U$72,"&gt;0")+COUNTIFS('BE F'!$D$5:$D$72,CLUBS!$B25,'BE F'!$U$5:$U$72,"&gt;0")+COUNTIFS('BE H'!$D$5:$D$72,CLUBS!$B25,'BE H'!$U$5:$U$72,"&gt;0")+COUNTIFS('MI F'!$D$5:$D$72,CLUBS!$B25,'MI F'!$U$5:$U$72,"&gt;0")+COUNTIFS('MI H'!$D$5:$D$72,CLUBS!$B25,'MI H'!$U$5:$U$72,"&gt;0")+COUNTIFS('CA F'!$D$5:$D$72,CLUBS!$B25,'CA F'!$U$5:$U$72,"&gt;0")+COUNTIFS('CA H'!$D$5:$D$72,CLUBS!$B25,'CA H'!$U$5:$U$72,"&gt;0")+COUNTIFS('JU F'!$D$5:$D$72,CLUBS!$B25,'JU F'!$U$5:$U$72,"&gt;0")+COUNTIFS('JU H'!$D$5:$D$72,CLUBS!$B25,'JU H'!$U$5:$U$72,"&gt;0")</f>
        <v>0</v>
      </c>
      <c r="AB25" s="26">
        <f t="shared" si="10"/>
        <v>0</v>
      </c>
      <c r="AC25" s="26">
        <f>(SUMIF('MP F'!$D$5:$D$72,CLUBS!$B25,'MP F'!$V$5:$V$72)+SUMIF('MP H'!$D$5:$D$72,CLUBS!$B25,'MP H'!$V$5:$V$72)+SUMIF('PO F'!$D$5:$D$72,CLUBS!$B25,'PO F'!$V$5:$V$72)+SUMIF('PO H'!$D$5:$D$72,CLUBS!$B25,'PO H'!$V$5:$V$72)+SUMIF('PU F'!$D$5:$D$72,CLUBS!$B25,'PU F'!$V$5:$V$72)+SUMIF('PU H'!$D$5:$D$72,CLUBS!$B25,'PU H'!$V$5:$V$72)+SUMIF('BE F'!$D$5:$D$72,CLUBS!$B25,'BE F'!$V$5:$V$72)+SUMIF('BE H'!$D$5:$D$72,CLUBS!$B25,'BE H'!$V$5:$V$72)+SUMIF('MI F'!$D$5:$D$72,CLUBS!$B25,'MI F'!$V$5:$V$72)+SUMIF('MI H'!$D$5:$D$72,CLUBS!$B25,'MI H'!$V$5:$V$72)+SUMIF('CA F'!$D$5:$D$72,CLUBS!$B25,'CA F'!$V$5:$V$72)+SUMIF('CA H'!$D$5:$D$72,CLUBS!$B25,'CA H'!$V$5:$V$72)+SUMIF('JU F'!$D$5:$D$72,CLUBS!$B25,'JU F'!$V$5:$V$72)+SUMIF('JU H'!$D$5:$D$72,CLUBS!$B25,'JU H'!$V$5:$V$72))*AB25</f>
        <v>0</v>
      </c>
      <c r="AD25" s="69">
        <f>COUNTIFS('MP F'!$D$5:$D$72,CLUBS!$B25,'MP F'!$W$5:$W$72,"&gt;0")+COUNTIFS('MP H'!$D$5:$D$72,CLUBS!$B25,'MP H'!$W$5:$W$72,"&gt;0")+COUNTIFS('PO F'!$D$5:$D$72,CLUBS!$B25,'PO F'!$W$5:$W$72,"&gt;0")+COUNTIFS('PO H'!$D$5:$D$72,CLUBS!$B25,'PO H'!$W$5:$W$72,"&gt;0")+COUNTIFS('PU F'!$D$5:$D$72,CLUBS!$B25,'PU F'!$W$5:$W$72,"&gt;0")+COUNTIFS('PU H'!$D$5:$D$72,CLUBS!$B25,'PU H'!$W$5:$W$72,"&gt;0")+COUNTIFS('BE F'!$D$5:$D$72,CLUBS!$B25,'BE F'!$W$5:$W$72,"&gt;0")+COUNTIFS('BE H'!$D$5:$D$72,CLUBS!$B25,'BE H'!$W$5:$W$72,"&gt;0")+COUNTIFS('MI F'!$D$5:$D$72,CLUBS!$B25,'MI F'!$W$5:$W$72,"&gt;0")+COUNTIFS('MI H'!$D$5:$D$72,CLUBS!$B25,'MI H'!$W$5:$W$72,"&gt;0")+COUNTIFS('CA F'!$D$5:$D$72,CLUBS!$B25,'CA F'!$W$5:$W$72,"&gt;0")+COUNTIFS('CA H'!$D$5:$D$72,CLUBS!$B25,'CA H'!$W$5:$W$72,"&gt;0")+COUNTIFS('JU F'!$D$5:$D$72,CLUBS!$B25,'JU F'!$W$5:$W$72,"&gt;0")+COUNTIFS('JU H'!$D$5:$D$72,CLUBS!$B25,'JU H'!$W$5:$W$72,"&gt;0")</f>
        <v>0</v>
      </c>
      <c r="AE25" s="69">
        <f t="shared" si="11"/>
        <v>0</v>
      </c>
      <c r="AF25" s="69">
        <f>(SUMIF('MP F'!$D$5:$D$72,CLUBS!$B25,'MP F'!$X$5:$X$72)+SUMIF('MP H'!$D$5:$D$72,CLUBS!$B25,'MP H'!$X$5:$X$72)+SUMIF('PO F'!$D$5:$D$72,CLUBS!$B25,'PO F'!$X$5:$X$72)+SUMIF('PO H'!$D$5:$D$72,CLUBS!$B25,'PO H'!$X$5:$X$72)+SUMIF('PU F'!$D$5:$D$72,CLUBS!$B25,'PU F'!$X$5:$X$72)+SUMIF('PU H'!$D$5:$D$72,CLUBS!$B25,'PU H'!$X$5:$X$72)+SUMIF('BE F'!$D$5:$D$72,CLUBS!$B25,'BE F'!$X$5:$X$72)+SUMIF('BE H'!$D$5:$D$72,CLUBS!$B25,'BE H'!$X$5:$X$72)+SUMIF('MI F'!$D$5:$D$72,CLUBS!$B25,'MI F'!$X$5:$X$72)+SUMIF('MI H'!$D$5:$D$72,CLUBS!$B25,'MI H'!$X$5:$X$72)+SUMIF('CA F'!$D$5:$D$72,CLUBS!$B25,'CA F'!$X$5:$X$72)+SUMIF('CA H'!$D$5:$D$72,CLUBS!$B25,'CA H'!$X$5:$X$72)+SUMIF('JU F'!$D$5:$D$72,CLUBS!$B25,'JU F'!$X$5:$X$72)+SUMIF('JU H'!$D$5:$D$72,CLUBS!$B25,'JU H'!$X$5:$X$72))*AE25</f>
        <v>0</v>
      </c>
      <c r="AG25" s="26">
        <f>COUNTIFS('MP F'!$D$5:$D$72,CLUBS!$B25,'MP F'!$Y$5:$Y$72,"&gt;0")+COUNTIFS('MP H'!$D$5:$D$72,CLUBS!$B25,'MP H'!$Y$5:$Y$72,"&gt;0")+COUNTIFS('PO F'!$D$5:$D$72,CLUBS!$B25,'PO F'!$Y$5:$Y$72,"&gt;0")+COUNTIFS('PO H'!$D$5:$D$72,CLUBS!$B25,'PO H'!$Y$5:$Y$72,"&gt;0")+COUNTIFS('PU F'!$D$5:$D$72,CLUBS!$B25,'PU F'!$Y$5:$Y$72,"&gt;0")+COUNTIFS('PU H'!$D$5:$D$72,CLUBS!$B25,'PU H'!$Y$5:$Y$72,"&gt;0")+COUNTIFS('BE F'!$D$5:$D$72,CLUBS!$B25,'BE F'!$Y$5:$Y$72,"&gt;0")+COUNTIFS('BE H'!$D$5:$D$72,CLUBS!$B25,'BE H'!$Y$5:$Y$72,"&gt;0")+COUNTIFS('MI F'!$D$5:$D$72,CLUBS!$B25,'MI F'!$Y$5:$Y$72,"&gt;0")+COUNTIFS('MI H'!$D$5:$D$72,CLUBS!$B25,'MI H'!$Y$5:$Y$72,"&gt;0")+COUNTIFS('CA F'!$D$5:$D$72,CLUBS!$B25,'CA F'!$Y$5:$Y$72,"&gt;0")+COUNTIFS('CA H'!$D$5:$D$72,CLUBS!$B25,'CA H'!$Y$5:$Y$72,"&gt;0")+COUNTIFS('JU F'!$D$5:$D$72,CLUBS!$B25,'JU F'!$Y$5:$Y$72,"&gt;0")+COUNTIFS('JU H'!$D$5:$D$72,CLUBS!$B25,'JU H'!$Y$5:$Y$72,"&gt;0")</f>
        <v>0</v>
      </c>
      <c r="AH25" s="26">
        <f>SUMIF('MP F'!$D$5:$D$72,CLUBS!$B25,'MP F'!$Z$5:$Z$72)+SUMIF('MP H'!$D$5:$D$72,CLUBS!$B25,'MP H'!$Z$5:$Z$72)+SUMIF('PO F'!$D$5:$D$72,CLUBS!$B25,'PO F'!$Z$5:$Z$72)+SUMIF('PO H'!$D$5:$D$72,CLUBS!$B25,'PO H'!$Z$5:$Z$72)+SUMIF('PU F'!$D$5:$D$72,CLUBS!$B25,'PU F'!$Z$5:$Z$72)+SUMIF('PU H'!$D$5:$D$72,CLUBS!$B25,'PU H'!$Z$5:$Z$72)+SUMIF('BE F'!$D$5:$D$72,CLUBS!$B25,'BE F'!$Z$5:$Z$72)+SUMIF('BE H'!$D$5:$D$72,CLUBS!$B25,'BE H'!$Z$5:$Z$72)+SUMIF('MI F'!$D$5:$D$72,CLUBS!$B25,'MI F'!$Z$5:$Z$72)+SUMIF('MI H'!$D$5:$D$72,CLUBS!$B25,'MI H'!$Z$5:$Z$72)+SUMIF('CA F'!$D$5:$D$72,CLUBS!$B25,'CA F'!$Z$5:$Z$72)+SUMIF('CA H'!$D$5:$D$72,CLUBS!$B25,'CA H'!$Z$5:$Z$72)+SUMIF('JU F'!$D$5:$D$72,CLUBS!$B25,'JU F'!$Z$5:$Z$72)+SUMIF('JU H'!$D$5:$D$72,CLUBS!$B25,'JU H'!$Z$5:$Z$72)</f>
        <v>0</v>
      </c>
      <c r="AI25" s="26">
        <f>COUNTIFS('MP F'!$D$5:$D$72,CLUBS!$B25,'MP F'!$AA$5:$AA$72,"&gt;0")+COUNTIFS('MP H'!$D$5:$D$72,CLUBS!$B25,'MP H'!$AA$5:$AA$72,"&gt;0")+COUNTIFS('PO F'!$D$5:$D$72,CLUBS!$B25,'PO F'!$AA$5:$AA$72,"&gt;0")+COUNTIFS('PO H'!$D$5:$D$72,CLUBS!$B25,'PO H'!$AA$5:$AA$72,"&gt;0")+COUNTIFS('PU F'!$D$5:$D$72,CLUBS!$B25,'PU F'!$AA$5:$AA$72,"&gt;0")+COUNTIFS('PU H'!$D$5:$D$72,CLUBS!$B25,'PU H'!$AA$5:$AA$72,"&gt;0")+COUNTIFS('BE F'!$D$5:$D$72,CLUBS!$B25,'BE F'!$AA$5:$AA$72,"&gt;0")+COUNTIFS('BE H'!$D$5:$D$72,CLUBS!$B25,'BE H'!$AA$5:$AA$72,"&gt;0")+COUNTIFS('MI F'!$D$5:$D$72,CLUBS!$B25,'MI F'!$AA$5:$AA$72,"&gt;0")+COUNTIFS('MI H'!$D$5:$D$72,CLUBS!$B25,'MI H'!$AA$5:$AA$72,"&gt;0")+COUNTIFS('CA F'!$D$5:$D$72,CLUBS!$B25,'CA F'!$AA$5:$AA$72,"&gt;0")+COUNTIFS('CA H'!$D$5:$D$72,CLUBS!$B25,'CA H'!$AA$5:$AA$72,"&gt;0")+COUNTIFS('JU F'!$D$5:$D$72,CLUBS!$B25,'JU F'!$AA$5:$AA$72,"&gt;0")+COUNTIFS('JU H'!$D$5:$D$72,CLUBS!$B25,'JU H'!$AA$5:$AA$72,"&gt;0")</f>
        <v>0</v>
      </c>
      <c r="AJ25" s="26">
        <f>SUMIF('MP F'!$D$5:$D$72,CLUBS!$B25,'MP F'!$AB$5:$AB$72)+SUMIF('MP H'!$D$5:$D$72,CLUBS!$B25,'MP H'!$AB$5:$AB$72)+SUMIF('PO F'!$D$5:$D$72,CLUBS!$B25,'PO F'!$AB$5:$AB$72)+SUMIF('PO H'!$D$5:$D$72,CLUBS!$B25,'PO H'!$AB$5:$AB$72)+SUMIF('PU F'!$D$5:$D$72,CLUBS!$B25,'PU F'!$AB$5:$AB$72)+SUMIF('PU H'!$D$5:$D$72,CLUBS!$B25,'PU H'!$AB$5:$AB$72)+SUMIF('BE F'!$D$5:$D$72,CLUBS!$B25,'BE F'!$AB$5:$AB$72)+SUMIF('BE H'!$D$5:$D$72,CLUBS!$B25,'BE H'!$AB$5:$AB$72)+SUMIF('MI F'!$D$5:$D$72,CLUBS!$B25,'MI F'!$AB$5:$AB$72)+SUMIF('MI H'!$D$5:$D$72,CLUBS!$B25,'MI H'!$AB$5:$AB$72)+SUMIF('CA F'!$D$5:$D$72,CLUBS!$B25,'CA F'!$AB$5:$AB$72)+SUMIF('CA H'!$D$5:$D$72,CLUBS!$B25,'CA H'!$AB$5:$AB$72)+SUMIF('JU F'!$D$5:$D$72,CLUBS!$B25,'JU F'!$AB$5:$AB$72)+SUMIF('JU H'!$D$5:$D$72,CLUBS!$B25,'JU H'!$AB$5:$AB$72)</f>
        <v>0</v>
      </c>
      <c r="AK25" s="26">
        <f>COUNTIFS('MP F'!$D$5:$D$72,CLUBS!$B25,'MP F'!$AC$5:$AC$72,"&gt;0")+COUNTIFS('MP H'!$D$5:$D$72,CLUBS!$B25,'MP H'!$AC$5:$AC$72,"&gt;0")+COUNTIFS('PO F'!$D$5:$D$72,CLUBS!$B25,'PO F'!$AC$5:$AC$72,"&gt;0")+COUNTIFS('PO H'!$D$5:$D$72,CLUBS!$B25,'PO H'!$AC$5:$AC$72,"&gt;0")+COUNTIFS('PU F'!$D$5:$D$72,CLUBS!$B25,'PU F'!$AC$5:$AC$72,"&gt;0")+COUNTIFS('PU H'!$D$5:$D$72,CLUBS!$B25,'PU H'!$AC$5:$AC$72,"&gt;0")+COUNTIFS('BE F'!$D$5:$D$72,CLUBS!$B25,'BE F'!$AC$5:$AC$72,"&gt;0")+COUNTIFS('BE H'!$D$5:$D$72,CLUBS!$B25,'BE H'!$AC$5:$AC$72,"&gt;0")+COUNTIFS('MI F'!$D$5:$D$72,CLUBS!$B25,'MI F'!$AC$5:$AC$72,"&gt;0")+COUNTIFS('MI H'!$D$5:$D$72,CLUBS!$B25,'MI H'!$AC$5:$AC$72,"&gt;0")+COUNTIFS('CA F'!$D$5:$D$72,CLUBS!$B25,'CA F'!$AC$5:$AC$72,"&gt;0")+COUNTIFS('CA H'!$D$5:$D$72,CLUBS!$B25,'CA H'!$AC$5:$AC$72,"&gt;0")+COUNTIFS('JU F'!$D$5:$D$72,CLUBS!$B25,'JU F'!$AC$5:$AC$72,"&gt;0")+COUNTIFS('JU H'!$D$5:$D$72,CLUBS!$B25,'JU H'!$AC$5:$AC$72,"&gt;0")</f>
        <v>0</v>
      </c>
      <c r="AL25" s="26">
        <f>SUMIF('MP F'!$D$5:$D$72,CLUBS!$B25,'MP F'!$AD$5:$AD$72)+SUMIF('MP H'!$D$5:$D$72,CLUBS!$B25,'MP H'!$AD$5:$AD$72)+SUMIF('PO F'!$D$5:$D$72,CLUBS!$B25,'PO F'!$AD$5:$AD$72)+SUMIF('PO H'!$D$5:$D$72,CLUBS!$B25,'PO H'!$AD$5:$AD$72)+SUMIF('PU F'!$D$5:$D$72,CLUBS!$B25,'PU F'!$AD$5:$AD$72)+SUMIF('PU H'!$D$5:$D$72,CLUBS!$B25,'PU H'!$AD$5:$AD$72)+SUMIF('BE F'!$D$5:$D$72,CLUBS!$B25,'BE F'!$AD$5:$AD$72)+SUMIF('BE H'!$D$5:$D$72,CLUBS!$B25,'BE H'!$AD$5:$AD$72)+SUMIF('MI F'!$D$5:$D$72,CLUBS!$B25,'MI F'!$AD$5:$AD$72)+SUMIF('MI H'!$D$5:$D$72,CLUBS!$B25,'MI H'!$AD$5:$AD$72)+SUMIF('CA F'!$D$5:$D$72,CLUBS!$B25,'CA F'!$AD$5:$AD$72)+SUMIF('CA H'!$D$5:$D$72,CLUBS!$B25,'CA H'!$AD$5:$AD$72)+SUMIF('JU F'!$D$5:$D$72,CLUBS!$B25,'JU F'!$AD$5:$AD$72)+SUMIF('JU H'!$D$5:$D$72,CLUBS!$B25,'JU H'!$AD$5:$AD$72)</f>
        <v>0</v>
      </c>
      <c r="AM25" s="26">
        <f>COUNTIFS('MP F'!$D$5:$D$72,CLUBS!$B25,'MP F'!$AE$5:$AE$72,"&gt;0")+COUNTIFS('MP H'!$D$5:$D$72,CLUBS!$B25,'MP H'!$AE$5:$AE$72,"&gt;0")+COUNTIFS('PO F'!$D$5:$D$72,CLUBS!$B25,'PO F'!$AE$5:$AE$72,"&gt;0")+COUNTIFS('PO H'!$D$5:$D$72,CLUBS!$B25,'PO H'!$AE$5:$AE$72,"&gt;0")+COUNTIFS('PU F'!$D$5:$D$72,CLUBS!$B25,'PU F'!$AE$5:$AE$72,"&gt;0")+COUNTIFS('PU H'!$D$5:$D$72,CLUBS!$B25,'PU H'!$AE$5:$AE$72,"&gt;0")+COUNTIFS('BE F'!$D$5:$D$72,CLUBS!$B25,'BE F'!$AE$5:$AE$72,"&gt;0")+COUNTIFS('BE H'!$D$5:$D$72,CLUBS!$B25,'BE H'!$AE$5:$AE$72,"&gt;0")+COUNTIFS('MI F'!$D$5:$D$72,CLUBS!$B25,'MI F'!$AE$5:$AE$72,"&gt;0")+COUNTIFS('MI H'!$D$5:$D$72,CLUBS!$B25,'MI H'!$AE$5:$AE$72,"&gt;0")+COUNTIFS('CA F'!$D$5:$D$72,CLUBS!$B25,'CA F'!$AE$5:$AE$72,"&gt;0")+COUNTIFS('CA H'!$D$5:$D$72,CLUBS!$B25,'CA H'!$AE$5:$AE$72,"&gt;0")+COUNTIFS('JU F'!$D$5:$D$72,CLUBS!$B25,'JU F'!$AE$5:$AE$72,"&gt;0")+COUNTIFS('JU H'!$D$5:$D$72,CLUBS!$B25,'JU H'!$AE$5:$AE$72,"&gt;0")</f>
        <v>0</v>
      </c>
      <c r="AN25" s="26">
        <f>SUMIF('MP F'!$D$5:$D$72,CLUBS!$B25,'MP F'!$AF$5:$AF$72)+SUMIF('MP H'!$D$5:$D$72,CLUBS!$B25,'MP H'!$AF$5:$AF$72)+SUMIF('PO F'!$D$5:$D$72,CLUBS!$B25,'PO F'!$AF$5:$AF$72)+SUMIF('PO H'!$D$5:$D$72,CLUBS!$B25,'PO H'!$AF$5:$AF$72)+SUMIF('PU F'!$D$5:$D$72,CLUBS!$B25,'PU F'!$AF$5:$AF$72)+SUMIF('PU H'!$D$5:$D$72,CLUBS!$B25,'PU H'!$AF$5:$AF$72)+SUMIF('BE F'!$D$5:$D$72,CLUBS!$B25,'BE F'!$AF$5:$AF$72)+SUMIF('BE H'!$D$5:$D$72,CLUBS!$B25,'BE H'!$AF$5:$AF$72)+SUMIF('MI F'!$D$5:$D$72,CLUBS!$B25,'MI F'!$AF$5:$AF$72)+SUMIF('MI H'!$D$5:$D$72,CLUBS!$B25,'MI H'!$AF$5:$AF$72)+SUMIF('CA F'!$D$5:$D$72,CLUBS!$B25,'CA F'!$AF$5:$AF$72)+SUMIF('CA H'!$D$5:$D$72,CLUBS!$B25,'CA H'!$AF$5:$AF$72)+SUMIF('JU F'!$D$5:$D$72,CLUBS!$B25,'JU F'!$AF$5:$AF$72)+SUMIF('JU H'!$D$5:$D$72,CLUBS!$B25,'JU H'!$AF$5:$AF$72)</f>
        <v>0</v>
      </c>
      <c r="AO25" s="26">
        <f>COUNTIFS('MP F'!$D$5:$D$72,CLUBS!$B25,'MP F'!$AG$5:$AG$72,"&gt;0")+COUNTIFS('MP H'!$D$5:$D$72,CLUBS!$B25,'MP H'!$AG$5:$AG$72,"&gt;0")+COUNTIFS('PO F'!$D$5:$D$72,CLUBS!$B25,'PO F'!$AG$5:$AG$72,"&gt;0")+COUNTIFS('PO H'!$D$5:$D$72,CLUBS!$B25,'PO H'!$AG$5:$AG$72,"&gt;0")+COUNTIFS('PU F'!$D$5:$D$72,CLUBS!$B25,'PU F'!$AG$5:$AG$72,"&gt;0")+COUNTIFS('PU H'!$D$5:$D$72,CLUBS!$B25,'PU H'!$AG$5:$AG$72,"&gt;0")+COUNTIFS('BE F'!$D$5:$D$72,CLUBS!$B25,'BE F'!$AG$5:$AG$72,"&gt;0")+COUNTIFS('BE H'!$D$5:$D$72,CLUBS!$B25,'BE H'!$AG$5:$AG$72,"&gt;0")+COUNTIFS('MI F'!$D$5:$D$72,CLUBS!$B25,'MI F'!$AG$5:$AG$72,"&gt;0")+COUNTIFS('MI H'!$D$5:$D$72,CLUBS!$B25,'MI H'!$AG$5:$AG$72,"&gt;0")+COUNTIFS('CA F'!$D$5:$D$72,CLUBS!$B25,'CA F'!$AG$5:$AG$72,"&gt;0")+COUNTIFS('CA H'!$D$5:$D$72,CLUBS!$B25,'CA H'!$AG$5:$AG$72,"&gt;0")+COUNTIFS('JU F'!$D$5:$D$72,CLUBS!$B25,'JU F'!$AG$5:$AG$72,"&gt;0")+COUNTIFS('JU H'!$D$5:$D$72,CLUBS!$B25,'JU H'!$AG$5:$AG$72,"&gt;0")</f>
        <v>0</v>
      </c>
      <c r="AP25" s="26">
        <f>SUMIF('MP F'!$D$5:$D$72,CLUBS!$B25,'MP F'!$AH$5:$AH$72)+SUMIF('MP H'!$D$5:$D$72,CLUBS!$B25,'MP H'!$AH$5:$AH$72)+SUMIF('PO F'!$D$5:$D$72,CLUBS!$B25,'PO F'!$AH$5:$AH$72)+SUMIF('PO H'!$D$5:$D$72,CLUBS!$B25,'PO H'!$AH$5:$AH$72)+SUMIF('PU F'!$D$5:$D$72,CLUBS!$B25,'PU F'!$AH$5:$AH$72)+SUMIF('PU H'!$D$5:$D$72,CLUBS!$B25,'PU H'!$AH$5:$AH$72)+SUMIF('BE F'!$D$5:$D$72,CLUBS!$B25,'BE F'!$AH$5:$AH$72)+SUMIF('BE H'!$D$5:$D$72,CLUBS!$B25,'BE H'!$AH$5:$AH$72)+SUMIF('MI F'!$D$5:$D$72,CLUBS!$B25,'MI F'!$AH$5:$AH$72)+SUMIF('MI H'!$D$5:$D$72,CLUBS!$B25,'MI H'!$AH$5:$AH$72)+SUMIF('CA F'!$D$5:$D$72,CLUBS!$B25,'CA F'!$AH$5:$AH$72)+SUMIF('CA H'!$D$5:$D$72,CLUBS!$B25,'CA H'!$AH$5:$AH$72)+SUMIF('JU F'!$D$5:$D$72,CLUBS!$B25,'JU F'!$AH$5:$AH$72)+SUMIF('JU H'!$D$5:$D$72,CLUBS!$B25,'JU H'!$AH$5:$AH$72)</f>
        <v>0</v>
      </c>
      <c r="AQ25" s="16">
        <f t="shared" si="12"/>
        <v>44</v>
      </c>
      <c r="AR25" s="28">
        <f t="shared" si="13"/>
        <v>495.66217008797651</v>
      </c>
      <c r="AS25" s="29">
        <f t="shared" si="14"/>
        <v>11.265049320181285</v>
      </c>
      <c r="AT25" s="14">
        <v>55</v>
      </c>
      <c r="AU25" s="14">
        <v>31</v>
      </c>
      <c r="AV25" s="27">
        <f t="shared" si="15"/>
        <v>9.0120394561450272</v>
      </c>
      <c r="AW25" s="22"/>
    </row>
    <row r="26" spans="1:49" ht="13.5" x14ac:dyDescent="0.3">
      <c r="A26" s="34">
        <f t="shared" si="0"/>
        <v>4</v>
      </c>
      <c r="B26" s="65" t="s">
        <v>131</v>
      </c>
      <c r="C26" s="14">
        <f>COUNTIFS('MP F'!$D$5:$D$72,CLUBS!$B26,'MP F'!$E$5:$E$72,"&gt;0")+COUNTIFS('MP H'!$D$5:$D$72,CLUBS!$B26,'MP H'!$E$5:$E$72,"&gt;0")+COUNTIFS('PO F'!$D$5:$D$72,CLUBS!$B26,'PO F'!$E$5:$E$72,"&gt;0")+COUNTIFS('PO H'!$D$5:$D$72,CLUBS!$B26,'PO H'!$E$5:$E$72,"&gt;0")+COUNTIFS('PU F'!$D$5:$D$72,CLUBS!$B26,'PU F'!$E$5:$E$72,"&gt;0")+COUNTIFS('PU H'!$D$5:$D$72,CLUBS!$B26,'PU H'!$E$5:$E$72,"&gt;0")+COUNTIFS('BE F'!$D$5:$D$72,CLUBS!$B26,'BE F'!$E$5:$E$72,"&gt;0")+COUNTIFS('BE H'!$D$5:$D$72,CLUBS!$B26,'BE H'!$E$5:$E$72,"&gt;0")+COUNTIFS('MI F'!$D$5:$D$72,CLUBS!$B26,'MI F'!$E$5:$E$72,"&gt;0")+COUNTIFS('MI H'!$D$5:$D$72,CLUBS!$B26,'MI H'!$E$5:$E$72,"&gt;0")+COUNTIFS('CA F'!$D$5:$D$72,CLUBS!$B26,'CA F'!$E$5:$E$72,"&gt;0")+COUNTIFS('CA H'!$D$5:$D$72,CLUBS!$B26,'CA H'!$E$5:$E$72,"&gt;0")+COUNTIFS('JU F'!$D$5:$D$72,CLUBS!$B26,'JU F'!$E$5:$E$72,"&gt;0")+COUNTIFS('JU H'!$D$5:$D$72,CLUBS!$B26,'JU H'!$E$5:$E$72,"&gt;0")</f>
        <v>13</v>
      </c>
      <c r="D26" s="14">
        <f t="shared" si="2"/>
        <v>0.34210526315789475</v>
      </c>
      <c r="E26" s="27">
        <f>(SUMIF('MP F'!$D$5:$D$72,CLUBS!$B26,'MP F'!$F$5:$F$72)+SUMIF('MP H'!$D$5:$D$72,CLUBS!$B26,'MP H'!$F$5:$F$72)+SUMIF('PO F'!$D$5:$D$72,CLUBS!$B26,'PO F'!$F$5:$F$72)+SUMIF('PO H'!$D$5:$D$72,CLUBS!$B26,'PO H'!$F$5:$F$72)+SUMIF('PU F'!$D$5:$D$72,CLUBS!$B26,'PU F'!$F$5:$F$72)+SUMIF('PU H'!$D$5:$D$72,CLUBS!$B26,'PU H'!$F$5:$F$72)+SUMIF('BE F'!$D$5:$D$72,CLUBS!$B26,'BE F'!$F$5:$F$72)+SUMIF('BE H'!$D$5:$D$72,CLUBS!$B26,'BE H'!$F$5:$F$72)+SUMIF('MI F'!$D$5:$D$72,CLUBS!$B26,'MI F'!$F$5:$F$72)+SUMIF('MI H'!$D$5:$D$72,CLUBS!$B26,'MI H'!$F$5:$F$72)+SUMIF('CA F'!$D$5:$D$72,CLUBS!$B26,'CA F'!$F$5:$F$72)+SUMIF('CA H'!$D$5:$D$72,CLUBS!$B26,'CA H'!$F$5:$F$72)+SUMIF('JU F'!$D$5:$D$72,CLUBS!$B26,'JU F'!$F$5:$F$72)+SUMIF('JU H'!$D$5:$D$72,CLUBS!$B26,'JU H'!$F$5:$F$72))*D26</f>
        <v>119.73684210526316</v>
      </c>
      <c r="F26" s="69">
        <f>COUNTIFS('MP F'!$D$5:$D$72,CLUBS!$B26,'MP F'!$G$5:$G$72,"&gt;0")+COUNTIFS('MP H'!$D$5:$D$72,CLUBS!$B26,'MP H'!$G$5:$G$72,"&gt;0")+COUNTIFS('PO F'!$D$5:$D$72,CLUBS!$B26,'PO F'!$G$5:$G$72,"&gt;0")+COUNTIFS('PO H'!$D$5:$D$72,CLUBS!$B26,'PO H'!$G$5:$G$72,"&gt;0")+COUNTIFS('PU F'!$D$5:$D$72,CLUBS!$B26,'PU F'!$G$5:$G$72,"&gt;0")+COUNTIFS('PU H'!$D$5:$D$72,CLUBS!$B26,'PU H'!$G$5:$G$72,"&gt;0")+COUNTIFS('BE F'!$D$5:$D$72,CLUBS!$B26,'BE F'!$G$5:$G$72,"&gt;0")+COUNTIFS('BE H'!$D$5:$D$72,CLUBS!$B26,'BE H'!$G$5:$G$72,"&gt;0")+COUNTIFS('MI F'!$D$5:$D$72,CLUBS!$B26,'MI F'!$G$5:$G$72,"&gt;0")+COUNTIFS('MI H'!$D$5:$D$72,CLUBS!$B26,'MI H'!$G$5:$G$72,"&gt;0")+COUNTIFS('CA F'!$D$5:$D$72,CLUBS!$B26,'CA F'!$G$5:$G$72,"&gt;0")+COUNTIFS('CA H'!$D$5:$D$72,CLUBS!$B26,'CA H'!$G$5:$G$72,"&gt;0")+COUNTIFS('JU F'!$D$5:$D$72,CLUBS!$B26,'JU F'!$G$5:$G$72,"&gt;0")+COUNTIFS('JU H'!$D$5:$D$72,CLUBS!$B26,'JU H'!$G$5:$G$72,"&gt;0")</f>
        <v>16</v>
      </c>
      <c r="G26" s="69">
        <f t="shared" si="3"/>
        <v>0.8</v>
      </c>
      <c r="H26" s="70">
        <f>(SUMIF('MP F'!$D$5:$D$72,CLUBS!$B26,'MP F'!$H$5:$H$72)+SUMIF('MP H'!$D$5:$D$72,CLUBS!$B26,'MP H'!$H$5:$H$72)+SUMIF('PO F'!$D$5:$D$72,CLUBS!$B26,'PO F'!$H$5:$H$72)+SUMIF('PO H'!$D$5:$D$72,CLUBS!$B26,'PO H'!$H$5:$H$72)+SUMIF('PU F'!$D$5:$D$72,CLUBS!$B26,'PU F'!$H$5:$H$72)+SUMIF('PU H'!$D$5:$D$72,CLUBS!$B26,'PU H'!$H$5:$H$72)+SUMIF('BE F'!$D$5:$D$72,CLUBS!$B26,'BE F'!$H$5:$H$72)+SUMIF('BE H'!$D$5:$D$72,CLUBS!$B26,'BE H'!$H$5:$H$72)+SUMIF('MI F'!$D$5:$D$72,CLUBS!$B26,'MI F'!$H$5:$H$72)+SUMIF('MI H'!$D$5:$D$72,CLUBS!$B26,'MI H'!$H$5:$H$72)+SUMIF('CA F'!$D$5:$D$72,CLUBS!$B26,'CA F'!$H$5:$H$72)+SUMIF('CA H'!$D$5:$D$72,CLUBS!$B26,'CA H'!$H$5:$H$72)+SUMIF('JU F'!$D$5:$D$72,CLUBS!$B26,'JU F'!$H$5:$H$72)+SUMIF('JU H'!$D$5:$D$72,CLUBS!$B26,'JU H'!$H$5:$H$72))*G26</f>
        <v>344</v>
      </c>
      <c r="I26" s="14">
        <f>COUNTIFS('MP F'!$D$5:$D$72,CLUBS!$B26,'MP F'!$I$5:$I$72,"&gt;0")+COUNTIFS('MP H'!$D$5:$D$72,CLUBS!$B26,'MP H'!$I$5:$I$72,"&gt;0")+COUNTIFS('PO F'!$D$5:$D$72,CLUBS!$B26,'PO F'!$I$5:$I$72,"&gt;0")+COUNTIFS('PO H'!$D$5:$D$72,CLUBS!$B26,'PO H'!$I$5:$I$72,"&gt;0")+COUNTIFS('PU F'!$D$5:$D$72,CLUBS!$B26,'PU F'!$I$5:$I$72,"&gt;0")+COUNTIFS('PU H'!$D$5:$D$72,CLUBS!$B26,'PU H'!$I$5:$I$72,"&gt;0")+COUNTIFS('BE F'!$D$5:$D$72,CLUBS!$B26,'BE F'!$I$5:$I$72,"&gt;0")+COUNTIFS('BE H'!$D$5:$D$72,CLUBS!$B26,'BE H'!$I$5:$I$72,"&gt;0")+COUNTIFS('MI F'!$D$5:$D$72,CLUBS!$B26,'MI F'!$I$5:$I$72,"&gt;0")+COUNTIFS('MI H'!$D$5:$D$72,CLUBS!$B26,'MI H'!$I$5:$I$72,"&gt;0")+COUNTIFS('CA F'!$D$5:$D$72,CLUBS!$B26,'CA F'!$I$5:$I$72,"&gt;0")+COUNTIFS('CA H'!$D$5:$D$72,CLUBS!$B26,'CA H'!$I$5:$I$72,"&gt;0")+COUNTIFS('JU F'!$D$5:$D$72,CLUBS!$B26,'JU F'!$I$5:$I$72,"&gt;0")+COUNTIFS('JU H'!$D$5:$D$72,CLUBS!$B26,'JU H'!$I$5:$I$72,"&gt;0")</f>
        <v>19</v>
      </c>
      <c r="J26" s="14">
        <f t="shared" si="4"/>
        <v>0.5</v>
      </c>
      <c r="K26" s="26">
        <f>(SUMIF('MP F'!$D$5:$D$72,CLUBS!$B26,'MP F'!$J$5:$J$72)+SUMIF('MP H'!$D$5:$D$72,CLUBS!$B26,'MP H'!$J$5:$J$72)+SUMIF('PO F'!$D$5:$D$72,CLUBS!$B26,'PO F'!$J$5:$J$72)+SUMIF('PO H'!$D$5:$D$72,CLUBS!$B26,'PO H'!$J$5:$J$72)+SUMIF('PU F'!$D$5:$D$72,CLUBS!$B26,'PU F'!$J$5:$J$72)+SUMIF('PU H'!$D$5:$D$72,CLUBS!$B26,'PU H'!$J$5:$J$72)+SUMIF('BE F'!$D$5:$D$72,CLUBS!$B26,'BE F'!$J$5:$J$72)+SUMIF('BE H'!$D$5:$D$72,CLUBS!$B26,'BE H'!$J$5:$J$72)+SUMIF('MI F'!$D$5:$D$72,CLUBS!$B26,'MI F'!$J$5:$J$72)+SUMIF('MI H'!$D$5:$D$72,CLUBS!$B26,'MI H'!$J$5:$J$72)+SUMIF('CA F'!$D$5:$D$72,CLUBS!$B26,'CA F'!$J$5:$J$72)+SUMIF('CA H'!$D$5:$D$72,CLUBS!$B26,'CA H'!$J$5:$J$72)+SUMIF('JU F'!$D$5:$D$72,CLUBS!$B26,'JU F'!$J$5:$J$72)+SUMIF('JU H'!$D$5:$D$72,CLUBS!$B26,'JU H'!$J$5:$J$72))*J26</f>
        <v>288</v>
      </c>
      <c r="L26" s="69">
        <f>COUNTIFS('MP F'!$D$5:$D$72,CLUBS!$B26,'MP F'!$K$5:$K$72,"&gt;0")+COUNTIFS('MP H'!$D$5:$D$72,CLUBS!$B26,'MP H'!$K$5:$K$72,"&gt;0")+COUNTIFS('PO F'!$D$5:$D$72,CLUBS!$B26,'PO F'!$K$5:$K$72,"&gt;0")+COUNTIFS('PO H'!$D$5:$D$72,CLUBS!$B26,'PO H'!$K$5:$K$72,"&gt;0")+COUNTIFS('PU F'!$D$5:$D$72,CLUBS!$B26,'PU F'!$K$5:$K$72,"&gt;0")+COUNTIFS('PU H'!$D$5:$D$72,CLUBS!$B26,'PU H'!$K$5:$K$72,"&gt;0")+COUNTIFS('BE F'!$D$5:$D$72,CLUBS!$B26,'BE F'!$K$5:$K$72,"&gt;0")+COUNTIFS('BE H'!$D$5:$D$72,CLUBS!$B26,'BE H'!$K$5:$K$72,"&gt;0")+COUNTIFS('MI F'!$D$5:$D$72,CLUBS!$B26,'MI F'!$K$5:$K$72,"&gt;0")+COUNTIFS('MI H'!$D$5:$D$72,CLUBS!$B26,'MI H'!$K$5:$K$72,"&gt;0")+COUNTIFS('CA F'!$D$5:$D$72,CLUBS!$B26,'CA F'!$K$5:$K$72,"&gt;0")+COUNTIFS('CA H'!$D$5:$D$72,CLUBS!$B26,'CA H'!$K$5:$K$72,"&gt;0")+COUNTIFS('JU F'!$D$5:$D$72,CLUBS!$B26,'JU F'!$K$5:$K$72,"&gt;0")+COUNTIFS('JU H'!$D$5:$D$72,CLUBS!$B26,'JU H'!$K$5:$K$72,"&gt;0")</f>
        <v>0</v>
      </c>
      <c r="M26" s="69">
        <f t="shared" si="5"/>
        <v>0</v>
      </c>
      <c r="N26" s="69">
        <f>(SUMIF('MP F'!$D$5:$D$72,CLUBS!$B26,'MP F'!$L$5:$L$72)+SUMIF('MP H'!$D$5:$D$72,CLUBS!$B26,'MP H'!$L$5:$L$72)+SUMIF('PO F'!$D$5:$D$72,CLUBS!$B26,'PO F'!$L$5:$L$72)+SUMIF('PO H'!$D$5:$D$72,CLUBS!$B26,'PO H'!$L$5:$L$72)+SUMIF('PU F'!$D$5:$D$72,CLUBS!$B26,'PU F'!$L$5:$L$72)+SUMIF('PU H'!$D$5:$D$72,CLUBS!$B26,'PU H'!$L$5:$L$72)+SUMIF('BE F'!$D$5:$D$72,CLUBS!$B26,'BE F'!$L$5:$L$72)+SUMIF('BE H'!$D$5:$D$72,CLUBS!$B26,'BE H'!$L$5:$L$72)+SUMIF('MI F'!$D$5:$D$72,CLUBS!$B26,'MI F'!$L$5:$L$72)+SUMIF('MI H'!$D$5:$D$72,CLUBS!$B26,'MI H'!$L$5:$L$72)+SUMIF('CA F'!$D$5:$D$72,CLUBS!$B26,'CA F'!$L$5:$L$72)+SUMIF('CA H'!$D$5:$D$72,CLUBS!$B26,'CA H'!$L$5:$L$72)+SUMIF('JU F'!$D$5:$D$72,CLUBS!$B26,'JU F'!$L$5:$L$72)+SUMIF('JU H'!$D$5:$D$72,CLUBS!$B26,'JU H'!$L$5:$L$72))*M26</f>
        <v>0</v>
      </c>
      <c r="O26" s="26">
        <f>COUNTIFS('MP F'!$D$5:$D$72,CLUBS!$B26,'MP F'!$M$5:$M$72,"&gt;0")+COUNTIFS('MP H'!$D$5:$D$72,CLUBS!$B26,'MP H'!$M$5:$M$72,"&gt;0")+COUNTIFS('PO F'!$D$5:$D$72,CLUBS!$B26,'PO F'!$M$5:$M$72,"&gt;0")+COUNTIFS('PO H'!$D$5:$D$72,CLUBS!$B26,'PO H'!$M$5:$M$72,"&gt;0")+COUNTIFS('PU F'!$D$5:$D$72,CLUBS!$B26,'PU F'!$M$5:$M$72,"&gt;0")+COUNTIFS('PU H'!$D$5:$D$72,CLUBS!$B26,'PU H'!$M$5:$M$72,"&gt;0")+COUNTIFS('BE F'!$D$5:$D$72,CLUBS!$B26,'BE F'!$M$5:$M$72,"&gt;0")+COUNTIFS('BE H'!$D$5:$D$72,CLUBS!$B26,'BE H'!$M$5:$M$72,"&gt;0")+COUNTIFS('MI F'!$D$5:$D$72,CLUBS!$B26,'MI F'!$M$5:$M$72,"&gt;0")+COUNTIFS('MI H'!$D$5:$D$72,CLUBS!$B26,'MI H'!$M$5:$M$72,"&gt;0")+COUNTIFS('CA F'!$D$5:$D$72,CLUBS!$B26,'CA F'!$M$5:$M$72,"&gt;0")+COUNTIFS('CA H'!$D$5:$D$72,CLUBS!$B26,'CA H'!$M$5:$M$72,"&gt;0")+COUNTIFS('JU F'!$D$5:$D$72,CLUBS!$B26,'JU F'!$M$5:$M$72,"&gt;0")+COUNTIFS('JU H'!$D$5:$D$72,CLUBS!$B26,'JU H'!$M$5:$M$72,"&gt;0")</f>
        <v>0</v>
      </c>
      <c r="P26" s="26">
        <f t="shared" si="6"/>
        <v>0</v>
      </c>
      <c r="Q26" s="26">
        <f>(SUMIF('MP F'!$D$5:$D$72,CLUBS!$B26,'MP F'!$N$5:$N$72)+SUMIF('MP H'!$D$5:$D$72,CLUBS!$B26,'MP H'!$N$5:$N$72)+SUMIF('PO F'!$D$5:$D$72,CLUBS!$B26,'PO F'!$N$5:$N$72)+SUMIF('PO H'!$D$5:$D$72,CLUBS!$B26,'PO H'!$N$5:$N$72)+SUMIF('PU F'!$D$5:$D$72,CLUBS!$B26,'PU F'!$N$5:$N$72)+SUMIF('PU H'!$D$5:$D$72,CLUBS!$B26,'PU H'!$N$5:$N$72)+SUMIF('BE F'!$D$5:$D$72,CLUBS!$B26,'BE F'!$N$5:$N$72)+SUMIF('BE H'!$D$5:$D$72,CLUBS!$B26,'BE H'!$N$5:$N$72)+SUMIF('MI F'!$D$5:$D$72,CLUBS!$B26,'MI F'!$N$5:$N$72)+SUMIF('MI H'!$D$5:$D$72,CLUBS!$B26,'MI H'!$N$5:$N$72)+SUMIF('CA F'!$D$5:$D$72,CLUBS!$B26,'CA F'!$N$5:$N$72)+SUMIF('CA H'!$D$5:$D$72,CLUBS!$B26,'CA H'!$N$5:$N$72)+SUMIF('JU F'!$D$5:$D$72,CLUBS!$B26,'JU F'!$N$5:$N$72)+SUMIF('JU H'!$D$5:$D$72,CLUBS!$B26,'JU H'!$N$5:$N$72))*P26</f>
        <v>0</v>
      </c>
      <c r="R26" s="69">
        <f>COUNTIFS('MP F'!$D$5:$D$72,CLUBS!$B26,'MP F'!$O$5:$O$72,"&gt;0")+COUNTIFS('MP H'!$D$5:$D$72,CLUBS!$B26,'MP H'!$O$5:$O$72,"&gt;0")+COUNTIFS('PO F'!$D$5:$D$72,CLUBS!$B26,'PO F'!$O$5:$O$72,"&gt;0")+COUNTIFS('PO H'!$D$5:$D$72,CLUBS!$B26,'PO H'!$O$5:$O$72,"&gt;0")+COUNTIFS('PU F'!$D$5:$D$72,CLUBS!$B26,'PU F'!$O$5:$O$72,"&gt;0")+COUNTIFS('PU H'!$D$5:$D$72,CLUBS!$B26,'PU H'!$O$5:$O$72,"&gt;0")+COUNTIFS('BE F'!$D$5:$D$72,CLUBS!$B26,'BE F'!$O$5:$O$72,"&gt;0")+COUNTIFS('BE H'!$D$5:$D$72,CLUBS!$B26,'BE H'!$O$5:$O$72,"&gt;0")+COUNTIFS('MI F'!$D$5:$D$72,CLUBS!$B26,'MI F'!$O$5:$O$72,"&gt;0")+COUNTIFS('MI H'!$D$5:$D$72,CLUBS!$B26,'MI H'!$O$5:$O$72,"&gt;0")+COUNTIFS('CA F'!$D$5:$D$72,CLUBS!$B26,'CA F'!$O$5:$O$72,"&gt;0")+COUNTIFS('CA H'!$D$5:$D$72,CLUBS!$B26,'CA H'!$O$5:$O$72,"&gt;0")+COUNTIFS('JU F'!$D$5:$D$72,CLUBS!$B26,'JU F'!$O$5:$O$72,"&gt;0")+COUNTIFS('JU H'!$D$5:$D$72,CLUBS!$B26,'JU H'!$O$5:$O$72,"&gt;0")</f>
        <v>0</v>
      </c>
      <c r="S26" s="69">
        <f t="shared" si="7"/>
        <v>0</v>
      </c>
      <c r="T26" s="69">
        <f>(SUMIF('MP F'!$D$5:$D$72,CLUBS!$B26,'MP F'!$P$5:$P$72)+SUMIF('MP H'!$D$5:$D$72,CLUBS!$B26,'MP H'!$P$5:$P$72)+SUMIF('PO F'!$D$5:$D$72,CLUBS!$B26,'PO F'!$P$5:$P$72)+SUMIF('PO H'!$D$5:$D$72,CLUBS!$B26,'PO H'!$P$5:$P$72)+SUMIF('PU F'!$D$5:$D$72,CLUBS!$B26,'PU F'!$P$5:$P$72)+SUMIF('PU H'!$D$5:$D$72,CLUBS!$B26,'PU H'!$P$5:$P$72)+SUMIF('BE F'!$D$5:$D$72,CLUBS!$B26,'BE F'!$P$5:$P$72)+SUMIF('BE H'!$D$5:$D$72,CLUBS!$B26,'BE H'!$P$5:$P$72)+SUMIF('MI F'!$D$5:$D$72,CLUBS!$B26,'MI F'!$P$5:$P$72)+SUMIF('MI H'!$D$5:$D$72,CLUBS!$B26,'MI H'!$P$5:$P$72)+SUMIF('CA F'!$D$5:$D$72,CLUBS!$B26,'CA F'!$P$5:$P$72)+SUMIF('CA H'!$D$5:$D$72,CLUBS!$B26,'CA H'!$P$5:$P$72)+SUMIF('JU F'!$D$5:$D$72,CLUBS!$B26,'JU F'!$P$5:$P$72)+SUMIF('JU H'!$D$5:$D$72,CLUBS!$B26,'JU H'!$P$5:$P$72))*S26</f>
        <v>0</v>
      </c>
      <c r="U26" s="26">
        <f>COUNTIFS('MP F'!$D$5:$D$72,CLUBS!$B26,'MP F'!$Q$5:$Q$72,"&gt;0")+COUNTIFS('MP H'!$D$5:$D$72,CLUBS!$B26,'MP H'!$Q$5:$Q$72,"&gt;0")+COUNTIFS('PO F'!$D$5:$D$72,CLUBS!$B26,'PO F'!$Q$5:$Q$72,"&gt;0")+COUNTIFS('PO H'!$D$5:$D$72,CLUBS!$B26,'PO H'!$Q$5:$Q$72,"&gt;0")+COUNTIFS('PU F'!$D$5:$D$72,CLUBS!$B26,'PU F'!$Q$5:$Q$72,"&gt;0")+COUNTIFS('PU H'!$D$5:$D$72,CLUBS!$B26,'PU H'!$Q$5:$Q$72,"&gt;0")+COUNTIFS('BE F'!$D$5:$D$72,CLUBS!$B26,'BE F'!$Q$5:$Q$72,"&gt;0")+COUNTIFS('BE H'!$D$5:$D$72,CLUBS!$B26,'BE H'!$Q$5:$Q$72,"&gt;0")+COUNTIFS('MI F'!$D$5:$D$72,CLUBS!$B26,'MI F'!$Q$5:$Q$72,"&gt;0")+COUNTIFS('MI H'!$D$5:$D$72,CLUBS!$B26,'MI H'!$Q$5:$Q$72,"&gt;0")+COUNTIFS('CA F'!$D$5:$D$72,CLUBS!$B26,'CA F'!$Q$5:$Q$72,"&gt;0")+COUNTIFS('CA H'!$D$5:$D$72,CLUBS!$B26,'CA H'!$Q$5:$Q$72,"&gt;0")+COUNTIFS('JU F'!$D$5:$D$72,CLUBS!$B26,'JU F'!$Q$5:$Q$72,"&gt;0")+COUNTIFS('JU H'!$D$5:$D$72,CLUBS!$B26,'JU H'!$Q$5:$Q$72,"&gt;0")</f>
        <v>0</v>
      </c>
      <c r="V26" s="26">
        <f t="shared" si="8"/>
        <v>0</v>
      </c>
      <c r="W26" s="26">
        <f>(SUMIF('MP F'!$D$5:$D$72,CLUBS!$B26,'MP F'!$R$5:$R$72)+SUMIF('MP H'!$D$5:$D$72,CLUBS!$B26,'MP H'!$R$5:$R$72)+SUMIF('PO F'!$D$5:$D$72,CLUBS!$B26,'PO F'!$R$5:$R$72)+SUMIF('PO H'!$D$5:$D$72,CLUBS!$B26,'PO H'!$R$5:$R$72)+SUMIF('PU F'!$D$5:$D$72,CLUBS!$B26,'PU F'!$R$5:$R$72)+SUMIF('PU H'!$D$5:$D$72,CLUBS!$B26,'PU H'!$R$5:$R$72)+SUMIF('BE F'!$D$5:$D$72,CLUBS!$B26,'BE F'!$R$5:$R$72)+SUMIF('BE H'!$D$5:$D$72,CLUBS!$B26,'BE H'!$R$5:$R$72)+SUMIF('MI F'!$D$5:$D$72,CLUBS!$B26,'MI F'!$R$5:$R$72)+SUMIF('MI H'!$D$5:$D$72,CLUBS!$B26,'MI H'!$R$5:$R$72)+SUMIF('CA F'!$D$5:$D$72,CLUBS!$B26,'CA F'!$R$5:$R$72)+SUMIF('CA H'!$D$5:$D$72,CLUBS!$B26,'CA H'!$R$5:$R$72)+SUMIF('JU F'!$D$5:$D$72,CLUBS!$B26,'JU F'!$R$5:$R$72)+SUMIF('JU H'!$D$5:$D$72,CLUBS!$B26,'JU H'!$R$5:$R$72))*V26</f>
        <v>0</v>
      </c>
      <c r="X26" s="69">
        <f>COUNTIFS('MP F'!$D$5:$D$72,CLUBS!$B26,'MP F'!$S$5:$S$72,"&gt;0")+COUNTIFS('MP H'!$D$5:$D$72,CLUBS!$B26,'MP H'!$S$5:$S$72,"&gt;0")+COUNTIFS('PO F'!$D$5:$D$72,CLUBS!$B26,'PO F'!$S$5:$S$72,"&gt;0")+COUNTIFS('PO H'!$D$5:$D$72,CLUBS!$B26,'PO H'!$S$5:$S$72,"&gt;0")+COUNTIFS('PU F'!$D$5:$D$72,CLUBS!$B26,'PU F'!$S$5:$S$72,"&gt;0")+COUNTIFS('PU H'!$D$5:$D$72,CLUBS!$B26,'PU H'!$S$5:$S$72,"&gt;0")+COUNTIFS('BE F'!$D$5:$D$72,CLUBS!$B26,'BE F'!$S$5:$S$72,"&gt;0")+COUNTIFS('BE H'!$D$5:$D$72,CLUBS!$B26,'BE H'!$S$5:$S$72,"&gt;0")+COUNTIFS('MI F'!$D$5:$D$72,CLUBS!$B26,'MI F'!$S$5:$S$72,"&gt;0")+COUNTIFS('MI H'!$D$5:$D$72,CLUBS!$B26,'MI H'!$S$5:$S$72,"&gt;0")+COUNTIFS('CA F'!$D$5:$D$72,CLUBS!$B26,'CA F'!$S$5:$S$72,"&gt;0")+COUNTIFS('CA H'!$D$5:$D$72,CLUBS!$B26,'CA H'!$S$5:$S$72,"&gt;0")+COUNTIFS('JU F'!$D$5:$D$72,CLUBS!$B26,'JU F'!$S$5:$S$72,"&gt;0")+COUNTIFS('JU H'!$D$5:$D$72,CLUBS!$B26,'JU H'!$S$5:$S$72,"&gt;0")</f>
        <v>0</v>
      </c>
      <c r="Y26" s="69">
        <f t="shared" si="9"/>
        <v>0</v>
      </c>
      <c r="Z26" s="69">
        <f>(SUMIF('MP F'!$D$5:$D$72,CLUBS!$B26,'MP F'!$T$5:$T$72)+SUMIF('MP H'!$D$5:$D$72,CLUBS!$B26,'MP H'!$T$5:$T$72)+SUMIF('PO F'!$D$5:$D$72,CLUBS!$B26,'PO F'!$T$5:$T$72)+SUMIF('PO H'!$D$5:$D$72,CLUBS!$B26,'PO H'!$T$5:$T$72)+SUMIF('PU F'!$D$5:$D$72,CLUBS!$B26,'PU F'!$T$5:$T$72)+SUMIF('PU H'!$D$5:$D$72,CLUBS!$B26,'PU H'!$T$5:$T$72)+SUMIF('BE F'!$D$5:$D$72,CLUBS!$B26,'BE F'!$T$5:$T$72)+SUMIF('BE H'!$D$5:$D$72,CLUBS!$B26,'BE H'!$T$5:$T$72)+SUMIF('MI F'!$D$5:$D$72,CLUBS!$B26,'MI F'!$T$5:$T$72)+SUMIF('MI H'!$D$5:$D$72,CLUBS!$B26,'MI H'!$T$5:$T$72)+SUMIF('CA F'!$D$5:$D$72,CLUBS!$B26,'CA F'!$T$5:$T$72)+SUMIF('CA H'!$D$5:$D$72,CLUBS!$B26,'CA H'!$T$5:$T$72)+SUMIF('JU F'!$D$5:$D$72,CLUBS!$B26,'JU F'!$T$5:$T$72)+SUMIF('JU H'!$D$5:$D$72,CLUBS!$B26,'JU H'!$T$5:$T$72))*Y26</f>
        <v>0</v>
      </c>
      <c r="AA26" s="26">
        <f>COUNTIFS('MP F'!$D$5:$D$72,CLUBS!$B26,'MP F'!$U$5:$U$72,"&gt;0")+COUNTIFS('MP H'!$D$5:$D$72,CLUBS!$B26,'MP H'!$U$5:$U$72,"&gt;0")+COUNTIFS('PO F'!$D$5:$D$72,CLUBS!$B26,'PO F'!$U$5:$U$72,"&gt;0")+COUNTIFS('PO H'!$D$5:$D$72,CLUBS!$B26,'PO H'!$U$5:$U$72,"&gt;0")+COUNTIFS('PU F'!$D$5:$D$72,CLUBS!$B26,'PU F'!$U$5:$U$72,"&gt;0")+COUNTIFS('PU H'!$D$5:$D$72,CLUBS!$B26,'PU H'!$U$5:$U$72,"&gt;0")+COUNTIFS('BE F'!$D$5:$D$72,CLUBS!$B26,'BE F'!$U$5:$U$72,"&gt;0")+COUNTIFS('BE H'!$D$5:$D$72,CLUBS!$B26,'BE H'!$U$5:$U$72,"&gt;0")+COUNTIFS('MI F'!$D$5:$D$72,CLUBS!$B26,'MI F'!$U$5:$U$72,"&gt;0")+COUNTIFS('MI H'!$D$5:$D$72,CLUBS!$B26,'MI H'!$U$5:$U$72,"&gt;0")+COUNTIFS('CA F'!$D$5:$D$72,CLUBS!$B26,'CA F'!$U$5:$U$72,"&gt;0")+COUNTIFS('CA H'!$D$5:$D$72,CLUBS!$B26,'CA H'!$U$5:$U$72,"&gt;0")+COUNTIFS('JU F'!$D$5:$D$72,CLUBS!$B26,'JU F'!$U$5:$U$72,"&gt;0")+COUNTIFS('JU H'!$D$5:$D$72,CLUBS!$B26,'JU H'!$U$5:$U$72,"&gt;0")</f>
        <v>0</v>
      </c>
      <c r="AB26" s="26">
        <f t="shared" si="10"/>
        <v>0</v>
      </c>
      <c r="AC26" s="26">
        <f>(SUMIF('MP F'!$D$5:$D$72,CLUBS!$B26,'MP F'!$V$5:$V$72)+SUMIF('MP H'!$D$5:$D$72,CLUBS!$B26,'MP H'!$V$5:$V$72)+SUMIF('PO F'!$D$5:$D$72,CLUBS!$B26,'PO F'!$V$5:$V$72)+SUMIF('PO H'!$D$5:$D$72,CLUBS!$B26,'PO H'!$V$5:$V$72)+SUMIF('PU F'!$D$5:$D$72,CLUBS!$B26,'PU F'!$V$5:$V$72)+SUMIF('PU H'!$D$5:$D$72,CLUBS!$B26,'PU H'!$V$5:$V$72)+SUMIF('BE F'!$D$5:$D$72,CLUBS!$B26,'BE F'!$V$5:$V$72)+SUMIF('BE H'!$D$5:$D$72,CLUBS!$B26,'BE H'!$V$5:$V$72)+SUMIF('MI F'!$D$5:$D$72,CLUBS!$B26,'MI F'!$V$5:$V$72)+SUMIF('MI H'!$D$5:$D$72,CLUBS!$B26,'MI H'!$V$5:$V$72)+SUMIF('CA F'!$D$5:$D$72,CLUBS!$B26,'CA F'!$V$5:$V$72)+SUMIF('CA H'!$D$5:$D$72,CLUBS!$B26,'CA H'!$V$5:$V$72)+SUMIF('JU F'!$D$5:$D$72,CLUBS!$B26,'JU F'!$V$5:$V$72)+SUMIF('JU H'!$D$5:$D$72,CLUBS!$B26,'JU H'!$V$5:$V$72))*AB26</f>
        <v>0</v>
      </c>
      <c r="AD26" s="69">
        <f>COUNTIFS('MP F'!$D$5:$D$72,CLUBS!$B26,'MP F'!$W$5:$W$72,"&gt;0")+COUNTIFS('MP H'!$D$5:$D$72,CLUBS!$B26,'MP H'!$W$5:$W$72,"&gt;0")+COUNTIFS('PO F'!$D$5:$D$72,CLUBS!$B26,'PO F'!$W$5:$W$72,"&gt;0")+COUNTIFS('PO H'!$D$5:$D$72,CLUBS!$B26,'PO H'!$W$5:$W$72,"&gt;0")+COUNTIFS('PU F'!$D$5:$D$72,CLUBS!$B26,'PU F'!$W$5:$W$72,"&gt;0")+COUNTIFS('PU H'!$D$5:$D$72,CLUBS!$B26,'PU H'!$W$5:$W$72,"&gt;0")+COUNTIFS('BE F'!$D$5:$D$72,CLUBS!$B26,'BE F'!$W$5:$W$72,"&gt;0")+COUNTIFS('BE H'!$D$5:$D$72,CLUBS!$B26,'BE H'!$W$5:$W$72,"&gt;0")+COUNTIFS('MI F'!$D$5:$D$72,CLUBS!$B26,'MI F'!$W$5:$W$72,"&gt;0")+COUNTIFS('MI H'!$D$5:$D$72,CLUBS!$B26,'MI H'!$W$5:$W$72,"&gt;0")+COUNTIFS('CA F'!$D$5:$D$72,CLUBS!$B26,'CA F'!$W$5:$W$72,"&gt;0")+COUNTIFS('CA H'!$D$5:$D$72,CLUBS!$B26,'CA H'!$W$5:$W$72,"&gt;0")+COUNTIFS('JU F'!$D$5:$D$72,CLUBS!$B26,'JU F'!$W$5:$W$72,"&gt;0")+COUNTIFS('JU H'!$D$5:$D$72,CLUBS!$B26,'JU H'!$W$5:$W$72,"&gt;0")</f>
        <v>0</v>
      </c>
      <c r="AE26" s="69">
        <f t="shared" si="11"/>
        <v>0</v>
      </c>
      <c r="AF26" s="69">
        <f>(SUMIF('MP F'!$D$5:$D$72,CLUBS!$B26,'MP F'!$X$5:$X$72)+SUMIF('MP H'!$D$5:$D$72,CLUBS!$B26,'MP H'!$X$5:$X$72)+SUMIF('PO F'!$D$5:$D$72,CLUBS!$B26,'PO F'!$X$5:$X$72)+SUMIF('PO H'!$D$5:$D$72,CLUBS!$B26,'PO H'!$X$5:$X$72)+SUMIF('PU F'!$D$5:$D$72,CLUBS!$B26,'PU F'!$X$5:$X$72)+SUMIF('PU H'!$D$5:$D$72,CLUBS!$B26,'PU H'!$X$5:$X$72)+SUMIF('BE F'!$D$5:$D$72,CLUBS!$B26,'BE F'!$X$5:$X$72)+SUMIF('BE H'!$D$5:$D$72,CLUBS!$B26,'BE H'!$X$5:$X$72)+SUMIF('MI F'!$D$5:$D$72,CLUBS!$B26,'MI F'!$X$5:$X$72)+SUMIF('MI H'!$D$5:$D$72,CLUBS!$B26,'MI H'!$X$5:$X$72)+SUMIF('CA F'!$D$5:$D$72,CLUBS!$B26,'CA F'!$X$5:$X$72)+SUMIF('CA H'!$D$5:$D$72,CLUBS!$B26,'CA H'!$X$5:$X$72)+SUMIF('JU F'!$D$5:$D$72,CLUBS!$B26,'JU F'!$X$5:$X$72)+SUMIF('JU H'!$D$5:$D$72,CLUBS!$B26,'JU H'!$X$5:$X$72))*AE26</f>
        <v>0</v>
      </c>
      <c r="AG26" s="26">
        <f>COUNTIFS('MP F'!$D$5:$D$72,CLUBS!$B26,'MP F'!$Y$5:$Y$72,"&gt;0")+COUNTIFS('MP H'!$D$5:$D$72,CLUBS!$B26,'MP H'!$Y$5:$Y$72,"&gt;0")+COUNTIFS('PO F'!$D$5:$D$72,CLUBS!$B26,'PO F'!$Y$5:$Y$72,"&gt;0")+COUNTIFS('PO H'!$D$5:$D$72,CLUBS!$B26,'PO H'!$Y$5:$Y$72,"&gt;0")+COUNTIFS('PU F'!$D$5:$D$72,CLUBS!$B26,'PU F'!$Y$5:$Y$72,"&gt;0")+COUNTIFS('PU H'!$D$5:$D$72,CLUBS!$B26,'PU H'!$Y$5:$Y$72,"&gt;0")+COUNTIFS('BE F'!$D$5:$D$72,CLUBS!$B26,'BE F'!$Y$5:$Y$72,"&gt;0")+COUNTIFS('BE H'!$D$5:$D$72,CLUBS!$B26,'BE H'!$Y$5:$Y$72,"&gt;0")+COUNTIFS('MI F'!$D$5:$D$72,CLUBS!$B26,'MI F'!$Y$5:$Y$72,"&gt;0")+COUNTIFS('MI H'!$D$5:$D$72,CLUBS!$B26,'MI H'!$Y$5:$Y$72,"&gt;0")+COUNTIFS('CA F'!$D$5:$D$72,CLUBS!$B26,'CA F'!$Y$5:$Y$72,"&gt;0")+COUNTIFS('CA H'!$D$5:$D$72,CLUBS!$B26,'CA H'!$Y$5:$Y$72,"&gt;0")+COUNTIFS('JU F'!$D$5:$D$72,CLUBS!$B26,'JU F'!$Y$5:$Y$72,"&gt;0")+COUNTIFS('JU H'!$D$5:$D$72,CLUBS!$B26,'JU H'!$Y$5:$Y$72,"&gt;0")</f>
        <v>0</v>
      </c>
      <c r="AH26" s="26">
        <f>SUMIF('MP F'!$D$5:$D$72,CLUBS!$B26,'MP F'!$Z$5:$Z$72)+SUMIF('MP H'!$D$5:$D$72,CLUBS!$B26,'MP H'!$Z$5:$Z$72)+SUMIF('PO F'!$D$5:$D$72,CLUBS!$B26,'PO F'!$Z$5:$Z$72)+SUMIF('PO H'!$D$5:$D$72,CLUBS!$B26,'PO H'!$Z$5:$Z$72)+SUMIF('PU F'!$D$5:$D$72,CLUBS!$B26,'PU F'!$Z$5:$Z$72)+SUMIF('PU H'!$D$5:$D$72,CLUBS!$B26,'PU H'!$Z$5:$Z$72)+SUMIF('BE F'!$D$5:$D$72,CLUBS!$B26,'BE F'!$Z$5:$Z$72)+SUMIF('BE H'!$D$5:$D$72,CLUBS!$B26,'BE H'!$Z$5:$Z$72)+SUMIF('MI F'!$D$5:$D$72,CLUBS!$B26,'MI F'!$Z$5:$Z$72)+SUMIF('MI H'!$D$5:$D$72,CLUBS!$B26,'MI H'!$Z$5:$Z$72)+SUMIF('CA F'!$D$5:$D$72,CLUBS!$B26,'CA F'!$Z$5:$Z$72)+SUMIF('CA H'!$D$5:$D$72,CLUBS!$B26,'CA H'!$Z$5:$Z$72)+SUMIF('JU F'!$D$5:$D$72,CLUBS!$B26,'JU F'!$Z$5:$Z$72)+SUMIF('JU H'!$D$5:$D$72,CLUBS!$B26,'JU H'!$Z$5:$Z$72)</f>
        <v>0</v>
      </c>
      <c r="AI26" s="26">
        <f>COUNTIFS('MP F'!$D$5:$D$72,CLUBS!$B26,'MP F'!$AA$5:$AA$72,"&gt;0")+COUNTIFS('MP H'!$D$5:$D$72,CLUBS!$B26,'MP H'!$AA$5:$AA$72,"&gt;0")+COUNTIFS('PO F'!$D$5:$D$72,CLUBS!$B26,'PO F'!$AA$5:$AA$72,"&gt;0")+COUNTIFS('PO H'!$D$5:$D$72,CLUBS!$B26,'PO H'!$AA$5:$AA$72,"&gt;0")+COUNTIFS('PU F'!$D$5:$D$72,CLUBS!$B26,'PU F'!$AA$5:$AA$72,"&gt;0")+COUNTIFS('PU H'!$D$5:$D$72,CLUBS!$B26,'PU H'!$AA$5:$AA$72,"&gt;0")+COUNTIFS('BE F'!$D$5:$D$72,CLUBS!$B26,'BE F'!$AA$5:$AA$72,"&gt;0")+COUNTIFS('BE H'!$D$5:$D$72,CLUBS!$B26,'BE H'!$AA$5:$AA$72,"&gt;0")+COUNTIFS('MI F'!$D$5:$D$72,CLUBS!$B26,'MI F'!$AA$5:$AA$72,"&gt;0")+COUNTIFS('MI H'!$D$5:$D$72,CLUBS!$B26,'MI H'!$AA$5:$AA$72,"&gt;0")+COUNTIFS('CA F'!$D$5:$D$72,CLUBS!$B26,'CA F'!$AA$5:$AA$72,"&gt;0")+COUNTIFS('CA H'!$D$5:$D$72,CLUBS!$B26,'CA H'!$AA$5:$AA$72,"&gt;0")+COUNTIFS('JU F'!$D$5:$D$72,CLUBS!$B26,'JU F'!$AA$5:$AA$72,"&gt;0")+COUNTIFS('JU H'!$D$5:$D$72,CLUBS!$B26,'JU H'!$AA$5:$AA$72,"&gt;0")</f>
        <v>0</v>
      </c>
      <c r="AJ26" s="26">
        <f>SUMIF('MP F'!$D$5:$D$72,CLUBS!$B26,'MP F'!$AB$5:$AB$72)+SUMIF('MP H'!$D$5:$D$72,CLUBS!$B26,'MP H'!$AB$5:$AB$72)+SUMIF('PO F'!$D$5:$D$72,CLUBS!$B26,'PO F'!$AB$5:$AB$72)+SUMIF('PO H'!$D$5:$D$72,CLUBS!$B26,'PO H'!$AB$5:$AB$72)+SUMIF('PU F'!$D$5:$D$72,CLUBS!$B26,'PU F'!$AB$5:$AB$72)+SUMIF('PU H'!$D$5:$D$72,CLUBS!$B26,'PU H'!$AB$5:$AB$72)+SUMIF('BE F'!$D$5:$D$72,CLUBS!$B26,'BE F'!$AB$5:$AB$72)+SUMIF('BE H'!$D$5:$D$72,CLUBS!$B26,'BE H'!$AB$5:$AB$72)+SUMIF('MI F'!$D$5:$D$72,CLUBS!$B26,'MI F'!$AB$5:$AB$72)+SUMIF('MI H'!$D$5:$D$72,CLUBS!$B26,'MI H'!$AB$5:$AB$72)+SUMIF('CA F'!$D$5:$D$72,CLUBS!$B26,'CA F'!$AB$5:$AB$72)+SUMIF('CA H'!$D$5:$D$72,CLUBS!$B26,'CA H'!$AB$5:$AB$72)+SUMIF('JU F'!$D$5:$D$72,CLUBS!$B26,'JU F'!$AB$5:$AB$72)+SUMIF('JU H'!$D$5:$D$72,CLUBS!$B26,'JU H'!$AB$5:$AB$72)</f>
        <v>0</v>
      </c>
      <c r="AK26" s="26">
        <f>COUNTIFS('MP F'!$D$5:$D$72,CLUBS!$B26,'MP F'!$AC$5:$AC$72,"&gt;0")+COUNTIFS('MP H'!$D$5:$D$72,CLUBS!$B26,'MP H'!$AC$5:$AC$72,"&gt;0")+COUNTIFS('PO F'!$D$5:$D$72,CLUBS!$B26,'PO F'!$AC$5:$AC$72,"&gt;0")+COUNTIFS('PO H'!$D$5:$D$72,CLUBS!$B26,'PO H'!$AC$5:$AC$72,"&gt;0")+COUNTIFS('PU F'!$D$5:$D$72,CLUBS!$B26,'PU F'!$AC$5:$AC$72,"&gt;0")+COUNTIFS('PU H'!$D$5:$D$72,CLUBS!$B26,'PU H'!$AC$5:$AC$72,"&gt;0")+COUNTIFS('BE F'!$D$5:$D$72,CLUBS!$B26,'BE F'!$AC$5:$AC$72,"&gt;0")+COUNTIFS('BE H'!$D$5:$D$72,CLUBS!$B26,'BE H'!$AC$5:$AC$72,"&gt;0")+COUNTIFS('MI F'!$D$5:$D$72,CLUBS!$B26,'MI F'!$AC$5:$AC$72,"&gt;0")+COUNTIFS('MI H'!$D$5:$D$72,CLUBS!$B26,'MI H'!$AC$5:$AC$72,"&gt;0")+COUNTIFS('CA F'!$D$5:$D$72,CLUBS!$B26,'CA F'!$AC$5:$AC$72,"&gt;0")+COUNTIFS('CA H'!$D$5:$D$72,CLUBS!$B26,'CA H'!$AC$5:$AC$72,"&gt;0")+COUNTIFS('JU F'!$D$5:$D$72,CLUBS!$B26,'JU F'!$AC$5:$AC$72,"&gt;0")+COUNTIFS('JU H'!$D$5:$D$72,CLUBS!$B26,'JU H'!$AC$5:$AC$72,"&gt;0")</f>
        <v>0</v>
      </c>
      <c r="AL26" s="26">
        <f>SUMIF('MP F'!$D$5:$D$72,CLUBS!$B26,'MP F'!$AD$5:$AD$72)+SUMIF('MP H'!$D$5:$D$72,CLUBS!$B26,'MP H'!$AD$5:$AD$72)+SUMIF('PO F'!$D$5:$D$72,CLUBS!$B26,'PO F'!$AD$5:$AD$72)+SUMIF('PO H'!$D$5:$D$72,CLUBS!$B26,'PO H'!$AD$5:$AD$72)+SUMIF('PU F'!$D$5:$D$72,CLUBS!$B26,'PU F'!$AD$5:$AD$72)+SUMIF('PU H'!$D$5:$D$72,CLUBS!$B26,'PU H'!$AD$5:$AD$72)+SUMIF('BE F'!$D$5:$D$72,CLUBS!$B26,'BE F'!$AD$5:$AD$72)+SUMIF('BE H'!$D$5:$D$72,CLUBS!$B26,'BE H'!$AD$5:$AD$72)+SUMIF('MI F'!$D$5:$D$72,CLUBS!$B26,'MI F'!$AD$5:$AD$72)+SUMIF('MI H'!$D$5:$D$72,CLUBS!$B26,'MI H'!$AD$5:$AD$72)+SUMIF('CA F'!$D$5:$D$72,CLUBS!$B26,'CA F'!$AD$5:$AD$72)+SUMIF('CA H'!$D$5:$D$72,CLUBS!$B26,'CA H'!$AD$5:$AD$72)+SUMIF('JU F'!$D$5:$D$72,CLUBS!$B26,'JU F'!$AD$5:$AD$72)+SUMIF('JU H'!$D$5:$D$72,CLUBS!$B26,'JU H'!$AD$5:$AD$72)</f>
        <v>0</v>
      </c>
      <c r="AM26" s="26">
        <f>COUNTIFS('MP F'!$D$5:$D$72,CLUBS!$B26,'MP F'!$AE$5:$AE$72,"&gt;0")+COUNTIFS('MP H'!$D$5:$D$72,CLUBS!$B26,'MP H'!$AE$5:$AE$72,"&gt;0")+COUNTIFS('PO F'!$D$5:$D$72,CLUBS!$B26,'PO F'!$AE$5:$AE$72,"&gt;0")+COUNTIFS('PO H'!$D$5:$D$72,CLUBS!$B26,'PO H'!$AE$5:$AE$72,"&gt;0")+COUNTIFS('PU F'!$D$5:$D$72,CLUBS!$B26,'PU F'!$AE$5:$AE$72,"&gt;0")+COUNTIFS('PU H'!$D$5:$D$72,CLUBS!$B26,'PU H'!$AE$5:$AE$72,"&gt;0")+COUNTIFS('BE F'!$D$5:$D$72,CLUBS!$B26,'BE F'!$AE$5:$AE$72,"&gt;0")+COUNTIFS('BE H'!$D$5:$D$72,CLUBS!$B26,'BE H'!$AE$5:$AE$72,"&gt;0")+COUNTIFS('MI F'!$D$5:$D$72,CLUBS!$B26,'MI F'!$AE$5:$AE$72,"&gt;0")+COUNTIFS('MI H'!$D$5:$D$72,CLUBS!$B26,'MI H'!$AE$5:$AE$72,"&gt;0")+COUNTIFS('CA F'!$D$5:$D$72,CLUBS!$B26,'CA F'!$AE$5:$AE$72,"&gt;0")+COUNTIFS('CA H'!$D$5:$D$72,CLUBS!$B26,'CA H'!$AE$5:$AE$72,"&gt;0")+COUNTIFS('JU F'!$D$5:$D$72,CLUBS!$B26,'JU F'!$AE$5:$AE$72,"&gt;0")+COUNTIFS('JU H'!$D$5:$D$72,CLUBS!$B26,'JU H'!$AE$5:$AE$72,"&gt;0")</f>
        <v>0</v>
      </c>
      <c r="AN26" s="26">
        <f>SUMIF('MP F'!$D$5:$D$72,CLUBS!$B26,'MP F'!$AF$5:$AF$72)+SUMIF('MP H'!$D$5:$D$72,CLUBS!$B26,'MP H'!$AF$5:$AF$72)+SUMIF('PO F'!$D$5:$D$72,CLUBS!$B26,'PO F'!$AF$5:$AF$72)+SUMIF('PO H'!$D$5:$D$72,CLUBS!$B26,'PO H'!$AF$5:$AF$72)+SUMIF('PU F'!$D$5:$D$72,CLUBS!$B26,'PU F'!$AF$5:$AF$72)+SUMIF('PU H'!$D$5:$D$72,CLUBS!$B26,'PU H'!$AF$5:$AF$72)+SUMIF('BE F'!$D$5:$D$72,CLUBS!$B26,'BE F'!$AF$5:$AF$72)+SUMIF('BE H'!$D$5:$D$72,CLUBS!$B26,'BE H'!$AF$5:$AF$72)+SUMIF('MI F'!$D$5:$D$72,CLUBS!$B26,'MI F'!$AF$5:$AF$72)+SUMIF('MI H'!$D$5:$D$72,CLUBS!$B26,'MI H'!$AF$5:$AF$72)+SUMIF('CA F'!$D$5:$D$72,CLUBS!$B26,'CA F'!$AF$5:$AF$72)+SUMIF('CA H'!$D$5:$D$72,CLUBS!$B26,'CA H'!$AF$5:$AF$72)+SUMIF('JU F'!$D$5:$D$72,CLUBS!$B26,'JU F'!$AF$5:$AF$72)+SUMIF('JU H'!$D$5:$D$72,CLUBS!$B26,'JU H'!$AF$5:$AF$72)</f>
        <v>0</v>
      </c>
      <c r="AO26" s="26">
        <f>COUNTIFS('MP F'!$D$5:$D$72,CLUBS!$B26,'MP F'!$AG$5:$AG$72,"&gt;0")+COUNTIFS('MP H'!$D$5:$D$72,CLUBS!$B26,'MP H'!$AG$5:$AG$72,"&gt;0")+COUNTIFS('PO F'!$D$5:$D$72,CLUBS!$B26,'PO F'!$AG$5:$AG$72,"&gt;0")+COUNTIFS('PO H'!$D$5:$D$72,CLUBS!$B26,'PO H'!$AG$5:$AG$72,"&gt;0")+COUNTIFS('PU F'!$D$5:$D$72,CLUBS!$B26,'PU F'!$AG$5:$AG$72,"&gt;0")+COUNTIFS('PU H'!$D$5:$D$72,CLUBS!$B26,'PU H'!$AG$5:$AG$72,"&gt;0")+COUNTIFS('BE F'!$D$5:$D$72,CLUBS!$B26,'BE F'!$AG$5:$AG$72,"&gt;0")+COUNTIFS('BE H'!$D$5:$D$72,CLUBS!$B26,'BE H'!$AG$5:$AG$72,"&gt;0")+COUNTIFS('MI F'!$D$5:$D$72,CLUBS!$B26,'MI F'!$AG$5:$AG$72,"&gt;0")+COUNTIFS('MI H'!$D$5:$D$72,CLUBS!$B26,'MI H'!$AG$5:$AG$72,"&gt;0")+COUNTIFS('CA F'!$D$5:$D$72,CLUBS!$B26,'CA F'!$AG$5:$AG$72,"&gt;0")+COUNTIFS('CA H'!$D$5:$D$72,CLUBS!$B26,'CA H'!$AG$5:$AG$72,"&gt;0")+COUNTIFS('JU F'!$D$5:$D$72,CLUBS!$B26,'JU F'!$AG$5:$AG$72,"&gt;0")+COUNTIFS('JU H'!$D$5:$D$72,CLUBS!$B26,'JU H'!$AG$5:$AG$72,"&gt;0")</f>
        <v>0</v>
      </c>
      <c r="AP26" s="26">
        <f>SUMIF('MP F'!$D$5:$D$72,CLUBS!$B26,'MP F'!$AH$5:$AH$72)+SUMIF('MP H'!$D$5:$D$72,CLUBS!$B26,'MP H'!$AH$5:$AH$72)+SUMIF('PO F'!$D$5:$D$72,CLUBS!$B26,'PO F'!$AH$5:$AH$72)+SUMIF('PO H'!$D$5:$D$72,CLUBS!$B26,'PO H'!$AH$5:$AH$72)+SUMIF('PU F'!$D$5:$D$72,CLUBS!$B26,'PU F'!$AH$5:$AH$72)+SUMIF('PU H'!$D$5:$D$72,CLUBS!$B26,'PU H'!$AH$5:$AH$72)+SUMIF('BE F'!$D$5:$D$72,CLUBS!$B26,'BE F'!$AH$5:$AH$72)+SUMIF('BE H'!$D$5:$D$72,CLUBS!$B26,'BE H'!$AH$5:$AH$72)+SUMIF('MI F'!$D$5:$D$72,CLUBS!$B26,'MI F'!$AH$5:$AH$72)+SUMIF('MI H'!$D$5:$D$72,CLUBS!$B26,'MI H'!$AH$5:$AH$72)+SUMIF('CA F'!$D$5:$D$72,CLUBS!$B26,'CA F'!$AH$5:$AH$72)+SUMIF('CA H'!$D$5:$D$72,CLUBS!$B26,'CA H'!$AH$5:$AH$72)+SUMIF('JU F'!$D$5:$D$72,CLUBS!$B26,'JU F'!$AH$5:$AH$72)+SUMIF('JU H'!$D$5:$D$72,CLUBS!$B26,'JU H'!$AH$5:$AH$72)</f>
        <v>0</v>
      </c>
      <c r="AQ26" s="16">
        <f t="shared" si="12"/>
        <v>48</v>
      </c>
      <c r="AR26" s="28">
        <f t="shared" si="13"/>
        <v>751.73684210526312</v>
      </c>
      <c r="AS26" s="29">
        <f t="shared" si="14"/>
        <v>15.661184210526315</v>
      </c>
      <c r="AT26" s="14">
        <v>38</v>
      </c>
      <c r="AU26" s="14">
        <v>20</v>
      </c>
      <c r="AV26" s="27">
        <f t="shared" si="15"/>
        <v>19.782548476454291</v>
      </c>
      <c r="AW26" s="22"/>
    </row>
    <row r="27" spans="1:49" ht="13.5" x14ac:dyDescent="0.3">
      <c r="A27" s="34">
        <f t="shared" si="0"/>
        <v>20</v>
      </c>
      <c r="B27" s="65" t="s">
        <v>132</v>
      </c>
      <c r="C27" s="14">
        <f>COUNTIFS('MP F'!$D$5:$D$72,CLUBS!$B27,'MP F'!$E$5:$E$72,"&gt;0")+COUNTIFS('MP H'!$D$5:$D$72,CLUBS!$B27,'MP H'!$E$5:$E$72,"&gt;0")+COUNTIFS('PO F'!$D$5:$D$72,CLUBS!$B27,'PO F'!$E$5:$E$72,"&gt;0")+COUNTIFS('PO H'!$D$5:$D$72,CLUBS!$B27,'PO H'!$E$5:$E$72,"&gt;0")+COUNTIFS('PU F'!$D$5:$D$72,CLUBS!$B27,'PU F'!$E$5:$E$72,"&gt;0")+COUNTIFS('PU H'!$D$5:$D$72,CLUBS!$B27,'PU H'!$E$5:$E$72,"&gt;0")+COUNTIFS('BE F'!$D$5:$D$72,CLUBS!$B27,'BE F'!$E$5:$E$72,"&gt;0")+COUNTIFS('BE H'!$D$5:$D$72,CLUBS!$B27,'BE H'!$E$5:$E$72,"&gt;0")+COUNTIFS('MI F'!$D$5:$D$72,CLUBS!$B27,'MI F'!$E$5:$E$72,"&gt;0")+COUNTIFS('MI H'!$D$5:$D$72,CLUBS!$B27,'MI H'!$E$5:$E$72,"&gt;0")+COUNTIFS('CA F'!$D$5:$D$72,CLUBS!$B27,'CA F'!$E$5:$E$72,"&gt;0")+COUNTIFS('CA H'!$D$5:$D$72,CLUBS!$B27,'CA H'!$E$5:$E$72,"&gt;0")+COUNTIFS('JU F'!$D$5:$D$72,CLUBS!$B27,'JU F'!$E$5:$E$72,"&gt;0")+COUNTIFS('JU H'!$D$5:$D$72,CLUBS!$B27,'JU H'!$E$5:$E$72,"&gt;0")</f>
        <v>0</v>
      </c>
      <c r="D27" s="14">
        <v>0</v>
      </c>
      <c r="E27" s="27">
        <f>(SUMIF('MP F'!$D$5:$D$72,CLUBS!$B27,'MP F'!$F$5:$F$72)+SUMIF('MP H'!$D$5:$D$72,CLUBS!$B27,'MP H'!$F$5:$F$72)+SUMIF('PO F'!$D$5:$D$72,CLUBS!$B27,'PO F'!$F$5:$F$72)+SUMIF('PO H'!$D$5:$D$72,CLUBS!$B27,'PO H'!$F$5:$F$72)+SUMIF('PU F'!$D$5:$D$72,CLUBS!$B27,'PU F'!$F$5:$F$72)+SUMIF('PU H'!$D$5:$D$72,CLUBS!$B27,'PU H'!$F$5:$F$72)+SUMIF('BE F'!$D$5:$D$72,CLUBS!$B27,'BE F'!$F$5:$F$72)+SUMIF('BE H'!$D$5:$D$72,CLUBS!$B27,'BE H'!$F$5:$F$72)+SUMIF('MI F'!$D$5:$D$72,CLUBS!$B27,'MI F'!$F$5:$F$72)+SUMIF('MI H'!$D$5:$D$72,CLUBS!$B27,'MI H'!$F$5:$F$72)+SUMIF('CA F'!$D$5:$D$72,CLUBS!$B27,'CA F'!$F$5:$F$72)+SUMIF('CA H'!$D$5:$D$72,CLUBS!$B27,'CA H'!$F$5:$F$72)+SUMIF('JU F'!$D$5:$D$72,CLUBS!$B27,'JU F'!$F$5:$F$72)+SUMIF('JU H'!$D$5:$D$72,CLUBS!$B27,'JU H'!$F$5:$F$72))*D27</f>
        <v>0</v>
      </c>
      <c r="F27" s="69">
        <f>COUNTIFS('MP F'!$D$5:$D$72,CLUBS!$B27,'MP F'!$G$5:$G$72,"&gt;0")+COUNTIFS('MP H'!$D$5:$D$72,CLUBS!$B27,'MP H'!$G$5:$G$72,"&gt;0")+COUNTIFS('PO F'!$D$5:$D$72,CLUBS!$B27,'PO F'!$G$5:$G$72,"&gt;0")+COUNTIFS('PO H'!$D$5:$D$72,CLUBS!$B27,'PO H'!$G$5:$G$72,"&gt;0")+COUNTIFS('PU F'!$D$5:$D$72,CLUBS!$B27,'PU F'!$G$5:$G$72,"&gt;0")+COUNTIFS('PU H'!$D$5:$D$72,CLUBS!$B27,'PU H'!$G$5:$G$72,"&gt;0")+COUNTIFS('BE F'!$D$5:$D$72,CLUBS!$B27,'BE F'!$G$5:$G$72,"&gt;0")+COUNTIFS('BE H'!$D$5:$D$72,CLUBS!$B27,'BE H'!$G$5:$G$72,"&gt;0")+COUNTIFS('MI F'!$D$5:$D$72,CLUBS!$B27,'MI F'!$G$5:$G$72,"&gt;0")+COUNTIFS('MI H'!$D$5:$D$72,CLUBS!$B27,'MI H'!$G$5:$G$72,"&gt;0")+COUNTIFS('CA F'!$D$5:$D$72,CLUBS!$B27,'CA F'!$G$5:$G$72,"&gt;0")+COUNTIFS('CA H'!$D$5:$D$72,CLUBS!$B27,'CA H'!$G$5:$G$72,"&gt;0")+COUNTIFS('JU F'!$D$5:$D$72,CLUBS!$B27,'JU F'!$G$5:$G$72,"&gt;0")+COUNTIFS('JU H'!$D$5:$D$72,CLUBS!$B27,'JU H'!$G$5:$G$72,"&gt;0")</f>
        <v>0</v>
      </c>
      <c r="G27" s="69">
        <v>0</v>
      </c>
      <c r="H27" s="70">
        <f>(SUMIF('MP F'!$D$5:$D$72,CLUBS!$B27,'MP F'!$H$5:$H$72)+SUMIF('MP H'!$D$5:$D$72,CLUBS!$B27,'MP H'!$H$5:$H$72)+SUMIF('PO F'!$D$5:$D$72,CLUBS!$B27,'PO F'!$H$5:$H$72)+SUMIF('PO H'!$D$5:$D$72,CLUBS!$B27,'PO H'!$H$5:$H$72)+SUMIF('PU F'!$D$5:$D$72,CLUBS!$B27,'PU F'!$H$5:$H$72)+SUMIF('PU H'!$D$5:$D$72,CLUBS!$B27,'PU H'!$H$5:$H$72)+SUMIF('BE F'!$D$5:$D$72,CLUBS!$B27,'BE F'!$H$5:$H$72)+SUMIF('BE H'!$D$5:$D$72,CLUBS!$B27,'BE H'!$H$5:$H$72)+SUMIF('MI F'!$D$5:$D$72,CLUBS!$B27,'MI F'!$H$5:$H$72)+SUMIF('MI H'!$D$5:$D$72,CLUBS!$B27,'MI H'!$H$5:$H$72)+SUMIF('CA F'!$D$5:$D$72,CLUBS!$B27,'CA F'!$H$5:$H$72)+SUMIF('CA H'!$D$5:$D$72,CLUBS!$B27,'CA H'!$H$5:$H$72)+SUMIF('JU F'!$D$5:$D$72,CLUBS!$B27,'JU F'!$H$5:$H$72)+SUMIF('JU H'!$D$5:$D$72,CLUBS!$B27,'JU H'!$H$5:$H$72))*G27</f>
        <v>0</v>
      </c>
      <c r="I27" s="14">
        <f>COUNTIFS('MP F'!$D$5:$D$72,CLUBS!$B27,'MP F'!$I$5:$I$72,"&gt;0")+COUNTIFS('MP H'!$D$5:$D$72,CLUBS!$B27,'MP H'!$I$5:$I$72,"&gt;0")+COUNTIFS('PO F'!$D$5:$D$72,CLUBS!$B27,'PO F'!$I$5:$I$72,"&gt;0")+COUNTIFS('PO H'!$D$5:$D$72,CLUBS!$B27,'PO H'!$I$5:$I$72,"&gt;0")+COUNTIFS('PU F'!$D$5:$D$72,CLUBS!$B27,'PU F'!$I$5:$I$72,"&gt;0")+COUNTIFS('PU H'!$D$5:$D$72,CLUBS!$B27,'PU H'!$I$5:$I$72,"&gt;0")+COUNTIFS('BE F'!$D$5:$D$72,CLUBS!$B27,'BE F'!$I$5:$I$72,"&gt;0")+COUNTIFS('BE H'!$D$5:$D$72,CLUBS!$B27,'BE H'!$I$5:$I$72,"&gt;0")+COUNTIFS('MI F'!$D$5:$D$72,CLUBS!$B27,'MI F'!$I$5:$I$72,"&gt;0")+COUNTIFS('MI H'!$D$5:$D$72,CLUBS!$B27,'MI H'!$I$5:$I$72,"&gt;0")+COUNTIFS('CA F'!$D$5:$D$72,CLUBS!$B27,'CA F'!$I$5:$I$72,"&gt;0")+COUNTIFS('CA H'!$D$5:$D$72,CLUBS!$B27,'CA H'!$I$5:$I$72,"&gt;0")+COUNTIFS('JU F'!$D$5:$D$72,CLUBS!$B27,'JU F'!$I$5:$I$72,"&gt;0")+COUNTIFS('JU H'!$D$5:$D$72,CLUBS!$B27,'JU H'!$I$5:$I$72,"&gt;0")</f>
        <v>0</v>
      </c>
      <c r="J27" s="14">
        <v>0</v>
      </c>
      <c r="K27" s="26">
        <f>(SUMIF('MP F'!$D$5:$D$72,CLUBS!$B27,'MP F'!$J$5:$J$72)+SUMIF('MP H'!$D$5:$D$72,CLUBS!$B27,'MP H'!$J$5:$J$72)+SUMIF('PO F'!$D$5:$D$72,CLUBS!$B27,'PO F'!$J$5:$J$72)+SUMIF('PO H'!$D$5:$D$72,CLUBS!$B27,'PO H'!$J$5:$J$72)+SUMIF('PU F'!$D$5:$D$72,CLUBS!$B27,'PU F'!$J$5:$J$72)+SUMIF('PU H'!$D$5:$D$72,CLUBS!$B27,'PU H'!$J$5:$J$72)+SUMIF('BE F'!$D$5:$D$72,CLUBS!$B27,'BE F'!$J$5:$J$72)+SUMIF('BE H'!$D$5:$D$72,CLUBS!$B27,'BE H'!$J$5:$J$72)+SUMIF('MI F'!$D$5:$D$72,CLUBS!$B27,'MI F'!$J$5:$J$72)+SUMIF('MI H'!$D$5:$D$72,CLUBS!$B27,'MI H'!$J$5:$J$72)+SUMIF('CA F'!$D$5:$D$72,CLUBS!$B27,'CA F'!$J$5:$J$72)+SUMIF('CA H'!$D$5:$D$72,CLUBS!$B27,'CA H'!$J$5:$J$72)+SUMIF('JU F'!$D$5:$D$72,CLUBS!$B27,'JU F'!$J$5:$J$72)+SUMIF('JU H'!$D$5:$D$72,CLUBS!$B27,'JU H'!$J$5:$J$72))*J27</f>
        <v>0</v>
      </c>
      <c r="L27" s="69">
        <f>COUNTIFS('MP F'!$D$5:$D$72,CLUBS!$B27,'MP F'!$K$5:$K$72,"&gt;0")+COUNTIFS('MP H'!$D$5:$D$72,CLUBS!$B27,'MP H'!$K$5:$K$72,"&gt;0")+COUNTIFS('PO F'!$D$5:$D$72,CLUBS!$B27,'PO F'!$K$5:$K$72,"&gt;0")+COUNTIFS('PO H'!$D$5:$D$72,CLUBS!$B27,'PO H'!$K$5:$K$72,"&gt;0")+COUNTIFS('PU F'!$D$5:$D$72,CLUBS!$B27,'PU F'!$K$5:$K$72,"&gt;0")+COUNTIFS('PU H'!$D$5:$D$72,CLUBS!$B27,'PU H'!$K$5:$K$72,"&gt;0")+COUNTIFS('BE F'!$D$5:$D$72,CLUBS!$B27,'BE F'!$K$5:$K$72,"&gt;0")+COUNTIFS('BE H'!$D$5:$D$72,CLUBS!$B27,'BE H'!$K$5:$K$72,"&gt;0")+COUNTIFS('MI F'!$D$5:$D$72,CLUBS!$B27,'MI F'!$K$5:$K$72,"&gt;0")+COUNTIFS('MI H'!$D$5:$D$72,CLUBS!$B27,'MI H'!$K$5:$K$72,"&gt;0")+COUNTIFS('CA F'!$D$5:$D$72,CLUBS!$B27,'CA F'!$K$5:$K$72,"&gt;0")+COUNTIFS('CA H'!$D$5:$D$72,CLUBS!$B27,'CA H'!$K$5:$K$72,"&gt;0")+COUNTIFS('JU F'!$D$5:$D$72,CLUBS!$B27,'JU F'!$K$5:$K$72,"&gt;0")+COUNTIFS('JU H'!$D$5:$D$72,CLUBS!$B27,'JU H'!$K$5:$K$72,"&gt;0")</f>
        <v>0</v>
      </c>
      <c r="M27" s="69">
        <v>0</v>
      </c>
      <c r="N27" s="69">
        <f>(SUMIF('MP F'!$D$5:$D$72,CLUBS!$B27,'MP F'!$L$5:$L$72)+SUMIF('MP H'!$D$5:$D$72,CLUBS!$B27,'MP H'!$L$5:$L$72)+SUMIF('PO F'!$D$5:$D$72,CLUBS!$B27,'PO F'!$L$5:$L$72)+SUMIF('PO H'!$D$5:$D$72,CLUBS!$B27,'PO H'!$L$5:$L$72)+SUMIF('PU F'!$D$5:$D$72,CLUBS!$B27,'PU F'!$L$5:$L$72)+SUMIF('PU H'!$D$5:$D$72,CLUBS!$B27,'PU H'!$L$5:$L$72)+SUMIF('BE F'!$D$5:$D$72,CLUBS!$B27,'BE F'!$L$5:$L$72)+SUMIF('BE H'!$D$5:$D$72,CLUBS!$B27,'BE H'!$L$5:$L$72)+SUMIF('MI F'!$D$5:$D$72,CLUBS!$B27,'MI F'!$L$5:$L$72)+SUMIF('MI H'!$D$5:$D$72,CLUBS!$B27,'MI H'!$L$5:$L$72)+SUMIF('CA F'!$D$5:$D$72,CLUBS!$B27,'CA F'!$L$5:$L$72)+SUMIF('CA H'!$D$5:$D$72,CLUBS!$B27,'CA H'!$L$5:$L$72)+SUMIF('JU F'!$D$5:$D$72,CLUBS!$B27,'JU F'!$L$5:$L$72)+SUMIF('JU H'!$D$5:$D$72,CLUBS!$B27,'JU H'!$L$5:$L$72))*M27</f>
        <v>0</v>
      </c>
      <c r="O27" s="26">
        <f>COUNTIFS('MP F'!$D$5:$D$72,CLUBS!$B27,'MP F'!$M$5:$M$72,"&gt;0")+COUNTIFS('MP H'!$D$5:$D$72,CLUBS!$B27,'MP H'!$M$5:$M$72,"&gt;0")+COUNTIFS('PO F'!$D$5:$D$72,CLUBS!$B27,'PO F'!$M$5:$M$72,"&gt;0")+COUNTIFS('PO H'!$D$5:$D$72,CLUBS!$B27,'PO H'!$M$5:$M$72,"&gt;0")+COUNTIFS('PU F'!$D$5:$D$72,CLUBS!$B27,'PU F'!$M$5:$M$72,"&gt;0")+COUNTIFS('PU H'!$D$5:$D$72,CLUBS!$B27,'PU H'!$M$5:$M$72,"&gt;0")+COUNTIFS('BE F'!$D$5:$D$72,CLUBS!$B27,'BE F'!$M$5:$M$72,"&gt;0")+COUNTIFS('BE H'!$D$5:$D$72,CLUBS!$B27,'BE H'!$M$5:$M$72,"&gt;0")+COUNTIFS('MI F'!$D$5:$D$72,CLUBS!$B27,'MI F'!$M$5:$M$72,"&gt;0")+COUNTIFS('MI H'!$D$5:$D$72,CLUBS!$B27,'MI H'!$M$5:$M$72,"&gt;0")+COUNTIFS('CA F'!$D$5:$D$72,CLUBS!$B27,'CA F'!$M$5:$M$72,"&gt;0")+COUNTIFS('CA H'!$D$5:$D$72,CLUBS!$B27,'CA H'!$M$5:$M$72,"&gt;0")+COUNTIFS('JU F'!$D$5:$D$72,CLUBS!$B27,'JU F'!$M$5:$M$72,"&gt;0")+COUNTIFS('JU H'!$D$5:$D$72,CLUBS!$B27,'JU H'!$M$5:$M$72,"&gt;0")</f>
        <v>0</v>
      </c>
      <c r="P27" s="26">
        <v>0</v>
      </c>
      <c r="Q27" s="26">
        <f>(SUMIF('MP F'!$D$5:$D$72,CLUBS!$B27,'MP F'!$N$5:$N$72)+SUMIF('MP H'!$D$5:$D$72,CLUBS!$B27,'MP H'!$N$5:$N$72)+SUMIF('PO F'!$D$5:$D$72,CLUBS!$B27,'PO F'!$N$5:$N$72)+SUMIF('PO H'!$D$5:$D$72,CLUBS!$B27,'PO H'!$N$5:$N$72)+SUMIF('PU F'!$D$5:$D$72,CLUBS!$B27,'PU F'!$N$5:$N$72)+SUMIF('PU H'!$D$5:$D$72,CLUBS!$B27,'PU H'!$N$5:$N$72)+SUMIF('BE F'!$D$5:$D$72,CLUBS!$B27,'BE F'!$N$5:$N$72)+SUMIF('BE H'!$D$5:$D$72,CLUBS!$B27,'BE H'!$N$5:$N$72)+SUMIF('MI F'!$D$5:$D$72,CLUBS!$B27,'MI F'!$N$5:$N$72)+SUMIF('MI H'!$D$5:$D$72,CLUBS!$B27,'MI H'!$N$5:$N$72)+SUMIF('CA F'!$D$5:$D$72,CLUBS!$B27,'CA F'!$N$5:$N$72)+SUMIF('CA H'!$D$5:$D$72,CLUBS!$B27,'CA H'!$N$5:$N$72)+SUMIF('JU F'!$D$5:$D$72,CLUBS!$B27,'JU F'!$N$5:$N$72)+SUMIF('JU H'!$D$5:$D$72,CLUBS!$B27,'JU H'!$N$5:$N$72))*P27</f>
        <v>0</v>
      </c>
      <c r="R27" s="69">
        <f>COUNTIFS('MP F'!$D$5:$D$72,CLUBS!$B27,'MP F'!$O$5:$O$72,"&gt;0")+COUNTIFS('MP H'!$D$5:$D$72,CLUBS!$B27,'MP H'!$O$5:$O$72,"&gt;0")+COUNTIFS('PO F'!$D$5:$D$72,CLUBS!$B27,'PO F'!$O$5:$O$72,"&gt;0")+COUNTIFS('PO H'!$D$5:$D$72,CLUBS!$B27,'PO H'!$O$5:$O$72,"&gt;0")+COUNTIFS('PU F'!$D$5:$D$72,CLUBS!$B27,'PU F'!$O$5:$O$72,"&gt;0")+COUNTIFS('PU H'!$D$5:$D$72,CLUBS!$B27,'PU H'!$O$5:$O$72,"&gt;0")+COUNTIFS('BE F'!$D$5:$D$72,CLUBS!$B27,'BE F'!$O$5:$O$72,"&gt;0")+COUNTIFS('BE H'!$D$5:$D$72,CLUBS!$B27,'BE H'!$O$5:$O$72,"&gt;0")+COUNTIFS('MI F'!$D$5:$D$72,CLUBS!$B27,'MI F'!$O$5:$O$72,"&gt;0")+COUNTIFS('MI H'!$D$5:$D$72,CLUBS!$B27,'MI H'!$O$5:$O$72,"&gt;0")+COUNTIFS('CA F'!$D$5:$D$72,CLUBS!$B27,'CA F'!$O$5:$O$72,"&gt;0")+COUNTIFS('CA H'!$D$5:$D$72,CLUBS!$B27,'CA H'!$O$5:$O$72,"&gt;0")+COUNTIFS('JU F'!$D$5:$D$72,CLUBS!$B27,'JU F'!$O$5:$O$72,"&gt;0")+COUNTIFS('JU H'!$D$5:$D$72,CLUBS!$B27,'JU H'!$O$5:$O$72,"&gt;0")</f>
        <v>0</v>
      </c>
      <c r="S27" s="69">
        <v>0</v>
      </c>
      <c r="T27" s="69">
        <f>(SUMIF('MP F'!$D$5:$D$72,CLUBS!$B27,'MP F'!$P$5:$P$72)+SUMIF('MP H'!$D$5:$D$72,CLUBS!$B27,'MP H'!$P$5:$P$72)+SUMIF('PO F'!$D$5:$D$72,CLUBS!$B27,'PO F'!$P$5:$P$72)+SUMIF('PO H'!$D$5:$D$72,CLUBS!$B27,'PO H'!$P$5:$P$72)+SUMIF('PU F'!$D$5:$D$72,CLUBS!$B27,'PU F'!$P$5:$P$72)+SUMIF('PU H'!$D$5:$D$72,CLUBS!$B27,'PU H'!$P$5:$P$72)+SUMIF('BE F'!$D$5:$D$72,CLUBS!$B27,'BE F'!$P$5:$P$72)+SUMIF('BE H'!$D$5:$D$72,CLUBS!$B27,'BE H'!$P$5:$P$72)+SUMIF('MI F'!$D$5:$D$72,CLUBS!$B27,'MI F'!$P$5:$P$72)+SUMIF('MI H'!$D$5:$D$72,CLUBS!$B27,'MI H'!$P$5:$P$72)+SUMIF('CA F'!$D$5:$D$72,CLUBS!$B27,'CA F'!$P$5:$P$72)+SUMIF('CA H'!$D$5:$D$72,CLUBS!$B27,'CA H'!$P$5:$P$72)+SUMIF('JU F'!$D$5:$D$72,CLUBS!$B27,'JU F'!$P$5:$P$72)+SUMIF('JU H'!$D$5:$D$72,CLUBS!$B27,'JU H'!$P$5:$P$72))*S27</f>
        <v>0</v>
      </c>
      <c r="U27" s="26">
        <f>COUNTIFS('MP F'!$D$5:$D$72,CLUBS!$B27,'MP F'!$Q$5:$Q$72,"&gt;0")+COUNTIFS('MP H'!$D$5:$D$72,CLUBS!$B27,'MP H'!$Q$5:$Q$72,"&gt;0")+COUNTIFS('PO F'!$D$5:$D$72,CLUBS!$B27,'PO F'!$Q$5:$Q$72,"&gt;0")+COUNTIFS('PO H'!$D$5:$D$72,CLUBS!$B27,'PO H'!$Q$5:$Q$72,"&gt;0")+COUNTIFS('PU F'!$D$5:$D$72,CLUBS!$B27,'PU F'!$Q$5:$Q$72,"&gt;0")+COUNTIFS('PU H'!$D$5:$D$72,CLUBS!$B27,'PU H'!$Q$5:$Q$72,"&gt;0")+COUNTIFS('BE F'!$D$5:$D$72,CLUBS!$B27,'BE F'!$Q$5:$Q$72,"&gt;0")+COUNTIFS('BE H'!$D$5:$D$72,CLUBS!$B27,'BE H'!$Q$5:$Q$72,"&gt;0")+COUNTIFS('MI F'!$D$5:$D$72,CLUBS!$B27,'MI F'!$Q$5:$Q$72,"&gt;0")+COUNTIFS('MI H'!$D$5:$D$72,CLUBS!$B27,'MI H'!$Q$5:$Q$72,"&gt;0")+COUNTIFS('CA F'!$D$5:$D$72,CLUBS!$B27,'CA F'!$Q$5:$Q$72,"&gt;0")+COUNTIFS('CA H'!$D$5:$D$72,CLUBS!$B27,'CA H'!$Q$5:$Q$72,"&gt;0")+COUNTIFS('JU F'!$D$5:$D$72,CLUBS!$B27,'JU F'!$Q$5:$Q$72,"&gt;0")+COUNTIFS('JU H'!$D$5:$D$72,CLUBS!$B27,'JU H'!$Q$5:$Q$72,"&gt;0")</f>
        <v>0</v>
      </c>
      <c r="V27" s="26">
        <v>0</v>
      </c>
      <c r="W27" s="26">
        <f>(SUMIF('MP F'!$D$5:$D$72,CLUBS!$B27,'MP F'!$R$5:$R$72)+SUMIF('MP H'!$D$5:$D$72,CLUBS!$B27,'MP H'!$R$5:$R$72)+SUMIF('PO F'!$D$5:$D$72,CLUBS!$B27,'PO F'!$R$5:$R$72)+SUMIF('PO H'!$D$5:$D$72,CLUBS!$B27,'PO H'!$R$5:$R$72)+SUMIF('PU F'!$D$5:$D$72,CLUBS!$B27,'PU F'!$R$5:$R$72)+SUMIF('PU H'!$D$5:$D$72,CLUBS!$B27,'PU H'!$R$5:$R$72)+SUMIF('BE F'!$D$5:$D$72,CLUBS!$B27,'BE F'!$R$5:$R$72)+SUMIF('BE H'!$D$5:$D$72,CLUBS!$B27,'BE H'!$R$5:$R$72)+SUMIF('MI F'!$D$5:$D$72,CLUBS!$B27,'MI F'!$R$5:$R$72)+SUMIF('MI H'!$D$5:$D$72,CLUBS!$B27,'MI H'!$R$5:$R$72)+SUMIF('CA F'!$D$5:$D$72,CLUBS!$B27,'CA F'!$R$5:$R$72)+SUMIF('CA H'!$D$5:$D$72,CLUBS!$B27,'CA H'!$R$5:$R$72)+SUMIF('JU F'!$D$5:$D$72,CLUBS!$B27,'JU F'!$R$5:$R$72)+SUMIF('JU H'!$D$5:$D$72,CLUBS!$B27,'JU H'!$R$5:$R$72))*V27</f>
        <v>0</v>
      </c>
      <c r="X27" s="69">
        <f>COUNTIFS('MP F'!$D$5:$D$72,CLUBS!$B27,'MP F'!$S$5:$S$72,"&gt;0")+COUNTIFS('MP H'!$D$5:$D$72,CLUBS!$B27,'MP H'!$S$5:$S$72,"&gt;0")+COUNTIFS('PO F'!$D$5:$D$72,CLUBS!$B27,'PO F'!$S$5:$S$72,"&gt;0")+COUNTIFS('PO H'!$D$5:$D$72,CLUBS!$B27,'PO H'!$S$5:$S$72,"&gt;0")+COUNTIFS('PU F'!$D$5:$D$72,CLUBS!$B27,'PU F'!$S$5:$S$72,"&gt;0")+COUNTIFS('PU H'!$D$5:$D$72,CLUBS!$B27,'PU H'!$S$5:$S$72,"&gt;0")+COUNTIFS('BE F'!$D$5:$D$72,CLUBS!$B27,'BE F'!$S$5:$S$72,"&gt;0")+COUNTIFS('BE H'!$D$5:$D$72,CLUBS!$B27,'BE H'!$S$5:$S$72,"&gt;0")+COUNTIFS('MI F'!$D$5:$D$72,CLUBS!$B27,'MI F'!$S$5:$S$72,"&gt;0")+COUNTIFS('MI H'!$D$5:$D$72,CLUBS!$B27,'MI H'!$S$5:$S$72,"&gt;0")+COUNTIFS('CA F'!$D$5:$D$72,CLUBS!$B27,'CA F'!$S$5:$S$72,"&gt;0")+COUNTIFS('CA H'!$D$5:$D$72,CLUBS!$B27,'CA H'!$S$5:$S$72,"&gt;0")+COUNTIFS('JU F'!$D$5:$D$72,CLUBS!$B27,'JU F'!$S$5:$S$72,"&gt;0")+COUNTIFS('JU H'!$D$5:$D$72,CLUBS!$B27,'JU H'!$S$5:$S$72,"&gt;0")</f>
        <v>0</v>
      </c>
      <c r="Y27" s="69">
        <v>0</v>
      </c>
      <c r="Z27" s="69">
        <f>(SUMIF('MP F'!$D$5:$D$72,CLUBS!$B27,'MP F'!$T$5:$T$72)+SUMIF('MP H'!$D$5:$D$72,CLUBS!$B27,'MP H'!$T$5:$T$72)+SUMIF('PO F'!$D$5:$D$72,CLUBS!$B27,'PO F'!$T$5:$T$72)+SUMIF('PO H'!$D$5:$D$72,CLUBS!$B27,'PO H'!$T$5:$T$72)+SUMIF('PU F'!$D$5:$D$72,CLUBS!$B27,'PU F'!$T$5:$T$72)+SUMIF('PU H'!$D$5:$D$72,CLUBS!$B27,'PU H'!$T$5:$T$72)+SUMIF('BE F'!$D$5:$D$72,CLUBS!$B27,'BE F'!$T$5:$T$72)+SUMIF('BE H'!$D$5:$D$72,CLUBS!$B27,'BE H'!$T$5:$T$72)+SUMIF('MI F'!$D$5:$D$72,CLUBS!$B27,'MI F'!$T$5:$T$72)+SUMIF('MI H'!$D$5:$D$72,CLUBS!$B27,'MI H'!$T$5:$T$72)+SUMIF('CA F'!$D$5:$D$72,CLUBS!$B27,'CA F'!$T$5:$T$72)+SUMIF('CA H'!$D$5:$D$72,CLUBS!$B27,'CA H'!$T$5:$T$72)+SUMIF('JU F'!$D$5:$D$72,CLUBS!$B27,'JU F'!$T$5:$T$72)+SUMIF('JU H'!$D$5:$D$72,CLUBS!$B27,'JU H'!$T$5:$T$72))*Y27</f>
        <v>0</v>
      </c>
      <c r="AA27" s="26">
        <f>COUNTIFS('MP F'!$D$5:$D$72,CLUBS!$B27,'MP F'!$U$5:$U$72,"&gt;0")+COUNTIFS('MP H'!$D$5:$D$72,CLUBS!$B27,'MP H'!$U$5:$U$72,"&gt;0")+COUNTIFS('PO F'!$D$5:$D$72,CLUBS!$B27,'PO F'!$U$5:$U$72,"&gt;0")+COUNTIFS('PO H'!$D$5:$D$72,CLUBS!$B27,'PO H'!$U$5:$U$72,"&gt;0")+COUNTIFS('PU F'!$D$5:$D$72,CLUBS!$B27,'PU F'!$U$5:$U$72,"&gt;0")+COUNTIFS('PU H'!$D$5:$D$72,CLUBS!$B27,'PU H'!$U$5:$U$72,"&gt;0")+COUNTIFS('BE F'!$D$5:$D$72,CLUBS!$B27,'BE F'!$U$5:$U$72,"&gt;0")+COUNTIFS('BE H'!$D$5:$D$72,CLUBS!$B27,'BE H'!$U$5:$U$72,"&gt;0")+COUNTIFS('MI F'!$D$5:$D$72,CLUBS!$B27,'MI F'!$U$5:$U$72,"&gt;0")+COUNTIFS('MI H'!$D$5:$D$72,CLUBS!$B27,'MI H'!$U$5:$U$72,"&gt;0")+COUNTIFS('CA F'!$D$5:$D$72,CLUBS!$B27,'CA F'!$U$5:$U$72,"&gt;0")+COUNTIFS('CA H'!$D$5:$D$72,CLUBS!$B27,'CA H'!$U$5:$U$72,"&gt;0")+COUNTIFS('JU F'!$D$5:$D$72,CLUBS!$B27,'JU F'!$U$5:$U$72,"&gt;0")+COUNTIFS('JU H'!$D$5:$D$72,CLUBS!$B27,'JU H'!$U$5:$U$72,"&gt;0")</f>
        <v>0</v>
      </c>
      <c r="AB27" s="26">
        <v>0</v>
      </c>
      <c r="AC27" s="26">
        <f>(SUMIF('MP F'!$D$5:$D$72,CLUBS!$B27,'MP F'!$V$5:$V$72)+SUMIF('MP H'!$D$5:$D$72,CLUBS!$B27,'MP H'!$V$5:$V$72)+SUMIF('PO F'!$D$5:$D$72,CLUBS!$B27,'PO F'!$V$5:$V$72)+SUMIF('PO H'!$D$5:$D$72,CLUBS!$B27,'PO H'!$V$5:$V$72)+SUMIF('PU F'!$D$5:$D$72,CLUBS!$B27,'PU F'!$V$5:$V$72)+SUMIF('PU H'!$D$5:$D$72,CLUBS!$B27,'PU H'!$V$5:$V$72)+SUMIF('BE F'!$D$5:$D$72,CLUBS!$B27,'BE F'!$V$5:$V$72)+SUMIF('BE H'!$D$5:$D$72,CLUBS!$B27,'BE H'!$V$5:$V$72)+SUMIF('MI F'!$D$5:$D$72,CLUBS!$B27,'MI F'!$V$5:$V$72)+SUMIF('MI H'!$D$5:$D$72,CLUBS!$B27,'MI H'!$V$5:$V$72)+SUMIF('CA F'!$D$5:$D$72,CLUBS!$B27,'CA F'!$V$5:$V$72)+SUMIF('CA H'!$D$5:$D$72,CLUBS!$B27,'CA H'!$V$5:$V$72)+SUMIF('JU F'!$D$5:$D$72,CLUBS!$B27,'JU F'!$V$5:$V$72)+SUMIF('JU H'!$D$5:$D$72,CLUBS!$B27,'JU H'!$V$5:$V$72))*AB27</f>
        <v>0</v>
      </c>
      <c r="AD27" s="69">
        <f>COUNTIFS('MP F'!$D$5:$D$72,CLUBS!$B27,'MP F'!$W$5:$W$72,"&gt;0")+COUNTIFS('MP H'!$D$5:$D$72,CLUBS!$B27,'MP H'!$W$5:$W$72,"&gt;0")+COUNTIFS('PO F'!$D$5:$D$72,CLUBS!$B27,'PO F'!$W$5:$W$72,"&gt;0")+COUNTIFS('PO H'!$D$5:$D$72,CLUBS!$B27,'PO H'!$W$5:$W$72,"&gt;0")+COUNTIFS('PU F'!$D$5:$D$72,CLUBS!$B27,'PU F'!$W$5:$W$72,"&gt;0")+COUNTIFS('PU H'!$D$5:$D$72,CLUBS!$B27,'PU H'!$W$5:$W$72,"&gt;0")+COUNTIFS('BE F'!$D$5:$D$72,CLUBS!$B27,'BE F'!$W$5:$W$72,"&gt;0")+COUNTIFS('BE H'!$D$5:$D$72,CLUBS!$B27,'BE H'!$W$5:$W$72,"&gt;0")+COUNTIFS('MI F'!$D$5:$D$72,CLUBS!$B27,'MI F'!$W$5:$W$72,"&gt;0")+COUNTIFS('MI H'!$D$5:$D$72,CLUBS!$B27,'MI H'!$W$5:$W$72,"&gt;0")+COUNTIFS('CA F'!$D$5:$D$72,CLUBS!$B27,'CA F'!$W$5:$W$72,"&gt;0")+COUNTIFS('CA H'!$D$5:$D$72,CLUBS!$B27,'CA H'!$W$5:$W$72,"&gt;0")+COUNTIFS('JU F'!$D$5:$D$72,CLUBS!$B27,'JU F'!$W$5:$W$72,"&gt;0")+COUNTIFS('JU H'!$D$5:$D$72,CLUBS!$B27,'JU H'!$W$5:$W$72,"&gt;0")</f>
        <v>0</v>
      </c>
      <c r="AE27" s="69">
        <v>0</v>
      </c>
      <c r="AF27" s="69">
        <f>(SUMIF('MP F'!$D$5:$D$72,CLUBS!$B27,'MP F'!$X$5:$X$72)+SUMIF('MP H'!$D$5:$D$72,CLUBS!$B27,'MP H'!$X$5:$X$72)+SUMIF('PO F'!$D$5:$D$72,CLUBS!$B27,'PO F'!$X$5:$X$72)+SUMIF('PO H'!$D$5:$D$72,CLUBS!$B27,'PO H'!$X$5:$X$72)+SUMIF('PU F'!$D$5:$D$72,CLUBS!$B27,'PU F'!$X$5:$X$72)+SUMIF('PU H'!$D$5:$D$72,CLUBS!$B27,'PU H'!$X$5:$X$72)+SUMIF('BE F'!$D$5:$D$72,CLUBS!$B27,'BE F'!$X$5:$X$72)+SUMIF('BE H'!$D$5:$D$72,CLUBS!$B27,'BE H'!$X$5:$X$72)+SUMIF('MI F'!$D$5:$D$72,CLUBS!$B27,'MI F'!$X$5:$X$72)+SUMIF('MI H'!$D$5:$D$72,CLUBS!$B27,'MI H'!$X$5:$X$72)+SUMIF('CA F'!$D$5:$D$72,CLUBS!$B27,'CA F'!$X$5:$X$72)+SUMIF('CA H'!$D$5:$D$72,CLUBS!$B27,'CA H'!$X$5:$X$72)+SUMIF('JU F'!$D$5:$D$72,CLUBS!$B27,'JU F'!$X$5:$X$72)+SUMIF('JU H'!$D$5:$D$72,CLUBS!$B27,'JU H'!$X$5:$X$72))*AE27</f>
        <v>0</v>
      </c>
      <c r="AG27" s="26">
        <f>COUNTIFS('MP F'!$D$5:$D$72,CLUBS!$B27,'MP F'!$Y$5:$Y$72,"&gt;0")+COUNTIFS('MP H'!$D$5:$D$72,CLUBS!$B27,'MP H'!$Y$5:$Y$72,"&gt;0")+COUNTIFS('PO F'!$D$5:$D$72,CLUBS!$B27,'PO F'!$Y$5:$Y$72,"&gt;0")+COUNTIFS('PO H'!$D$5:$D$72,CLUBS!$B27,'PO H'!$Y$5:$Y$72,"&gt;0")+COUNTIFS('PU F'!$D$5:$D$72,CLUBS!$B27,'PU F'!$Y$5:$Y$72,"&gt;0")+COUNTIFS('PU H'!$D$5:$D$72,CLUBS!$B27,'PU H'!$Y$5:$Y$72,"&gt;0")+COUNTIFS('BE F'!$D$5:$D$72,CLUBS!$B27,'BE F'!$Y$5:$Y$72,"&gt;0")+COUNTIFS('BE H'!$D$5:$D$72,CLUBS!$B27,'BE H'!$Y$5:$Y$72,"&gt;0")+COUNTIFS('MI F'!$D$5:$D$72,CLUBS!$B27,'MI F'!$Y$5:$Y$72,"&gt;0")+COUNTIFS('MI H'!$D$5:$D$72,CLUBS!$B27,'MI H'!$Y$5:$Y$72,"&gt;0")+COUNTIFS('CA F'!$D$5:$D$72,CLUBS!$B27,'CA F'!$Y$5:$Y$72,"&gt;0")+COUNTIFS('CA H'!$D$5:$D$72,CLUBS!$B27,'CA H'!$Y$5:$Y$72,"&gt;0")+COUNTIFS('JU F'!$D$5:$D$72,CLUBS!$B27,'JU F'!$Y$5:$Y$72,"&gt;0")+COUNTIFS('JU H'!$D$5:$D$72,CLUBS!$B27,'JU H'!$Y$5:$Y$72,"&gt;0")</f>
        <v>0</v>
      </c>
      <c r="AH27" s="26">
        <f>SUMIF('MP F'!$D$5:$D$72,CLUBS!$B27,'MP F'!$Z$5:$Z$72)+SUMIF('MP H'!$D$5:$D$72,CLUBS!$B27,'MP H'!$Z$5:$Z$72)+SUMIF('PO F'!$D$5:$D$72,CLUBS!$B27,'PO F'!$Z$5:$Z$72)+SUMIF('PO H'!$D$5:$D$72,CLUBS!$B27,'PO H'!$Z$5:$Z$72)+SUMIF('PU F'!$D$5:$D$72,CLUBS!$B27,'PU F'!$Z$5:$Z$72)+SUMIF('PU H'!$D$5:$D$72,CLUBS!$B27,'PU H'!$Z$5:$Z$72)+SUMIF('BE F'!$D$5:$D$72,CLUBS!$B27,'BE F'!$Z$5:$Z$72)+SUMIF('BE H'!$D$5:$D$72,CLUBS!$B27,'BE H'!$Z$5:$Z$72)+SUMIF('MI F'!$D$5:$D$72,CLUBS!$B27,'MI F'!$Z$5:$Z$72)+SUMIF('MI H'!$D$5:$D$72,CLUBS!$B27,'MI H'!$Z$5:$Z$72)+SUMIF('CA F'!$D$5:$D$72,CLUBS!$B27,'CA F'!$Z$5:$Z$72)+SUMIF('CA H'!$D$5:$D$72,CLUBS!$B27,'CA H'!$Z$5:$Z$72)+SUMIF('JU F'!$D$5:$D$72,CLUBS!$B27,'JU F'!$Z$5:$Z$72)+SUMIF('JU H'!$D$5:$D$72,CLUBS!$B27,'JU H'!$Z$5:$Z$72)</f>
        <v>0</v>
      </c>
      <c r="AI27" s="26">
        <f>COUNTIFS('MP F'!$D$5:$D$72,CLUBS!$B27,'MP F'!$AA$5:$AA$72,"&gt;0")+COUNTIFS('MP H'!$D$5:$D$72,CLUBS!$B27,'MP H'!$AA$5:$AA$72,"&gt;0")+COUNTIFS('PO F'!$D$5:$D$72,CLUBS!$B27,'PO F'!$AA$5:$AA$72,"&gt;0")+COUNTIFS('PO H'!$D$5:$D$72,CLUBS!$B27,'PO H'!$AA$5:$AA$72,"&gt;0")+COUNTIFS('PU F'!$D$5:$D$72,CLUBS!$B27,'PU F'!$AA$5:$AA$72,"&gt;0")+COUNTIFS('PU H'!$D$5:$D$72,CLUBS!$B27,'PU H'!$AA$5:$AA$72,"&gt;0")+COUNTIFS('BE F'!$D$5:$D$72,CLUBS!$B27,'BE F'!$AA$5:$AA$72,"&gt;0")+COUNTIFS('BE H'!$D$5:$D$72,CLUBS!$B27,'BE H'!$AA$5:$AA$72,"&gt;0")+COUNTIFS('MI F'!$D$5:$D$72,CLUBS!$B27,'MI F'!$AA$5:$AA$72,"&gt;0")+COUNTIFS('MI H'!$D$5:$D$72,CLUBS!$B27,'MI H'!$AA$5:$AA$72,"&gt;0")+COUNTIFS('CA F'!$D$5:$D$72,CLUBS!$B27,'CA F'!$AA$5:$AA$72,"&gt;0")+COUNTIFS('CA H'!$D$5:$D$72,CLUBS!$B27,'CA H'!$AA$5:$AA$72,"&gt;0")+COUNTIFS('JU F'!$D$5:$D$72,CLUBS!$B27,'JU F'!$AA$5:$AA$72,"&gt;0")+COUNTIFS('JU H'!$D$5:$D$72,CLUBS!$B27,'JU H'!$AA$5:$AA$72,"&gt;0")</f>
        <v>0</v>
      </c>
      <c r="AJ27" s="26">
        <f>SUMIF('MP F'!$D$5:$D$72,CLUBS!$B27,'MP F'!$AB$5:$AB$72)+SUMIF('MP H'!$D$5:$D$72,CLUBS!$B27,'MP H'!$AB$5:$AB$72)+SUMIF('PO F'!$D$5:$D$72,CLUBS!$B27,'PO F'!$AB$5:$AB$72)+SUMIF('PO H'!$D$5:$D$72,CLUBS!$B27,'PO H'!$AB$5:$AB$72)+SUMIF('PU F'!$D$5:$D$72,CLUBS!$B27,'PU F'!$AB$5:$AB$72)+SUMIF('PU H'!$D$5:$D$72,CLUBS!$B27,'PU H'!$AB$5:$AB$72)+SUMIF('BE F'!$D$5:$D$72,CLUBS!$B27,'BE F'!$AB$5:$AB$72)+SUMIF('BE H'!$D$5:$D$72,CLUBS!$B27,'BE H'!$AB$5:$AB$72)+SUMIF('MI F'!$D$5:$D$72,CLUBS!$B27,'MI F'!$AB$5:$AB$72)+SUMIF('MI H'!$D$5:$D$72,CLUBS!$B27,'MI H'!$AB$5:$AB$72)+SUMIF('CA F'!$D$5:$D$72,CLUBS!$B27,'CA F'!$AB$5:$AB$72)+SUMIF('CA H'!$D$5:$D$72,CLUBS!$B27,'CA H'!$AB$5:$AB$72)+SUMIF('JU F'!$D$5:$D$72,CLUBS!$B27,'JU F'!$AB$5:$AB$72)+SUMIF('JU H'!$D$5:$D$72,CLUBS!$B27,'JU H'!$AB$5:$AB$72)</f>
        <v>0</v>
      </c>
      <c r="AK27" s="26">
        <f>COUNTIFS('MP F'!$D$5:$D$72,CLUBS!$B27,'MP F'!$AC$5:$AC$72,"&gt;0")+COUNTIFS('MP H'!$D$5:$D$72,CLUBS!$B27,'MP H'!$AC$5:$AC$72,"&gt;0")+COUNTIFS('PO F'!$D$5:$D$72,CLUBS!$B27,'PO F'!$AC$5:$AC$72,"&gt;0")+COUNTIFS('PO H'!$D$5:$D$72,CLUBS!$B27,'PO H'!$AC$5:$AC$72,"&gt;0")+COUNTIFS('PU F'!$D$5:$D$72,CLUBS!$B27,'PU F'!$AC$5:$AC$72,"&gt;0")+COUNTIFS('PU H'!$D$5:$D$72,CLUBS!$B27,'PU H'!$AC$5:$AC$72,"&gt;0")+COUNTIFS('BE F'!$D$5:$D$72,CLUBS!$B27,'BE F'!$AC$5:$AC$72,"&gt;0")+COUNTIFS('BE H'!$D$5:$D$72,CLUBS!$B27,'BE H'!$AC$5:$AC$72,"&gt;0")+COUNTIFS('MI F'!$D$5:$D$72,CLUBS!$B27,'MI F'!$AC$5:$AC$72,"&gt;0")+COUNTIFS('MI H'!$D$5:$D$72,CLUBS!$B27,'MI H'!$AC$5:$AC$72,"&gt;0")+COUNTIFS('CA F'!$D$5:$D$72,CLUBS!$B27,'CA F'!$AC$5:$AC$72,"&gt;0")+COUNTIFS('CA H'!$D$5:$D$72,CLUBS!$B27,'CA H'!$AC$5:$AC$72,"&gt;0")+COUNTIFS('JU F'!$D$5:$D$72,CLUBS!$B27,'JU F'!$AC$5:$AC$72,"&gt;0")+COUNTIFS('JU H'!$D$5:$D$72,CLUBS!$B27,'JU H'!$AC$5:$AC$72,"&gt;0")</f>
        <v>0</v>
      </c>
      <c r="AL27" s="26">
        <f>SUMIF('MP F'!$D$5:$D$72,CLUBS!$B27,'MP F'!$AD$5:$AD$72)+SUMIF('MP H'!$D$5:$D$72,CLUBS!$B27,'MP H'!$AD$5:$AD$72)+SUMIF('PO F'!$D$5:$D$72,CLUBS!$B27,'PO F'!$AD$5:$AD$72)+SUMIF('PO H'!$D$5:$D$72,CLUBS!$B27,'PO H'!$AD$5:$AD$72)+SUMIF('PU F'!$D$5:$D$72,CLUBS!$B27,'PU F'!$AD$5:$AD$72)+SUMIF('PU H'!$D$5:$D$72,CLUBS!$B27,'PU H'!$AD$5:$AD$72)+SUMIF('BE F'!$D$5:$D$72,CLUBS!$B27,'BE F'!$AD$5:$AD$72)+SUMIF('BE H'!$D$5:$D$72,CLUBS!$B27,'BE H'!$AD$5:$AD$72)+SUMIF('MI F'!$D$5:$D$72,CLUBS!$B27,'MI F'!$AD$5:$AD$72)+SUMIF('MI H'!$D$5:$D$72,CLUBS!$B27,'MI H'!$AD$5:$AD$72)+SUMIF('CA F'!$D$5:$D$72,CLUBS!$B27,'CA F'!$AD$5:$AD$72)+SUMIF('CA H'!$D$5:$D$72,CLUBS!$B27,'CA H'!$AD$5:$AD$72)+SUMIF('JU F'!$D$5:$D$72,CLUBS!$B27,'JU F'!$AD$5:$AD$72)+SUMIF('JU H'!$D$5:$D$72,CLUBS!$B27,'JU H'!$AD$5:$AD$72)</f>
        <v>0</v>
      </c>
      <c r="AM27" s="26">
        <f>COUNTIFS('MP F'!$D$5:$D$72,CLUBS!$B27,'MP F'!$AE$5:$AE$72,"&gt;0")+COUNTIFS('MP H'!$D$5:$D$72,CLUBS!$B27,'MP H'!$AE$5:$AE$72,"&gt;0")+COUNTIFS('PO F'!$D$5:$D$72,CLUBS!$B27,'PO F'!$AE$5:$AE$72,"&gt;0")+COUNTIFS('PO H'!$D$5:$D$72,CLUBS!$B27,'PO H'!$AE$5:$AE$72,"&gt;0")+COUNTIFS('PU F'!$D$5:$D$72,CLUBS!$B27,'PU F'!$AE$5:$AE$72,"&gt;0")+COUNTIFS('PU H'!$D$5:$D$72,CLUBS!$B27,'PU H'!$AE$5:$AE$72,"&gt;0")+COUNTIFS('BE F'!$D$5:$D$72,CLUBS!$B27,'BE F'!$AE$5:$AE$72,"&gt;0")+COUNTIFS('BE H'!$D$5:$D$72,CLUBS!$B27,'BE H'!$AE$5:$AE$72,"&gt;0")+COUNTIFS('MI F'!$D$5:$D$72,CLUBS!$B27,'MI F'!$AE$5:$AE$72,"&gt;0")+COUNTIFS('MI H'!$D$5:$D$72,CLUBS!$B27,'MI H'!$AE$5:$AE$72,"&gt;0")+COUNTIFS('CA F'!$D$5:$D$72,CLUBS!$B27,'CA F'!$AE$5:$AE$72,"&gt;0")+COUNTIFS('CA H'!$D$5:$D$72,CLUBS!$B27,'CA H'!$AE$5:$AE$72,"&gt;0")+COUNTIFS('JU F'!$D$5:$D$72,CLUBS!$B27,'JU F'!$AE$5:$AE$72,"&gt;0")+COUNTIFS('JU H'!$D$5:$D$72,CLUBS!$B27,'JU H'!$AE$5:$AE$72,"&gt;0")</f>
        <v>0</v>
      </c>
      <c r="AN27" s="26">
        <f>SUMIF('MP F'!$D$5:$D$72,CLUBS!$B27,'MP F'!$AF$5:$AF$72)+SUMIF('MP H'!$D$5:$D$72,CLUBS!$B27,'MP H'!$AF$5:$AF$72)+SUMIF('PO F'!$D$5:$D$72,CLUBS!$B27,'PO F'!$AF$5:$AF$72)+SUMIF('PO H'!$D$5:$D$72,CLUBS!$B27,'PO H'!$AF$5:$AF$72)+SUMIF('PU F'!$D$5:$D$72,CLUBS!$B27,'PU F'!$AF$5:$AF$72)+SUMIF('PU H'!$D$5:$D$72,CLUBS!$B27,'PU H'!$AF$5:$AF$72)+SUMIF('BE F'!$D$5:$D$72,CLUBS!$B27,'BE F'!$AF$5:$AF$72)+SUMIF('BE H'!$D$5:$D$72,CLUBS!$B27,'BE H'!$AF$5:$AF$72)+SUMIF('MI F'!$D$5:$D$72,CLUBS!$B27,'MI F'!$AF$5:$AF$72)+SUMIF('MI H'!$D$5:$D$72,CLUBS!$B27,'MI H'!$AF$5:$AF$72)+SUMIF('CA F'!$D$5:$D$72,CLUBS!$B27,'CA F'!$AF$5:$AF$72)+SUMIF('CA H'!$D$5:$D$72,CLUBS!$B27,'CA H'!$AF$5:$AF$72)+SUMIF('JU F'!$D$5:$D$72,CLUBS!$B27,'JU F'!$AF$5:$AF$72)+SUMIF('JU H'!$D$5:$D$72,CLUBS!$B27,'JU H'!$AF$5:$AF$72)</f>
        <v>0</v>
      </c>
      <c r="AO27" s="26">
        <f>COUNTIFS('MP F'!$D$5:$D$72,CLUBS!$B27,'MP F'!$AG$5:$AG$72,"&gt;0")+COUNTIFS('MP H'!$D$5:$D$72,CLUBS!$B27,'MP H'!$AG$5:$AG$72,"&gt;0")+COUNTIFS('PO F'!$D$5:$D$72,CLUBS!$B27,'PO F'!$AG$5:$AG$72,"&gt;0")+COUNTIFS('PO H'!$D$5:$D$72,CLUBS!$B27,'PO H'!$AG$5:$AG$72,"&gt;0")+COUNTIFS('PU F'!$D$5:$D$72,CLUBS!$B27,'PU F'!$AG$5:$AG$72,"&gt;0")+COUNTIFS('PU H'!$D$5:$D$72,CLUBS!$B27,'PU H'!$AG$5:$AG$72,"&gt;0")+COUNTIFS('BE F'!$D$5:$D$72,CLUBS!$B27,'BE F'!$AG$5:$AG$72,"&gt;0")+COUNTIFS('BE H'!$D$5:$D$72,CLUBS!$B27,'BE H'!$AG$5:$AG$72,"&gt;0")+COUNTIFS('MI F'!$D$5:$D$72,CLUBS!$B27,'MI F'!$AG$5:$AG$72,"&gt;0")+COUNTIFS('MI H'!$D$5:$D$72,CLUBS!$B27,'MI H'!$AG$5:$AG$72,"&gt;0")+COUNTIFS('CA F'!$D$5:$D$72,CLUBS!$B27,'CA F'!$AG$5:$AG$72,"&gt;0")+COUNTIFS('CA H'!$D$5:$D$72,CLUBS!$B27,'CA H'!$AG$5:$AG$72,"&gt;0")+COUNTIFS('JU F'!$D$5:$D$72,CLUBS!$B27,'JU F'!$AG$5:$AG$72,"&gt;0")+COUNTIFS('JU H'!$D$5:$D$72,CLUBS!$B27,'JU H'!$AG$5:$AG$72,"&gt;0")</f>
        <v>0</v>
      </c>
      <c r="AP27" s="26">
        <f>SUMIF('MP F'!$D$5:$D$72,CLUBS!$B27,'MP F'!$AH$5:$AH$72)+SUMIF('MP H'!$D$5:$D$72,CLUBS!$B27,'MP H'!$AH$5:$AH$72)+SUMIF('PO F'!$D$5:$D$72,CLUBS!$B27,'PO F'!$AH$5:$AH$72)+SUMIF('PO H'!$D$5:$D$72,CLUBS!$B27,'PO H'!$AH$5:$AH$72)+SUMIF('PU F'!$D$5:$D$72,CLUBS!$B27,'PU F'!$AH$5:$AH$72)+SUMIF('PU H'!$D$5:$D$72,CLUBS!$B27,'PU H'!$AH$5:$AH$72)+SUMIF('BE F'!$D$5:$D$72,CLUBS!$B27,'BE F'!$AH$5:$AH$72)+SUMIF('BE H'!$D$5:$D$72,CLUBS!$B27,'BE H'!$AH$5:$AH$72)+SUMIF('MI F'!$D$5:$D$72,CLUBS!$B27,'MI F'!$AH$5:$AH$72)+SUMIF('MI H'!$D$5:$D$72,CLUBS!$B27,'MI H'!$AH$5:$AH$72)+SUMIF('CA F'!$D$5:$D$72,CLUBS!$B27,'CA F'!$AH$5:$AH$72)+SUMIF('CA H'!$D$5:$D$72,CLUBS!$B27,'CA H'!$AH$5:$AH$72)+SUMIF('JU F'!$D$5:$D$72,CLUBS!$B27,'JU F'!$AH$5:$AH$72)+SUMIF('JU H'!$D$5:$D$72,CLUBS!$B27,'JU H'!$AH$5:$AH$72)</f>
        <v>0</v>
      </c>
      <c r="AQ27" s="16">
        <f t="shared" si="12"/>
        <v>0</v>
      </c>
      <c r="AR27" s="28">
        <f t="shared" si="13"/>
        <v>0</v>
      </c>
      <c r="AS27" s="29">
        <f t="shared" si="14"/>
        <v>0</v>
      </c>
      <c r="AT27" s="14">
        <f>COUNTIF('Licenciés Jeunes 2023'!F:F,CLUBS!B27)</f>
        <v>0</v>
      </c>
      <c r="AU27" s="14">
        <v>0</v>
      </c>
      <c r="AV27" s="27">
        <f t="shared" si="15"/>
        <v>0</v>
      </c>
      <c r="AW27" s="22"/>
    </row>
    <row r="28" spans="1:49" ht="13.5" x14ac:dyDescent="0.3">
      <c r="A28" s="34">
        <f t="shared" si="0"/>
        <v>20</v>
      </c>
      <c r="B28" s="65" t="s">
        <v>41</v>
      </c>
      <c r="C28" s="14">
        <f>COUNTIFS('MP F'!$D$5:$D$72,CLUBS!$B28,'MP F'!$E$5:$E$72,"&gt;0")+COUNTIFS('MP H'!$D$5:$D$72,CLUBS!$B28,'MP H'!$E$5:$E$72,"&gt;0")+COUNTIFS('PO F'!$D$5:$D$72,CLUBS!$B28,'PO F'!$E$5:$E$72,"&gt;0")+COUNTIFS('PO H'!$D$5:$D$72,CLUBS!$B28,'PO H'!$E$5:$E$72,"&gt;0")+COUNTIFS('PU F'!$D$5:$D$72,CLUBS!$B28,'PU F'!$E$5:$E$72,"&gt;0")+COUNTIFS('PU H'!$D$5:$D$72,CLUBS!$B28,'PU H'!$E$5:$E$72,"&gt;0")+COUNTIFS('BE F'!$D$5:$D$72,CLUBS!$B28,'BE F'!$E$5:$E$72,"&gt;0")+COUNTIFS('BE H'!$D$5:$D$72,CLUBS!$B28,'BE H'!$E$5:$E$72,"&gt;0")+COUNTIFS('MI F'!$D$5:$D$72,CLUBS!$B28,'MI F'!$E$5:$E$72,"&gt;0")+COUNTIFS('MI H'!$D$5:$D$72,CLUBS!$B28,'MI H'!$E$5:$E$72,"&gt;0")+COUNTIFS('CA F'!$D$5:$D$72,CLUBS!$B28,'CA F'!$E$5:$E$72,"&gt;0")+COUNTIFS('CA H'!$D$5:$D$72,CLUBS!$B28,'CA H'!$E$5:$E$72,"&gt;0")+COUNTIFS('JU F'!$D$5:$D$72,CLUBS!$B28,'JU F'!$E$5:$E$72,"&gt;0")+COUNTIFS('JU H'!$D$5:$D$72,CLUBS!$B28,'JU H'!$E$5:$E$72,"&gt;0")</f>
        <v>0</v>
      </c>
      <c r="D28" s="14">
        <v>0</v>
      </c>
      <c r="E28" s="27">
        <f>(SUMIF('MP F'!$D$5:$D$72,CLUBS!$B28,'MP F'!$F$5:$F$72)+SUMIF('MP H'!$D$5:$D$72,CLUBS!$B28,'MP H'!$F$5:$F$72)+SUMIF('PO F'!$D$5:$D$72,CLUBS!$B28,'PO F'!$F$5:$F$72)+SUMIF('PO H'!$D$5:$D$72,CLUBS!$B28,'PO H'!$F$5:$F$72)+SUMIF('PU F'!$D$5:$D$72,CLUBS!$B28,'PU F'!$F$5:$F$72)+SUMIF('PU H'!$D$5:$D$72,CLUBS!$B28,'PU H'!$F$5:$F$72)+SUMIF('BE F'!$D$5:$D$72,CLUBS!$B28,'BE F'!$F$5:$F$72)+SUMIF('BE H'!$D$5:$D$72,CLUBS!$B28,'BE H'!$F$5:$F$72)+SUMIF('MI F'!$D$5:$D$72,CLUBS!$B28,'MI F'!$F$5:$F$72)+SUMIF('MI H'!$D$5:$D$72,CLUBS!$B28,'MI H'!$F$5:$F$72)+SUMIF('CA F'!$D$5:$D$72,CLUBS!$B28,'CA F'!$F$5:$F$72)+SUMIF('CA H'!$D$5:$D$72,CLUBS!$B28,'CA H'!$F$5:$F$72)+SUMIF('JU F'!$D$5:$D$72,CLUBS!$B28,'JU F'!$F$5:$F$72)+SUMIF('JU H'!$D$5:$D$72,CLUBS!$B28,'JU H'!$F$5:$F$72))*D28</f>
        <v>0</v>
      </c>
      <c r="F28" s="69">
        <f>COUNTIFS('MP F'!$D$5:$D$72,CLUBS!$B28,'MP F'!$G$5:$G$72,"&gt;0")+COUNTIFS('MP H'!$D$5:$D$72,CLUBS!$B28,'MP H'!$G$5:$G$72,"&gt;0")+COUNTIFS('PO F'!$D$5:$D$72,CLUBS!$B28,'PO F'!$G$5:$G$72,"&gt;0")+COUNTIFS('PO H'!$D$5:$D$72,CLUBS!$B28,'PO H'!$G$5:$G$72,"&gt;0")+COUNTIFS('PU F'!$D$5:$D$72,CLUBS!$B28,'PU F'!$G$5:$G$72,"&gt;0")+COUNTIFS('PU H'!$D$5:$D$72,CLUBS!$B28,'PU H'!$G$5:$G$72,"&gt;0")+COUNTIFS('BE F'!$D$5:$D$72,CLUBS!$B28,'BE F'!$G$5:$G$72,"&gt;0")+COUNTIFS('BE H'!$D$5:$D$72,CLUBS!$B28,'BE H'!$G$5:$G$72,"&gt;0")+COUNTIFS('MI F'!$D$5:$D$72,CLUBS!$B28,'MI F'!$G$5:$G$72,"&gt;0")+COUNTIFS('MI H'!$D$5:$D$72,CLUBS!$B28,'MI H'!$G$5:$G$72,"&gt;0")+COUNTIFS('CA F'!$D$5:$D$72,CLUBS!$B28,'CA F'!$G$5:$G$72,"&gt;0")+COUNTIFS('CA H'!$D$5:$D$72,CLUBS!$B28,'CA H'!$G$5:$G$72,"&gt;0")+COUNTIFS('JU F'!$D$5:$D$72,CLUBS!$B28,'JU F'!$G$5:$G$72,"&gt;0")+COUNTIFS('JU H'!$D$5:$D$72,CLUBS!$B28,'JU H'!$G$5:$G$72,"&gt;0")</f>
        <v>0</v>
      </c>
      <c r="G28" s="69">
        <v>0</v>
      </c>
      <c r="H28" s="70">
        <f>(SUMIF('MP F'!$D$5:$D$72,CLUBS!$B28,'MP F'!$H$5:$H$72)+SUMIF('MP H'!$D$5:$D$72,CLUBS!$B28,'MP H'!$H$5:$H$72)+SUMIF('PO F'!$D$5:$D$72,CLUBS!$B28,'PO F'!$H$5:$H$72)+SUMIF('PO H'!$D$5:$D$72,CLUBS!$B28,'PO H'!$H$5:$H$72)+SUMIF('PU F'!$D$5:$D$72,CLUBS!$B28,'PU F'!$H$5:$H$72)+SUMIF('PU H'!$D$5:$D$72,CLUBS!$B28,'PU H'!$H$5:$H$72)+SUMIF('BE F'!$D$5:$D$72,CLUBS!$B28,'BE F'!$H$5:$H$72)+SUMIF('BE H'!$D$5:$D$72,CLUBS!$B28,'BE H'!$H$5:$H$72)+SUMIF('MI F'!$D$5:$D$72,CLUBS!$B28,'MI F'!$H$5:$H$72)+SUMIF('MI H'!$D$5:$D$72,CLUBS!$B28,'MI H'!$H$5:$H$72)+SUMIF('CA F'!$D$5:$D$72,CLUBS!$B28,'CA F'!$H$5:$H$72)+SUMIF('CA H'!$D$5:$D$72,CLUBS!$B28,'CA H'!$H$5:$H$72)+SUMIF('JU F'!$D$5:$D$72,CLUBS!$B28,'JU F'!$H$5:$H$72)+SUMIF('JU H'!$D$5:$D$72,CLUBS!$B28,'JU H'!$H$5:$H$72))*G28</f>
        <v>0</v>
      </c>
      <c r="I28" s="14">
        <f>COUNTIFS('MP F'!$D$5:$D$72,CLUBS!$B28,'MP F'!$I$5:$I$72,"&gt;0")+COUNTIFS('MP H'!$D$5:$D$72,CLUBS!$B28,'MP H'!$I$5:$I$72,"&gt;0")+COUNTIFS('PO F'!$D$5:$D$72,CLUBS!$B28,'PO F'!$I$5:$I$72,"&gt;0")+COUNTIFS('PO H'!$D$5:$D$72,CLUBS!$B28,'PO H'!$I$5:$I$72,"&gt;0")+COUNTIFS('PU F'!$D$5:$D$72,CLUBS!$B28,'PU F'!$I$5:$I$72,"&gt;0")+COUNTIFS('PU H'!$D$5:$D$72,CLUBS!$B28,'PU H'!$I$5:$I$72,"&gt;0")+COUNTIFS('BE F'!$D$5:$D$72,CLUBS!$B28,'BE F'!$I$5:$I$72,"&gt;0")+COUNTIFS('BE H'!$D$5:$D$72,CLUBS!$B28,'BE H'!$I$5:$I$72,"&gt;0")+COUNTIFS('MI F'!$D$5:$D$72,CLUBS!$B28,'MI F'!$I$5:$I$72,"&gt;0")+COUNTIFS('MI H'!$D$5:$D$72,CLUBS!$B28,'MI H'!$I$5:$I$72,"&gt;0")+COUNTIFS('CA F'!$D$5:$D$72,CLUBS!$B28,'CA F'!$I$5:$I$72,"&gt;0")+COUNTIFS('CA H'!$D$5:$D$72,CLUBS!$B28,'CA H'!$I$5:$I$72,"&gt;0")+COUNTIFS('JU F'!$D$5:$D$72,CLUBS!$B28,'JU F'!$I$5:$I$72,"&gt;0")+COUNTIFS('JU H'!$D$5:$D$72,CLUBS!$B28,'JU H'!$I$5:$I$72,"&gt;0")</f>
        <v>0</v>
      </c>
      <c r="J28" s="14">
        <v>0</v>
      </c>
      <c r="K28" s="26">
        <f>(SUMIF('MP F'!$D$5:$D$72,CLUBS!$B28,'MP F'!$J$5:$J$72)+SUMIF('MP H'!$D$5:$D$72,CLUBS!$B28,'MP H'!$J$5:$J$72)+SUMIF('PO F'!$D$5:$D$72,CLUBS!$B28,'PO F'!$J$5:$J$72)+SUMIF('PO H'!$D$5:$D$72,CLUBS!$B28,'PO H'!$J$5:$J$72)+SUMIF('PU F'!$D$5:$D$72,CLUBS!$B28,'PU F'!$J$5:$J$72)+SUMIF('PU H'!$D$5:$D$72,CLUBS!$B28,'PU H'!$J$5:$J$72)+SUMIF('BE F'!$D$5:$D$72,CLUBS!$B28,'BE F'!$J$5:$J$72)+SUMIF('BE H'!$D$5:$D$72,CLUBS!$B28,'BE H'!$J$5:$J$72)+SUMIF('MI F'!$D$5:$D$72,CLUBS!$B28,'MI F'!$J$5:$J$72)+SUMIF('MI H'!$D$5:$D$72,CLUBS!$B28,'MI H'!$J$5:$J$72)+SUMIF('CA F'!$D$5:$D$72,CLUBS!$B28,'CA F'!$J$5:$J$72)+SUMIF('CA H'!$D$5:$D$72,CLUBS!$B28,'CA H'!$J$5:$J$72)+SUMIF('JU F'!$D$5:$D$72,CLUBS!$B28,'JU F'!$J$5:$J$72)+SUMIF('JU H'!$D$5:$D$72,CLUBS!$B28,'JU H'!$J$5:$J$72))*J28</f>
        <v>0</v>
      </c>
      <c r="L28" s="69">
        <f>COUNTIFS('MP F'!$D$5:$D$72,CLUBS!$B28,'MP F'!$K$5:$K$72,"&gt;0")+COUNTIFS('MP H'!$D$5:$D$72,CLUBS!$B28,'MP H'!$K$5:$K$72,"&gt;0")+COUNTIFS('PO F'!$D$5:$D$72,CLUBS!$B28,'PO F'!$K$5:$K$72,"&gt;0")+COUNTIFS('PO H'!$D$5:$D$72,CLUBS!$B28,'PO H'!$K$5:$K$72,"&gt;0")+COUNTIFS('PU F'!$D$5:$D$72,CLUBS!$B28,'PU F'!$K$5:$K$72,"&gt;0")+COUNTIFS('PU H'!$D$5:$D$72,CLUBS!$B28,'PU H'!$K$5:$K$72,"&gt;0")+COUNTIFS('BE F'!$D$5:$D$72,CLUBS!$B28,'BE F'!$K$5:$K$72,"&gt;0")+COUNTIFS('BE H'!$D$5:$D$72,CLUBS!$B28,'BE H'!$K$5:$K$72,"&gt;0")+COUNTIFS('MI F'!$D$5:$D$72,CLUBS!$B28,'MI F'!$K$5:$K$72,"&gt;0")+COUNTIFS('MI H'!$D$5:$D$72,CLUBS!$B28,'MI H'!$K$5:$K$72,"&gt;0")+COUNTIFS('CA F'!$D$5:$D$72,CLUBS!$B28,'CA F'!$K$5:$K$72,"&gt;0")+COUNTIFS('CA H'!$D$5:$D$72,CLUBS!$B28,'CA H'!$K$5:$K$72,"&gt;0")+COUNTIFS('JU F'!$D$5:$D$72,CLUBS!$B28,'JU F'!$K$5:$K$72,"&gt;0")+COUNTIFS('JU H'!$D$5:$D$72,CLUBS!$B28,'JU H'!$K$5:$K$72,"&gt;0")</f>
        <v>0</v>
      </c>
      <c r="M28" s="69">
        <v>0</v>
      </c>
      <c r="N28" s="69">
        <f>(SUMIF('MP F'!$D$5:$D$72,CLUBS!$B28,'MP F'!$L$5:$L$72)+SUMIF('MP H'!$D$5:$D$72,CLUBS!$B28,'MP H'!$L$5:$L$72)+SUMIF('PO F'!$D$5:$D$72,CLUBS!$B28,'PO F'!$L$5:$L$72)+SUMIF('PO H'!$D$5:$D$72,CLUBS!$B28,'PO H'!$L$5:$L$72)+SUMIF('PU F'!$D$5:$D$72,CLUBS!$B28,'PU F'!$L$5:$L$72)+SUMIF('PU H'!$D$5:$D$72,CLUBS!$B28,'PU H'!$L$5:$L$72)+SUMIF('BE F'!$D$5:$D$72,CLUBS!$B28,'BE F'!$L$5:$L$72)+SUMIF('BE H'!$D$5:$D$72,CLUBS!$B28,'BE H'!$L$5:$L$72)+SUMIF('MI F'!$D$5:$D$72,CLUBS!$B28,'MI F'!$L$5:$L$72)+SUMIF('MI H'!$D$5:$D$72,CLUBS!$B28,'MI H'!$L$5:$L$72)+SUMIF('CA F'!$D$5:$D$72,CLUBS!$B28,'CA F'!$L$5:$L$72)+SUMIF('CA H'!$D$5:$D$72,CLUBS!$B28,'CA H'!$L$5:$L$72)+SUMIF('JU F'!$D$5:$D$72,CLUBS!$B28,'JU F'!$L$5:$L$72)+SUMIF('JU H'!$D$5:$D$72,CLUBS!$B28,'JU H'!$L$5:$L$72))*M28</f>
        <v>0</v>
      </c>
      <c r="O28" s="26">
        <f>COUNTIFS('MP F'!$D$5:$D$72,CLUBS!$B28,'MP F'!$M$5:$M$72,"&gt;0")+COUNTIFS('MP H'!$D$5:$D$72,CLUBS!$B28,'MP H'!$M$5:$M$72,"&gt;0")+COUNTIFS('PO F'!$D$5:$D$72,CLUBS!$B28,'PO F'!$M$5:$M$72,"&gt;0")+COUNTIFS('PO H'!$D$5:$D$72,CLUBS!$B28,'PO H'!$M$5:$M$72,"&gt;0")+COUNTIFS('PU F'!$D$5:$D$72,CLUBS!$B28,'PU F'!$M$5:$M$72,"&gt;0")+COUNTIFS('PU H'!$D$5:$D$72,CLUBS!$B28,'PU H'!$M$5:$M$72,"&gt;0")+COUNTIFS('BE F'!$D$5:$D$72,CLUBS!$B28,'BE F'!$M$5:$M$72,"&gt;0")+COUNTIFS('BE H'!$D$5:$D$72,CLUBS!$B28,'BE H'!$M$5:$M$72,"&gt;0")+COUNTIFS('MI F'!$D$5:$D$72,CLUBS!$B28,'MI F'!$M$5:$M$72,"&gt;0")+COUNTIFS('MI H'!$D$5:$D$72,CLUBS!$B28,'MI H'!$M$5:$M$72,"&gt;0")+COUNTIFS('CA F'!$D$5:$D$72,CLUBS!$B28,'CA F'!$M$5:$M$72,"&gt;0")+COUNTIFS('CA H'!$D$5:$D$72,CLUBS!$B28,'CA H'!$M$5:$M$72,"&gt;0")+COUNTIFS('JU F'!$D$5:$D$72,CLUBS!$B28,'JU F'!$M$5:$M$72,"&gt;0")+COUNTIFS('JU H'!$D$5:$D$72,CLUBS!$B28,'JU H'!$M$5:$M$72,"&gt;0")</f>
        <v>0</v>
      </c>
      <c r="P28" s="26">
        <v>0</v>
      </c>
      <c r="Q28" s="26">
        <f>(SUMIF('MP F'!$D$5:$D$72,CLUBS!$B28,'MP F'!$N$5:$N$72)+SUMIF('MP H'!$D$5:$D$72,CLUBS!$B28,'MP H'!$N$5:$N$72)+SUMIF('PO F'!$D$5:$D$72,CLUBS!$B28,'PO F'!$N$5:$N$72)+SUMIF('PO H'!$D$5:$D$72,CLUBS!$B28,'PO H'!$N$5:$N$72)+SUMIF('PU F'!$D$5:$D$72,CLUBS!$B28,'PU F'!$N$5:$N$72)+SUMIF('PU H'!$D$5:$D$72,CLUBS!$B28,'PU H'!$N$5:$N$72)+SUMIF('BE F'!$D$5:$D$72,CLUBS!$B28,'BE F'!$N$5:$N$72)+SUMIF('BE H'!$D$5:$D$72,CLUBS!$B28,'BE H'!$N$5:$N$72)+SUMIF('MI F'!$D$5:$D$72,CLUBS!$B28,'MI F'!$N$5:$N$72)+SUMIF('MI H'!$D$5:$D$72,CLUBS!$B28,'MI H'!$N$5:$N$72)+SUMIF('CA F'!$D$5:$D$72,CLUBS!$B28,'CA F'!$N$5:$N$72)+SUMIF('CA H'!$D$5:$D$72,CLUBS!$B28,'CA H'!$N$5:$N$72)+SUMIF('JU F'!$D$5:$D$72,CLUBS!$B28,'JU F'!$N$5:$N$72)+SUMIF('JU H'!$D$5:$D$72,CLUBS!$B28,'JU H'!$N$5:$N$72))*P28</f>
        <v>0</v>
      </c>
      <c r="R28" s="69">
        <f>COUNTIFS('MP F'!$D$5:$D$72,CLUBS!$B28,'MP F'!$O$5:$O$72,"&gt;0")+COUNTIFS('MP H'!$D$5:$D$72,CLUBS!$B28,'MP H'!$O$5:$O$72,"&gt;0")+COUNTIFS('PO F'!$D$5:$D$72,CLUBS!$B28,'PO F'!$O$5:$O$72,"&gt;0")+COUNTIFS('PO H'!$D$5:$D$72,CLUBS!$B28,'PO H'!$O$5:$O$72,"&gt;0")+COUNTIFS('PU F'!$D$5:$D$72,CLUBS!$B28,'PU F'!$O$5:$O$72,"&gt;0")+COUNTIFS('PU H'!$D$5:$D$72,CLUBS!$B28,'PU H'!$O$5:$O$72,"&gt;0")+COUNTIFS('BE F'!$D$5:$D$72,CLUBS!$B28,'BE F'!$O$5:$O$72,"&gt;0")+COUNTIFS('BE H'!$D$5:$D$72,CLUBS!$B28,'BE H'!$O$5:$O$72,"&gt;0")+COUNTIFS('MI F'!$D$5:$D$72,CLUBS!$B28,'MI F'!$O$5:$O$72,"&gt;0")+COUNTIFS('MI H'!$D$5:$D$72,CLUBS!$B28,'MI H'!$O$5:$O$72,"&gt;0")+COUNTIFS('CA F'!$D$5:$D$72,CLUBS!$B28,'CA F'!$O$5:$O$72,"&gt;0")+COUNTIFS('CA H'!$D$5:$D$72,CLUBS!$B28,'CA H'!$O$5:$O$72,"&gt;0")+COUNTIFS('JU F'!$D$5:$D$72,CLUBS!$B28,'JU F'!$O$5:$O$72,"&gt;0")+COUNTIFS('JU H'!$D$5:$D$72,CLUBS!$B28,'JU H'!$O$5:$O$72,"&gt;0")</f>
        <v>0</v>
      </c>
      <c r="S28" s="69">
        <v>0</v>
      </c>
      <c r="T28" s="69">
        <f>(SUMIF('MP F'!$D$5:$D$72,CLUBS!$B28,'MP F'!$P$5:$P$72)+SUMIF('MP H'!$D$5:$D$72,CLUBS!$B28,'MP H'!$P$5:$P$72)+SUMIF('PO F'!$D$5:$D$72,CLUBS!$B28,'PO F'!$P$5:$P$72)+SUMIF('PO H'!$D$5:$D$72,CLUBS!$B28,'PO H'!$P$5:$P$72)+SUMIF('PU F'!$D$5:$D$72,CLUBS!$B28,'PU F'!$P$5:$P$72)+SUMIF('PU H'!$D$5:$D$72,CLUBS!$B28,'PU H'!$P$5:$P$72)+SUMIF('BE F'!$D$5:$D$72,CLUBS!$B28,'BE F'!$P$5:$P$72)+SUMIF('BE H'!$D$5:$D$72,CLUBS!$B28,'BE H'!$P$5:$P$72)+SUMIF('MI F'!$D$5:$D$72,CLUBS!$B28,'MI F'!$P$5:$P$72)+SUMIF('MI H'!$D$5:$D$72,CLUBS!$B28,'MI H'!$P$5:$P$72)+SUMIF('CA F'!$D$5:$D$72,CLUBS!$B28,'CA F'!$P$5:$P$72)+SUMIF('CA H'!$D$5:$D$72,CLUBS!$B28,'CA H'!$P$5:$P$72)+SUMIF('JU F'!$D$5:$D$72,CLUBS!$B28,'JU F'!$P$5:$P$72)+SUMIF('JU H'!$D$5:$D$72,CLUBS!$B28,'JU H'!$P$5:$P$72))*S28</f>
        <v>0</v>
      </c>
      <c r="U28" s="26">
        <f>COUNTIFS('MP F'!$D$5:$D$72,CLUBS!$B28,'MP F'!$Q$5:$Q$72,"&gt;0")+COUNTIFS('MP H'!$D$5:$D$72,CLUBS!$B28,'MP H'!$Q$5:$Q$72,"&gt;0")+COUNTIFS('PO F'!$D$5:$D$72,CLUBS!$B28,'PO F'!$Q$5:$Q$72,"&gt;0")+COUNTIFS('PO H'!$D$5:$D$72,CLUBS!$B28,'PO H'!$Q$5:$Q$72,"&gt;0")+COUNTIFS('PU F'!$D$5:$D$72,CLUBS!$B28,'PU F'!$Q$5:$Q$72,"&gt;0")+COUNTIFS('PU H'!$D$5:$D$72,CLUBS!$B28,'PU H'!$Q$5:$Q$72,"&gt;0")+COUNTIFS('BE F'!$D$5:$D$72,CLUBS!$B28,'BE F'!$Q$5:$Q$72,"&gt;0")+COUNTIFS('BE H'!$D$5:$D$72,CLUBS!$B28,'BE H'!$Q$5:$Q$72,"&gt;0")+COUNTIFS('MI F'!$D$5:$D$72,CLUBS!$B28,'MI F'!$Q$5:$Q$72,"&gt;0")+COUNTIFS('MI H'!$D$5:$D$72,CLUBS!$B28,'MI H'!$Q$5:$Q$72,"&gt;0")+COUNTIFS('CA F'!$D$5:$D$72,CLUBS!$B28,'CA F'!$Q$5:$Q$72,"&gt;0")+COUNTIFS('CA H'!$D$5:$D$72,CLUBS!$B28,'CA H'!$Q$5:$Q$72,"&gt;0")+COUNTIFS('JU F'!$D$5:$D$72,CLUBS!$B28,'JU F'!$Q$5:$Q$72,"&gt;0")+COUNTIFS('JU H'!$D$5:$D$72,CLUBS!$B28,'JU H'!$Q$5:$Q$72,"&gt;0")</f>
        <v>0</v>
      </c>
      <c r="V28" s="26">
        <v>0</v>
      </c>
      <c r="W28" s="26">
        <f>(SUMIF('MP F'!$D$5:$D$72,CLUBS!$B28,'MP F'!$R$5:$R$72)+SUMIF('MP H'!$D$5:$D$72,CLUBS!$B28,'MP H'!$R$5:$R$72)+SUMIF('PO F'!$D$5:$D$72,CLUBS!$B28,'PO F'!$R$5:$R$72)+SUMIF('PO H'!$D$5:$D$72,CLUBS!$B28,'PO H'!$R$5:$R$72)+SUMIF('PU F'!$D$5:$D$72,CLUBS!$B28,'PU F'!$R$5:$R$72)+SUMIF('PU H'!$D$5:$D$72,CLUBS!$B28,'PU H'!$R$5:$R$72)+SUMIF('BE F'!$D$5:$D$72,CLUBS!$B28,'BE F'!$R$5:$R$72)+SUMIF('BE H'!$D$5:$D$72,CLUBS!$B28,'BE H'!$R$5:$R$72)+SUMIF('MI F'!$D$5:$D$72,CLUBS!$B28,'MI F'!$R$5:$R$72)+SUMIF('MI H'!$D$5:$D$72,CLUBS!$B28,'MI H'!$R$5:$R$72)+SUMIF('CA F'!$D$5:$D$72,CLUBS!$B28,'CA F'!$R$5:$R$72)+SUMIF('CA H'!$D$5:$D$72,CLUBS!$B28,'CA H'!$R$5:$R$72)+SUMIF('JU F'!$D$5:$D$72,CLUBS!$B28,'JU F'!$R$5:$R$72)+SUMIF('JU H'!$D$5:$D$72,CLUBS!$B28,'JU H'!$R$5:$R$72))*V28</f>
        <v>0</v>
      </c>
      <c r="X28" s="69">
        <f>COUNTIFS('MP F'!$D$5:$D$72,CLUBS!$B28,'MP F'!$S$5:$S$72,"&gt;0")+COUNTIFS('MP H'!$D$5:$D$72,CLUBS!$B28,'MP H'!$S$5:$S$72,"&gt;0")+COUNTIFS('PO F'!$D$5:$D$72,CLUBS!$B28,'PO F'!$S$5:$S$72,"&gt;0")+COUNTIFS('PO H'!$D$5:$D$72,CLUBS!$B28,'PO H'!$S$5:$S$72,"&gt;0")+COUNTIFS('PU F'!$D$5:$D$72,CLUBS!$B28,'PU F'!$S$5:$S$72,"&gt;0")+COUNTIFS('PU H'!$D$5:$D$72,CLUBS!$B28,'PU H'!$S$5:$S$72,"&gt;0")+COUNTIFS('BE F'!$D$5:$D$72,CLUBS!$B28,'BE F'!$S$5:$S$72,"&gt;0")+COUNTIFS('BE H'!$D$5:$D$72,CLUBS!$B28,'BE H'!$S$5:$S$72,"&gt;0")+COUNTIFS('MI F'!$D$5:$D$72,CLUBS!$B28,'MI F'!$S$5:$S$72,"&gt;0")+COUNTIFS('MI H'!$D$5:$D$72,CLUBS!$B28,'MI H'!$S$5:$S$72,"&gt;0")+COUNTIFS('CA F'!$D$5:$D$72,CLUBS!$B28,'CA F'!$S$5:$S$72,"&gt;0")+COUNTIFS('CA H'!$D$5:$D$72,CLUBS!$B28,'CA H'!$S$5:$S$72,"&gt;0")+COUNTIFS('JU F'!$D$5:$D$72,CLUBS!$B28,'JU F'!$S$5:$S$72,"&gt;0")+COUNTIFS('JU H'!$D$5:$D$72,CLUBS!$B28,'JU H'!$S$5:$S$72,"&gt;0")</f>
        <v>0</v>
      </c>
      <c r="Y28" s="69">
        <v>0</v>
      </c>
      <c r="Z28" s="69">
        <f>(SUMIF('MP F'!$D$5:$D$72,CLUBS!$B28,'MP F'!$T$5:$T$72)+SUMIF('MP H'!$D$5:$D$72,CLUBS!$B28,'MP H'!$T$5:$T$72)+SUMIF('PO F'!$D$5:$D$72,CLUBS!$B28,'PO F'!$T$5:$T$72)+SUMIF('PO H'!$D$5:$D$72,CLUBS!$B28,'PO H'!$T$5:$T$72)+SUMIF('PU F'!$D$5:$D$72,CLUBS!$B28,'PU F'!$T$5:$T$72)+SUMIF('PU H'!$D$5:$D$72,CLUBS!$B28,'PU H'!$T$5:$T$72)+SUMIF('BE F'!$D$5:$D$72,CLUBS!$B28,'BE F'!$T$5:$T$72)+SUMIF('BE H'!$D$5:$D$72,CLUBS!$B28,'BE H'!$T$5:$T$72)+SUMIF('MI F'!$D$5:$D$72,CLUBS!$B28,'MI F'!$T$5:$T$72)+SUMIF('MI H'!$D$5:$D$72,CLUBS!$B28,'MI H'!$T$5:$T$72)+SUMIF('CA F'!$D$5:$D$72,CLUBS!$B28,'CA F'!$T$5:$T$72)+SUMIF('CA H'!$D$5:$D$72,CLUBS!$B28,'CA H'!$T$5:$T$72)+SUMIF('JU F'!$D$5:$D$72,CLUBS!$B28,'JU F'!$T$5:$T$72)+SUMIF('JU H'!$D$5:$D$72,CLUBS!$B28,'JU H'!$T$5:$T$72))*Y28</f>
        <v>0</v>
      </c>
      <c r="AA28" s="26">
        <f>COUNTIFS('MP F'!$D$5:$D$72,CLUBS!$B28,'MP F'!$U$5:$U$72,"&gt;0")+COUNTIFS('MP H'!$D$5:$D$72,CLUBS!$B28,'MP H'!$U$5:$U$72,"&gt;0")+COUNTIFS('PO F'!$D$5:$D$72,CLUBS!$B28,'PO F'!$U$5:$U$72,"&gt;0")+COUNTIFS('PO H'!$D$5:$D$72,CLUBS!$B28,'PO H'!$U$5:$U$72,"&gt;0")+COUNTIFS('PU F'!$D$5:$D$72,CLUBS!$B28,'PU F'!$U$5:$U$72,"&gt;0")+COUNTIFS('PU H'!$D$5:$D$72,CLUBS!$B28,'PU H'!$U$5:$U$72,"&gt;0")+COUNTIFS('BE F'!$D$5:$D$72,CLUBS!$B28,'BE F'!$U$5:$U$72,"&gt;0")+COUNTIFS('BE H'!$D$5:$D$72,CLUBS!$B28,'BE H'!$U$5:$U$72,"&gt;0")+COUNTIFS('MI F'!$D$5:$D$72,CLUBS!$B28,'MI F'!$U$5:$U$72,"&gt;0")+COUNTIFS('MI H'!$D$5:$D$72,CLUBS!$B28,'MI H'!$U$5:$U$72,"&gt;0")+COUNTIFS('CA F'!$D$5:$D$72,CLUBS!$B28,'CA F'!$U$5:$U$72,"&gt;0")+COUNTIFS('CA H'!$D$5:$D$72,CLUBS!$B28,'CA H'!$U$5:$U$72,"&gt;0")+COUNTIFS('JU F'!$D$5:$D$72,CLUBS!$B28,'JU F'!$U$5:$U$72,"&gt;0")+COUNTIFS('JU H'!$D$5:$D$72,CLUBS!$B28,'JU H'!$U$5:$U$72,"&gt;0")</f>
        <v>0</v>
      </c>
      <c r="AB28" s="26">
        <v>0</v>
      </c>
      <c r="AC28" s="26">
        <f>(SUMIF('MP F'!$D$5:$D$72,CLUBS!$B28,'MP F'!$V$5:$V$72)+SUMIF('MP H'!$D$5:$D$72,CLUBS!$B28,'MP H'!$V$5:$V$72)+SUMIF('PO F'!$D$5:$D$72,CLUBS!$B28,'PO F'!$V$5:$V$72)+SUMIF('PO H'!$D$5:$D$72,CLUBS!$B28,'PO H'!$V$5:$V$72)+SUMIF('PU F'!$D$5:$D$72,CLUBS!$B28,'PU F'!$V$5:$V$72)+SUMIF('PU H'!$D$5:$D$72,CLUBS!$B28,'PU H'!$V$5:$V$72)+SUMIF('BE F'!$D$5:$D$72,CLUBS!$B28,'BE F'!$V$5:$V$72)+SUMIF('BE H'!$D$5:$D$72,CLUBS!$B28,'BE H'!$V$5:$V$72)+SUMIF('MI F'!$D$5:$D$72,CLUBS!$B28,'MI F'!$V$5:$V$72)+SUMIF('MI H'!$D$5:$D$72,CLUBS!$B28,'MI H'!$V$5:$V$72)+SUMIF('CA F'!$D$5:$D$72,CLUBS!$B28,'CA F'!$V$5:$V$72)+SUMIF('CA H'!$D$5:$D$72,CLUBS!$B28,'CA H'!$V$5:$V$72)+SUMIF('JU F'!$D$5:$D$72,CLUBS!$B28,'JU F'!$V$5:$V$72)+SUMIF('JU H'!$D$5:$D$72,CLUBS!$B28,'JU H'!$V$5:$V$72))*AB28</f>
        <v>0</v>
      </c>
      <c r="AD28" s="69">
        <f>COUNTIFS('MP F'!$D$5:$D$72,CLUBS!$B28,'MP F'!$W$5:$W$72,"&gt;0")+COUNTIFS('MP H'!$D$5:$D$72,CLUBS!$B28,'MP H'!$W$5:$W$72,"&gt;0")+COUNTIFS('PO F'!$D$5:$D$72,CLUBS!$B28,'PO F'!$W$5:$W$72,"&gt;0")+COUNTIFS('PO H'!$D$5:$D$72,CLUBS!$B28,'PO H'!$W$5:$W$72,"&gt;0")+COUNTIFS('PU F'!$D$5:$D$72,CLUBS!$B28,'PU F'!$W$5:$W$72,"&gt;0")+COUNTIFS('PU H'!$D$5:$D$72,CLUBS!$B28,'PU H'!$W$5:$W$72,"&gt;0")+COUNTIFS('BE F'!$D$5:$D$72,CLUBS!$B28,'BE F'!$W$5:$W$72,"&gt;0")+COUNTIFS('BE H'!$D$5:$D$72,CLUBS!$B28,'BE H'!$W$5:$W$72,"&gt;0")+COUNTIFS('MI F'!$D$5:$D$72,CLUBS!$B28,'MI F'!$W$5:$W$72,"&gt;0")+COUNTIFS('MI H'!$D$5:$D$72,CLUBS!$B28,'MI H'!$W$5:$W$72,"&gt;0")+COUNTIFS('CA F'!$D$5:$D$72,CLUBS!$B28,'CA F'!$W$5:$W$72,"&gt;0")+COUNTIFS('CA H'!$D$5:$D$72,CLUBS!$B28,'CA H'!$W$5:$W$72,"&gt;0")+COUNTIFS('JU F'!$D$5:$D$72,CLUBS!$B28,'JU F'!$W$5:$W$72,"&gt;0")+COUNTIFS('JU H'!$D$5:$D$72,CLUBS!$B28,'JU H'!$W$5:$W$72,"&gt;0")</f>
        <v>0</v>
      </c>
      <c r="AE28" s="69">
        <v>0</v>
      </c>
      <c r="AF28" s="69">
        <f>(SUMIF('MP F'!$D$5:$D$72,CLUBS!$B28,'MP F'!$X$5:$X$72)+SUMIF('MP H'!$D$5:$D$72,CLUBS!$B28,'MP H'!$X$5:$X$72)+SUMIF('PO F'!$D$5:$D$72,CLUBS!$B28,'PO F'!$X$5:$X$72)+SUMIF('PO H'!$D$5:$D$72,CLUBS!$B28,'PO H'!$X$5:$X$72)+SUMIF('PU F'!$D$5:$D$72,CLUBS!$B28,'PU F'!$X$5:$X$72)+SUMIF('PU H'!$D$5:$D$72,CLUBS!$B28,'PU H'!$X$5:$X$72)+SUMIF('BE F'!$D$5:$D$72,CLUBS!$B28,'BE F'!$X$5:$X$72)+SUMIF('BE H'!$D$5:$D$72,CLUBS!$B28,'BE H'!$X$5:$X$72)+SUMIF('MI F'!$D$5:$D$72,CLUBS!$B28,'MI F'!$X$5:$X$72)+SUMIF('MI H'!$D$5:$D$72,CLUBS!$B28,'MI H'!$X$5:$X$72)+SUMIF('CA F'!$D$5:$D$72,CLUBS!$B28,'CA F'!$X$5:$X$72)+SUMIF('CA H'!$D$5:$D$72,CLUBS!$B28,'CA H'!$X$5:$X$72)+SUMIF('JU F'!$D$5:$D$72,CLUBS!$B28,'JU F'!$X$5:$X$72)+SUMIF('JU H'!$D$5:$D$72,CLUBS!$B28,'JU H'!$X$5:$X$72))*AE28</f>
        <v>0</v>
      </c>
      <c r="AG28" s="26">
        <f>COUNTIFS('MP F'!$D$5:$D$72,CLUBS!$B28,'MP F'!$Y$5:$Y$72,"&gt;0")+COUNTIFS('MP H'!$D$5:$D$72,CLUBS!$B28,'MP H'!$Y$5:$Y$72,"&gt;0")+COUNTIFS('PO F'!$D$5:$D$72,CLUBS!$B28,'PO F'!$Y$5:$Y$72,"&gt;0")+COUNTIFS('PO H'!$D$5:$D$72,CLUBS!$B28,'PO H'!$Y$5:$Y$72,"&gt;0")+COUNTIFS('PU F'!$D$5:$D$72,CLUBS!$B28,'PU F'!$Y$5:$Y$72,"&gt;0")+COUNTIFS('PU H'!$D$5:$D$72,CLUBS!$B28,'PU H'!$Y$5:$Y$72,"&gt;0")+COUNTIFS('BE F'!$D$5:$D$72,CLUBS!$B28,'BE F'!$Y$5:$Y$72,"&gt;0")+COUNTIFS('BE H'!$D$5:$D$72,CLUBS!$B28,'BE H'!$Y$5:$Y$72,"&gt;0")+COUNTIFS('MI F'!$D$5:$D$72,CLUBS!$B28,'MI F'!$Y$5:$Y$72,"&gt;0")+COUNTIFS('MI H'!$D$5:$D$72,CLUBS!$B28,'MI H'!$Y$5:$Y$72,"&gt;0")+COUNTIFS('CA F'!$D$5:$D$72,CLUBS!$B28,'CA F'!$Y$5:$Y$72,"&gt;0")+COUNTIFS('CA H'!$D$5:$D$72,CLUBS!$B28,'CA H'!$Y$5:$Y$72,"&gt;0")+COUNTIFS('JU F'!$D$5:$D$72,CLUBS!$B28,'JU F'!$Y$5:$Y$72,"&gt;0")+COUNTIFS('JU H'!$D$5:$D$72,CLUBS!$B28,'JU H'!$Y$5:$Y$72,"&gt;0")</f>
        <v>0</v>
      </c>
      <c r="AH28" s="26">
        <f>SUMIF('MP F'!$D$5:$D$72,CLUBS!$B28,'MP F'!$Z$5:$Z$72)+SUMIF('MP H'!$D$5:$D$72,CLUBS!$B28,'MP H'!$Z$5:$Z$72)+SUMIF('PO F'!$D$5:$D$72,CLUBS!$B28,'PO F'!$Z$5:$Z$72)+SUMIF('PO H'!$D$5:$D$72,CLUBS!$B28,'PO H'!$Z$5:$Z$72)+SUMIF('PU F'!$D$5:$D$72,CLUBS!$B28,'PU F'!$Z$5:$Z$72)+SUMIF('PU H'!$D$5:$D$72,CLUBS!$B28,'PU H'!$Z$5:$Z$72)+SUMIF('BE F'!$D$5:$D$72,CLUBS!$B28,'BE F'!$Z$5:$Z$72)+SUMIF('BE H'!$D$5:$D$72,CLUBS!$B28,'BE H'!$Z$5:$Z$72)+SUMIF('MI F'!$D$5:$D$72,CLUBS!$B28,'MI F'!$Z$5:$Z$72)+SUMIF('MI H'!$D$5:$D$72,CLUBS!$B28,'MI H'!$Z$5:$Z$72)+SUMIF('CA F'!$D$5:$D$72,CLUBS!$B28,'CA F'!$Z$5:$Z$72)+SUMIF('CA H'!$D$5:$D$72,CLUBS!$B28,'CA H'!$Z$5:$Z$72)+SUMIF('JU F'!$D$5:$D$72,CLUBS!$B28,'JU F'!$Z$5:$Z$72)+SUMIF('JU H'!$D$5:$D$72,CLUBS!$B28,'JU H'!$Z$5:$Z$72)</f>
        <v>0</v>
      </c>
      <c r="AI28" s="26">
        <f>COUNTIFS('MP F'!$D$5:$D$72,CLUBS!$B28,'MP F'!$AA$5:$AA$72,"&gt;0")+COUNTIFS('MP H'!$D$5:$D$72,CLUBS!$B28,'MP H'!$AA$5:$AA$72,"&gt;0")+COUNTIFS('PO F'!$D$5:$D$72,CLUBS!$B28,'PO F'!$AA$5:$AA$72,"&gt;0")+COUNTIFS('PO H'!$D$5:$D$72,CLUBS!$B28,'PO H'!$AA$5:$AA$72,"&gt;0")+COUNTIFS('PU F'!$D$5:$D$72,CLUBS!$B28,'PU F'!$AA$5:$AA$72,"&gt;0")+COUNTIFS('PU H'!$D$5:$D$72,CLUBS!$B28,'PU H'!$AA$5:$AA$72,"&gt;0")+COUNTIFS('BE F'!$D$5:$D$72,CLUBS!$B28,'BE F'!$AA$5:$AA$72,"&gt;0")+COUNTIFS('BE H'!$D$5:$D$72,CLUBS!$B28,'BE H'!$AA$5:$AA$72,"&gt;0")+COUNTIFS('MI F'!$D$5:$D$72,CLUBS!$B28,'MI F'!$AA$5:$AA$72,"&gt;0")+COUNTIFS('MI H'!$D$5:$D$72,CLUBS!$B28,'MI H'!$AA$5:$AA$72,"&gt;0")+COUNTIFS('CA F'!$D$5:$D$72,CLUBS!$B28,'CA F'!$AA$5:$AA$72,"&gt;0")+COUNTIFS('CA H'!$D$5:$D$72,CLUBS!$B28,'CA H'!$AA$5:$AA$72,"&gt;0")+COUNTIFS('JU F'!$D$5:$D$72,CLUBS!$B28,'JU F'!$AA$5:$AA$72,"&gt;0")+COUNTIFS('JU H'!$D$5:$D$72,CLUBS!$B28,'JU H'!$AA$5:$AA$72,"&gt;0")</f>
        <v>0</v>
      </c>
      <c r="AJ28" s="26">
        <f>SUMIF('MP F'!$D$5:$D$72,CLUBS!$B28,'MP F'!$AB$5:$AB$72)+SUMIF('MP H'!$D$5:$D$72,CLUBS!$B28,'MP H'!$AB$5:$AB$72)+SUMIF('PO F'!$D$5:$D$72,CLUBS!$B28,'PO F'!$AB$5:$AB$72)+SUMIF('PO H'!$D$5:$D$72,CLUBS!$B28,'PO H'!$AB$5:$AB$72)+SUMIF('PU F'!$D$5:$D$72,CLUBS!$B28,'PU F'!$AB$5:$AB$72)+SUMIF('PU H'!$D$5:$D$72,CLUBS!$B28,'PU H'!$AB$5:$AB$72)+SUMIF('BE F'!$D$5:$D$72,CLUBS!$B28,'BE F'!$AB$5:$AB$72)+SUMIF('BE H'!$D$5:$D$72,CLUBS!$B28,'BE H'!$AB$5:$AB$72)+SUMIF('MI F'!$D$5:$D$72,CLUBS!$B28,'MI F'!$AB$5:$AB$72)+SUMIF('MI H'!$D$5:$D$72,CLUBS!$B28,'MI H'!$AB$5:$AB$72)+SUMIF('CA F'!$D$5:$D$72,CLUBS!$B28,'CA F'!$AB$5:$AB$72)+SUMIF('CA H'!$D$5:$D$72,CLUBS!$B28,'CA H'!$AB$5:$AB$72)+SUMIF('JU F'!$D$5:$D$72,CLUBS!$B28,'JU F'!$AB$5:$AB$72)+SUMIF('JU H'!$D$5:$D$72,CLUBS!$B28,'JU H'!$AB$5:$AB$72)</f>
        <v>0</v>
      </c>
      <c r="AK28" s="26">
        <f>COUNTIFS('MP F'!$D$5:$D$72,CLUBS!$B28,'MP F'!$AC$5:$AC$72,"&gt;0")+COUNTIFS('MP H'!$D$5:$D$72,CLUBS!$B28,'MP H'!$AC$5:$AC$72,"&gt;0")+COUNTIFS('PO F'!$D$5:$D$72,CLUBS!$B28,'PO F'!$AC$5:$AC$72,"&gt;0")+COUNTIFS('PO H'!$D$5:$D$72,CLUBS!$B28,'PO H'!$AC$5:$AC$72,"&gt;0")+COUNTIFS('PU F'!$D$5:$D$72,CLUBS!$B28,'PU F'!$AC$5:$AC$72,"&gt;0")+COUNTIFS('PU H'!$D$5:$D$72,CLUBS!$B28,'PU H'!$AC$5:$AC$72,"&gt;0")+COUNTIFS('BE F'!$D$5:$D$72,CLUBS!$B28,'BE F'!$AC$5:$AC$72,"&gt;0")+COUNTIFS('BE H'!$D$5:$D$72,CLUBS!$B28,'BE H'!$AC$5:$AC$72,"&gt;0")+COUNTIFS('MI F'!$D$5:$D$72,CLUBS!$B28,'MI F'!$AC$5:$AC$72,"&gt;0")+COUNTIFS('MI H'!$D$5:$D$72,CLUBS!$B28,'MI H'!$AC$5:$AC$72,"&gt;0")+COUNTIFS('CA F'!$D$5:$D$72,CLUBS!$B28,'CA F'!$AC$5:$AC$72,"&gt;0")+COUNTIFS('CA H'!$D$5:$D$72,CLUBS!$B28,'CA H'!$AC$5:$AC$72,"&gt;0")+COUNTIFS('JU F'!$D$5:$D$72,CLUBS!$B28,'JU F'!$AC$5:$AC$72,"&gt;0")+COUNTIFS('JU H'!$D$5:$D$72,CLUBS!$B28,'JU H'!$AC$5:$AC$72,"&gt;0")</f>
        <v>0</v>
      </c>
      <c r="AL28" s="26">
        <f>SUMIF('MP F'!$D$5:$D$72,CLUBS!$B28,'MP F'!$AD$5:$AD$72)+SUMIF('MP H'!$D$5:$D$72,CLUBS!$B28,'MP H'!$AD$5:$AD$72)+SUMIF('PO F'!$D$5:$D$72,CLUBS!$B28,'PO F'!$AD$5:$AD$72)+SUMIF('PO H'!$D$5:$D$72,CLUBS!$B28,'PO H'!$AD$5:$AD$72)+SUMIF('PU F'!$D$5:$D$72,CLUBS!$B28,'PU F'!$AD$5:$AD$72)+SUMIF('PU H'!$D$5:$D$72,CLUBS!$B28,'PU H'!$AD$5:$AD$72)+SUMIF('BE F'!$D$5:$D$72,CLUBS!$B28,'BE F'!$AD$5:$AD$72)+SUMIF('BE H'!$D$5:$D$72,CLUBS!$B28,'BE H'!$AD$5:$AD$72)+SUMIF('MI F'!$D$5:$D$72,CLUBS!$B28,'MI F'!$AD$5:$AD$72)+SUMIF('MI H'!$D$5:$D$72,CLUBS!$B28,'MI H'!$AD$5:$AD$72)+SUMIF('CA F'!$D$5:$D$72,CLUBS!$B28,'CA F'!$AD$5:$AD$72)+SUMIF('CA H'!$D$5:$D$72,CLUBS!$B28,'CA H'!$AD$5:$AD$72)+SUMIF('JU F'!$D$5:$D$72,CLUBS!$B28,'JU F'!$AD$5:$AD$72)+SUMIF('JU H'!$D$5:$D$72,CLUBS!$B28,'JU H'!$AD$5:$AD$72)</f>
        <v>0</v>
      </c>
      <c r="AM28" s="26">
        <f>COUNTIFS('MP F'!$D$5:$D$72,CLUBS!$B28,'MP F'!$AE$5:$AE$72,"&gt;0")+COUNTIFS('MP H'!$D$5:$D$72,CLUBS!$B28,'MP H'!$AE$5:$AE$72,"&gt;0")+COUNTIFS('PO F'!$D$5:$D$72,CLUBS!$B28,'PO F'!$AE$5:$AE$72,"&gt;0")+COUNTIFS('PO H'!$D$5:$D$72,CLUBS!$B28,'PO H'!$AE$5:$AE$72,"&gt;0")+COUNTIFS('PU F'!$D$5:$D$72,CLUBS!$B28,'PU F'!$AE$5:$AE$72,"&gt;0")+COUNTIFS('PU H'!$D$5:$D$72,CLUBS!$B28,'PU H'!$AE$5:$AE$72,"&gt;0")+COUNTIFS('BE F'!$D$5:$D$72,CLUBS!$B28,'BE F'!$AE$5:$AE$72,"&gt;0")+COUNTIFS('BE H'!$D$5:$D$72,CLUBS!$B28,'BE H'!$AE$5:$AE$72,"&gt;0")+COUNTIFS('MI F'!$D$5:$D$72,CLUBS!$B28,'MI F'!$AE$5:$AE$72,"&gt;0")+COUNTIFS('MI H'!$D$5:$D$72,CLUBS!$B28,'MI H'!$AE$5:$AE$72,"&gt;0")+COUNTIFS('CA F'!$D$5:$D$72,CLUBS!$B28,'CA F'!$AE$5:$AE$72,"&gt;0")+COUNTIFS('CA H'!$D$5:$D$72,CLUBS!$B28,'CA H'!$AE$5:$AE$72,"&gt;0")+COUNTIFS('JU F'!$D$5:$D$72,CLUBS!$B28,'JU F'!$AE$5:$AE$72,"&gt;0")+COUNTIFS('JU H'!$D$5:$D$72,CLUBS!$B28,'JU H'!$AE$5:$AE$72,"&gt;0")</f>
        <v>0</v>
      </c>
      <c r="AN28" s="26">
        <f>SUMIF('MP F'!$D$5:$D$72,CLUBS!$B28,'MP F'!$AF$5:$AF$72)+SUMIF('MP H'!$D$5:$D$72,CLUBS!$B28,'MP H'!$AF$5:$AF$72)+SUMIF('PO F'!$D$5:$D$72,CLUBS!$B28,'PO F'!$AF$5:$AF$72)+SUMIF('PO H'!$D$5:$D$72,CLUBS!$B28,'PO H'!$AF$5:$AF$72)+SUMIF('PU F'!$D$5:$D$72,CLUBS!$B28,'PU F'!$AF$5:$AF$72)+SUMIF('PU H'!$D$5:$D$72,CLUBS!$B28,'PU H'!$AF$5:$AF$72)+SUMIF('BE F'!$D$5:$D$72,CLUBS!$B28,'BE F'!$AF$5:$AF$72)+SUMIF('BE H'!$D$5:$D$72,CLUBS!$B28,'BE H'!$AF$5:$AF$72)+SUMIF('MI F'!$D$5:$D$72,CLUBS!$B28,'MI F'!$AF$5:$AF$72)+SUMIF('MI H'!$D$5:$D$72,CLUBS!$B28,'MI H'!$AF$5:$AF$72)+SUMIF('CA F'!$D$5:$D$72,CLUBS!$B28,'CA F'!$AF$5:$AF$72)+SUMIF('CA H'!$D$5:$D$72,CLUBS!$B28,'CA H'!$AF$5:$AF$72)+SUMIF('JU F'!$D$5:$D$72,CLUBS!$B28,'JU F'!$AF$5:$AF$72)+SUMIF('JU H'!$D$5:$D$72,CLUBS!$B28,'JU H'!$AF$5:$AF$72)</f>
        <v>0</v>
      </c>
      <c r="AO28" s="26">
        <f>COUNTIFS('MP F'!$D$5:$D$72,CLUBS!$B28,'MP F'!$AG$5:$AG$72,"&gt;0")+COUNTIFS('MP H'!$D$5:$D$72,CLUBS!$B28,'MP H'!$AG$5:$AG$72,"&gt;0")+COUNTIFS('PO F'!$D$5:$D$72,CLUBS!$B28,'PO F'!$AG$5:$AG$72,"&gt;0")+COUNTIFS('PO H'!$D$5:$D$72,CLUBS!$B28,'PO H'!$AG$5:$AG$72,"&gt;0")+COUNTIFS('PU F'!$D$5:$D$72,CLUBS!$B28,'PU F'!$AG$5:$AG$72,"&gt;0")+COUNTIFS('PU H'!$D$5:$D$72,CLUBS!$B28,'PU H'!$AG$5:$AG$72,"&gt;0")+COUNTIFS('BE F'!$D$5:$D$72,CLUBS!$B28,'BE F'!$AG$5:$AG$72,"&gt;0")+COUNTIFS('BE H'!$D$5:$D$72,CLUBS!$B28,'BE H'!$AG$5:$AG$72,"&gt;0")+COUNTIFS('MI F'!$D$5:$D$72,CLUBS!$B28,'MI F'!$AG$5:$AG$72,"&gt;0")+COUNTIFS('MI H'!$D$5:$D$72,CLUBS!$B28,'MI H'!$AG$5:$AG$72,"&gt;0")+COUNTIFS('CA F'!$D$5:$D$72,CLUBS!$B28,'CA F'!$AG$5:$AG$72,"&gt;0")+COUNTIFS('CA H'!$D$5:$D$72,CLUBS!$B28,'CA H'!$AG$5:$AG$72,"&gt;0")+COUNTIFS('JU F'!$D$5:$D$72,CLUBS!$B28,'JU F'!$AG$5:$AG$72,"&gt;0")+COUNTIFS('JU H'!$D$5:$D$72,CLUBS!$B28,'JU H'!$AG$5:$AG$72,"&gt;0")</f>
        <v>0</v>
      </c>
      <c r="AP28" s="26">
        <f>SUMIF('MP F'!$D$5:$D$72,CLUBS!$B28,'MP F'!$AH$5:$AH$72)+SUMIF('MP H'!$D$5:$D$72,CLUBS!$B28,'MP H'!$AH$5:$AH$72)+SUMIF('PO F'!$D$5:$D$72,CLUBS!$B28,'PO F'!$AH$5:$AH$72)+SUMIF('PO H'!$D$5:$D$72,CLUBS!$B28,'PO H'!$AH$5:$AH$72)+SUMIF('PU F'!$D$5:$D$72,CLUBS!$B28,'PU F'!$AH$5:$AH$72)+SUMIF('PU H'!$D$5:$D$72,CLUBS!$B28,'PU H'!$AH$5:$AH$72)+SUMIF('BE F'!$D$5:$D$72,CLUBS!$B28,'BE F'!$AH$5:$AH$72)+SUMIF('BE H'!$D$5:$D$72,CLUBS!$B28,'BE H'!$AH$5:$AH$72)+SUMIF('MI F'!$D$5:$D$72,CLUBS!$B28,'MI F'!$AH$5:$AH$72)+SUMIF('MI H'!$D$5:$D$72,CLUBS!$B28,'MI H'!$AH$5:$AH$72)+SUMIF('CA F'!$D$5:$D$72,CLUBS!$B28,'CA F'!$AH$5:$AH$72)+SUMIF('CA H'!$D$5:$D$72,CLUBS!$B28,'CA H'!$AH$5:$AH$72)+SUMIF('JU F'!$D$5:$D$72,CLUBS!$B28,'JU F'!$AH$5:$AH$72)+SUMIF('JU H'!$D$5:$D$72,CLUBS!$B28,'JU H'!$AH$5:$AH$72)</f>
        <v>0</v>
      </c>
      <c r="AQ28" s="16">
        <f t="shared" si="12"/>
        <v>0</v>
      </c>
      <c r="AR28" s="28">
        <f t="shared" si="13"/>
        <v>0</v>
      </c>
      <c r="AS28" s="29">
        <f t="shared" si="14"/>
        <v>0</v>
      </c>
      <c r="AT28" s="14">
        <f>COUNTIF('Licenciés Jeunes 2023'!F:F,CLUBS!B28)</f>
        <v>0</v>
      </c>
      <c r="AU28" s="14">
        <v>0</v>
      </c>
      <c r="AV28" s="27">
        <f t="shared" si="15"/>
        <v>0</v>
      </c>
      <c r="AW28" s="22"/>
    </row>
    <row r="29" spans="1:49" ht="13.5" x14ac:dyDescent="0.3">
      <c r="A29" s="34">
        <f t="shared" si="0"/>
        <v>7</v>
      </c>
      <c r="B29" s="65" t="s">
        <v>19</v>
      </c>
      <c r="C29" s="14">
        <f>COUNTIFS('MP F'!$D$5:$D$72,CLUBS!$B29,'MP F'!$E$5:$E$72,"&gt;0")+COUNTIFS('MP H'!$D$5:$D$72,CLUBS!$B29,'MP H'!$E$5:$E$72,"&gt;0")+COUNTIFS('PO F'!$D$5:$D$72,CLUBS!$B29,'PO F'!$E$5:$E$72,"&gt;0")+COUNTIFS('PO H'!$D$5:$D$72,CLUBS!$B29,'PO H'!$E$5:$E$72,"&gt;0")+COUNTIFS('PU F'!$D$5:$D$72,CLUBS!$B29,'PU F'!$E$5:$E$72,"&gt;0")+COUNTIFS('PU H'!$D$5:$D$72,CLUBS!$B29,'PU H'!$E$5:$E$72,"&gt;0")+COUNTIFS('BE F'!$D$5:$D$72,CLUBS!$B29,'BE F'!$E$5:$E$72,"&gt;0")+COUNTIFS('BE H'!$D$5:$D$72,CLUBS!$B29,'BE H'!$E$5:$E$72,"&gt;0")+COUNTIFS('MI F'!$D$5:$D$72,CLUBS!$B29,'MI F'!$E$5:$E$72,"&gt;0")+COUNTIFS('MI H'!$D$5:$D$72,CLUBS!$B29,'MI H'!$E$5:$E$72,"&gt;0")+COUNTIFS('CA F'!$D$5:$D$72,CLUBS!$B29,'CA F'!$E$5:$E$72,"&gt;0")+COUNTIFS('CA H'!$D$5:$D$72,CLUBS!$B29,'CA H'!$E$5:$E$72,"&gt;0")+COUNTIFS('JU F'!$D$5:$D$72,CLUBS!$B29,'JU F'!$E$5:$E$72,"&gt;0")+COUNTIFS('JU H'!$D$5:$D$72,CLUBS!$B29,'JU H'!$E$5:$E$72,"&gt;0")</f>
        <v>21</v>
      </c>
      <c r="D29" s="14">
        <f t="shared" si="2"/>
        <v>0.44680851063829785</v>
      </c>
      <c r="E29" s="27">
        <f>(SUMIF('MP F'!$D$5:$D$72,CLUBS!$B29,'MP F'!$F$5:$F$72)+SUMIF('MP H'!$D$5:$D$72,CLUBS!$B29,'MP H'!$F$5:$F$72)+SUMIF('PO F'!$D$5:$D$72,CLUBS!$B29,'PO F'!$F$5:$F$72)+SUMIF('PO H'!$D$5:$D$72,CLUBS!$B29,'PO H'!$F$5:$F$72)+SUMIF('PU F'!$D$5:$D$72,CLUBS!$B29,'PU F'!$F$5:$F$72)+SUMIF('PU H'!$D$5:$D$72,CLUBS!$B29,'PU H'!$F$5:$F$72)+SUMIF('BE F'!$D$5:$D$72,CLUBS!$B29,'BE F'!$F$5:$F$72)+SUMIF('BE H'!$D$5:$D$72,CLUBS!$B29,'BE H'!$F$5:$F$72)+SUMIF('MI F'!$D$5:$D$72,CLUBS!$B29,'MI F'!$F$5:$F$72)+SUMIF('MI H'!$D$5:$D$72,CLUBS!$B29,'MI H'!$F$5:$F$72)+SUMIF('CA F'!$D$5:$D$72,CLUBS!$B29,'CA F'!$F$5:$F$72)+SUMIF('CA H'!$D$5:$D$72,CLUBS!$B29,'CA H'!$F$5:$F$72)+SUMIF('JU F'!$D$5:$D$72,CLUBS!$B29,'JU F'!$F$5:$F$72)+SUMIF('JU H'!$D$5:$D$72,CLUBS!$B29,'JU H'!$F$5:$F$72))*D29</f>
        <v>177.38297872340425</v>
      </c>
      <c r="F29" s="69">
        <f>COUNTIFS('MP F'!$D$5:$D$72,CLUBS!$B29,'MP F'!$G$5:$G$72,"&gt;0")+COUNTIFS('MP H'!$D$5:$D$72,CLUBS!$B29,'MP H'!$G$5:$G$72,"&gt;0")+COUNTIFS('PO F'!$D$5:$D$72,CLUBS!$B29,'PO F'!$G$5:$G$72,"&gt;0")+COUNTIFS('PO H'!$D$5:$D$72,CLUBS!$B29,'PO H'!$G$5:$G$72,"&gt;0")+COUNTIFS('PU F'!$D$5:$D$72,CLUBS!$B29,'PU F'!$G$5:$G$72,"&gt;0")+COUNTIFS('PU H'!$D$5:$D$72,CLUBS!$B29,'PU H'!$G$5:$G$72,"&gt;0")+COUNTIFS('BE F'!$D$5:$D$72,CLUBS!$B29,'BE F'!$G$5:$G$72,"&gt;0")+COUNTIFS('BE H'!$D$5:$D$72,CLUBS!$B29,'BE H'!$G$5:$G$72,"&gt;0")+COUNTIFS('MI F'!$D$5:$D$72,CLUBS!$B29,'MI F'!$G$5:$G$72,"&gt;0")+COUNTIFS('MI H'!$D$5:$D$72,CLUBS!$B29,'MI H'!$G$5:$G$72,"&gt;0")+COUNTIFS('CA F'!$D$5:$D$72,CLUBS!$B29,'CA F'!$G$5:$G$72,"&gt;0")+COUNTIFS('CA H'!$D$5:$D$72,CLUBS!$B29,'CA H'!$G$5:$G$72,"&gt;0")+COUNTIFS('JU F'!$D$5:$D$72,CLUBS!$B29,'JU F'!$G$5:$G$72,"&gt;0")+COUNTIFS('JU H'!$D$5:$D$72,CLUBS!$B29,'JU H'!$G$5:$G$72,"&gt;0")</f>
        <v>18</v>
      </c>
      <c r="G29" s="69">
        <f t="shared" si="3"/>
        <v>0.54545454545454541</v>
      </c>
      <c r="H29" s="70">
        <f>(SUMIF('MP F'!$D$5:$D$72,CLUBS!$B29,'MP F'!$H$5:$H$72)+SUMIF('MP H'!$D$5:$D$72,CLUBS!$B29,'MP H'!$H$5:$H$72)+SUMIF('PO F'!$D$5:$D$72,CLUBS!$B29,'PO F'!$H$5:$H$72)+SUMIF('PO H'!$D$5:$D$72,CLUBS!$B29,'PO H'!$H$5:$H$72)+SUMIF('PU F'!$D$5:$D$72,CLUBS!$B29,'PU F'!$H$5:$H$72)+SUMIF('PU H'!$D$5:$D$72,CLUBS!$B29,'PU H'!$H$5:$H$72)+SUMIF('BE F'!$D$5:$D$72,CLUBS!$B29,'BE F'!$H$5:$H$72)+SUMIF('BE H'!$D$5:$D$72,CLUBS!$B29,'BE H'!$H$5:$H$72)+SUMIF('MI F'!$D$5:$D$72,CLUBS!$B29,'MI F'!$H$5:$H$72)+SUMIF('MI H'!$D$5:$D$72,CLUBS!$B29,'MI H'!$H$5:$H$72)+SUMIF('CA F'!$D$5:$D$72,CLUBS!$B29,'CA F'!$H$5:$H$72)+SUMIF('CA H'!$D$5:$D$72,CLUBS!$B29,'CA H'!$H$5:$H$72)+SUMIF('JU F'!$D$5:$D$72,CLUBS!$B29,'JU F'!$H$5:$H$72)+SUMIF('JU H'!$D$5:$D$72,CLUBS!$B29,'JU H'!$H$5:$H$72))*G29</f>
        <v>217.09090909090907</v>
      </c>
      <c r="I29" s="14">
        <f>COUNTIFS('MP F'!$D$5:$D$72,CLUBS!$B29,'MP F'!$I$5:$I$72,"&gt;0")+COUNTIFS('MP H'!$D$5:$D$72,CLUBS!$B29,'MP H'!$I$5:$I$72,"&gt;0")+COUNTIFS('PO F'!$D$5:$D$72,CLUBS!$B29,'PO F'!$I$5:$I$72,"&gt;0")+COUNTIFS('PO H'!$D$5:$D$72,CLUBS!$B29,'PO H'!$I$5:$I$72,"&gt;0")+COUNTIFS('PU F'!$D$5:$D$72,CLUBS!$B29,'PU F'!$I$5:$I$72,"&gt;0")+COUNTIFS('PU H'!$D$5:$D$72,CLUBS!$B29,'PU H'!$I$5:$I$72,"&gt;0")+COUNTIFS('BE F'!$D$5:$D$72,CLUBS!$B29,'BE F'!$I$5:$I$72,"&gt;0")+COUNTIFS('BE H'!$D$5:$D$72,CLUBS!$B29,'BE H'!$I$5:$I$72,"&gt;0")+COUNTIFS('MI F'!$D$5:$D$72,CLUBS!$B29,'MI F'!$I$5:$I$72,"&gt;0")+COUNTIFS('MI H'!$D$5:$D$72,CLUBS!$B29,'MI H'!$I$5:$I$72,"&gt;0")+COUNTIFS('CA F'!$D$5:$D$72,CLUBS!$B29,'CA F'!$I$5:$I$72,"&gt;0")+COUNTIFS('CA H'!$D$5:$D$72,CLUBS!$B29,'CA H'!$I$5:$I$72,"&gt;0")+COUNTIFS('JU F'!$D$5:$D$72,CLUBS!$B29,'JU F'!$I$5:$I$72,"&gt;0")+COUNTIFS('JU H'!$D$5:$D$72,CLUBS!$B29,'JU H'!$I$5:$I$72,"&gt;0")</f>
        <v>15</v>
      </c>
      <c r="J29" s="14">
        <f t="shared" si="4"/>
        <v>0.31914893617021278</v>
      </c>
      <c r="K29" s="26">
        <f>(SUMIF('MP F'!$D$5:$D$72,CLUBS!$B29,'MP F'!$J$5:$J$72)+SUMIF('MP H'!$D$5:$D$72,CLUBS!$B29,'MP H'!$J$5:$J$72)+SUMIF('PO F'!$D$5:$D$72,CLUBS!$B29,'PO F'!$J$5:$J$72)+SUMIF('PO H'!$D$5:$D$72,CLUBS!$B29,'PO H'!$J$5:$J$72)+SUMIF('PU F'!$D$5:$D$72,CLUBS!$B29,'PU F'!$J$5:$J$72)+SUMIF('PU H'!$D$5:$D$72,CLUBS!$B29,'PU H'!$J$5:$J$72)+SUMIF('BE F'!$D$5:$D$72,CLUBS!$B29,'BE F'!$J$5:$J$72)+SUMIF('BE H'!$D$5:$D$72,CLUBS!$B29,'BE H'!$J$5:$J$72)+SUMIF('MI F'!$D$5:$D$72,CLUBS!$B29,'MI F'!$J$5:$J$72)+SUMIF('MI H'!$D$5:$D$72,CLUBS!$B29,'MI H'!$J$5:$J$72)+SUMIF('CA F'!$D$5:$D$72,CLUBS!$B29,'CA F'!$J$5:$J$72)+SUMIF('CA H'!$D$5:$D$72,CLUBS!$B29,'CA H'!$J$5:$J$72)+SUMIF('JU F'!$D$5:$D$72,CLUBS!$B29,'JU F'!$J$5:$J$72)+SUMIF('JU H'!$D$5:$D$72,CLUBS!$B29,'JU H'!$J$5:$J$72))*J29</f>
        <v>88.723404255319153</v>
      </c>
      <c r="L29" s="69">
        <f>COUNTIFS('MP F'!$D$5:$D$72,CLUBS!$B29,'MP F'!$K$5:$K$72,"&gt;0")+COUNTIFS('MP H'!$D$5:$D$72,CLUBS!$B29,'MP H'!$K$5:$K$72,"&gt;0")+COUNTIFS('PO F'!$D$5:$D$72,CLUBS!$B29,'PO F'!$K$5:$K$72,"&gt;0")+COUNTIFS('PO H'!$D$5:$D$72,CLUBS!$B29,'PO H'!$K$5:$K$72,"&gt;0")+COUNTIFS('PU F'!$D$5:$D$72,CLUBS!$B29,'PU F'!$K$5:$K$72,"&gt;0")+COUNTIFS('PU H'!$D$5:$D$72,CLUBS!$B29,'PU H'!$K$5:$K$72,"&gt;0")+COUNTIFS('BE F'!$D$5:$D$72,CLUBS!$B29,'BE F'!$K$5:$K$72,"&gt;0")+COUNTIFS('BE H'!$D$5:$D$72,CLUBS!$B29,'BE H'!$K$5:$K$72,"&gt;0")+COUNTIFS('MI F'!$D$5:$D$72,CLUBS!$B29,'MI F'!$K$5:$K$72,"&gt;0")+COUNTIFS('MI H'!$D$5:$D$72,CLUBS!$B29,'MI H'!$K$5:$K$72,"&gt;0")+COUNTIFS('CA F'!$D$5:$D$72,CLUBS!$B29,'CA F'!$K$5:$K$72,"&gt;0")+COUNTIFS('CA H'!$D$5:$D$72,CLUBS!$B29,'CA H'!$K$5:$K$72,"&gt;0")+COUNTIFS('JU F'!$D$5:$D$72,CLUBS!$B29,'JU F'!$K$5:$K$72,"&gt;0")+COUNTIFS('JU H'!$D$5:$D$72,CLUBS!$B29,'JU H'!$K$5:$K$72,"&gt;0")</f>
        <v>0</v>
      </c>
      <c r="M29" s="69">
        <f t="shared" si="5"/>
        <v>0</v>
      </c>
      <c r="N29" s="69">
        <f>(SUMIF('MP F'!$D$5:$D$72,CLUBS!$B29,'MP F'!$L$5:$L$72)+SUMIF('MP H'!$D$5:$D$72,CLUBS!$B29,'MP H'!$L$5:$L$72)+SUMIF('PO F'!$D$5:$D$72,CLUBS!$B29,'PO F'!$L$5:$L$72)+SUMIF('PO H'!$D$5:$D$72,CLUBS!$B29,'PO H'!$L$5:$L$72)+SUMIF('PU F'!$D$5:$D$72,CLUBS!$B29,'PU F'!$L$5:$L$72)+SUMIF('PU H'!$D$5:$D$72,CLUBS!$B29,'PU H'!$L$5:$L$72)+SUMIF('BE F'!$D$5:$D$72,CLUBS!$B29,'BE F'!$L$5:$L$72)+SUMIF('BE H'!$D$5:$D$72,CLUBS!$B29,'BE H'!$L$5:$L$72)+SUMIF('MI F'!$D$5:$D$72,CLUBS!$B29,'MI F'!$L$5:$L$72)+SUMIF('MI H'!$D$5:$D$72,CLUBS!$B29,'MI H'!$L$5:$L$72)+SUMIF('CA F'!$D$5:$D$72,CLUBS!$B29,'CA F'!$L$5:$L$72)+SUMIF('CA H'!$D$5:$D$72,CLUBS!$B29,'CA H'!$L$5:$L$72)+SUMIF('JU F'!$D$5:$D$72,CLUBS!$B29,'JU F'!$L$5:$L$72)+SUMIF('JU H'!$D$5:$D$72,CLUBS!$B29,'JU H'!$L$5:$L$72))*M29</f>
        <v>0</v>
      </c>
      <c r="O29" s="26">
        <f>COUNTIFS('MP F'!$D$5:$D$72,CLUBS!$B29,'MP F'!$M$5:$M$72,"&gt;0")+COUNTIFS('MP H'!$D$5:$D$72,CLUBS!$B29,'MP H'!$M$5:$M$72,"&gt;0")+COUNTIFS('PO F'!$D$5:$D$72,CLUBS!$B29,'PO F'!$M$5:$M$72,"&gt;0")+COUNTIFS('PO H'!$D$5:$D$72,CLUBS!$B29,'PO H'!$M$5:$M$72,"&gt;0")+COUNTIFS('PU F'!$D$5:$D$72,CLUBS!$B29,'PU F'!$M$5:$M$72,"&gt;0")+COUNTIFS('PU H'!$D$5:$D$72,CLUBS!$B29,'PU H'!$M$5:$M$72,"&gt;0")+COUNTIFS('BE F'!$D$5:$D$72,CLUBS!$B29,'BE F'!$M$5:$M$72,"&gt;0")+COUNTIFS('BE H'!$D$5:$D$72,CLUBS!$B29,'BE H'!$M$5:$M$72,"&gt;0")+COUNTIFS('MI F'!$D$5:$D$72,CLUBS!$B29,'MI F'!$M$5:$M$72,"&gt;0")+COUNTIFS('MI H'!$D$5:$D$72,CLUBS!$B29,'MI H'!$M$5:$M$72,"&gt;0")+COUNTIFS('CA F'!$D$5:$D$72,CLUBS!$B29,'CA F'!$M$5:$M$72,"&gt;0")+COUNTIFS('CA H'!$D$5:$D$72,CLUBS!$B29,'CA H'!$M$5:$M$72,"&gt;0")+COUNTIFS('JU F'!$D$5:$D$72,CLUBS!$B29,'JU F'!$M$5:$M$72,"&gt;0")+COUNTIFS('JU H'!$D$5:$D$72,CLUBS!$B29,'JU H'!$M$5:$M$72,"&gt;0")</f>
        <v>0</v>
      </c>
      <c r="P29" s="26">
        <f t="shared" si="6"/>
        <v>0</v>
      </c>
      <c r="Q29" s="26">
        <f>(SUMIF('MP F'!$D$5:$D$72,CLUBS!$B29,'MP F'!$N$5:$N$72)+SUMIF('MP H'!$D$5:$D$72,CLUBS!$B29,'MP H'!$N$5:$N$72)+SUMIF('PO F'!$D$5:$D$72,CLUBS!$B29,'PO F'!$N$5:$N$72)+SUMIF('PO H'!$D$5:$D$72,CLUBS!$B29,'PO H'!$N$5:$N$72)+SUMIF('PU F'!$D$5:$D$72,CLUBS!$B29,'PU F'!$N$5:$N$72)+SUMIF('PU H'!$D$5:$D$72,CLUBS!$B29,'PU H'!$N$5:$N$72)+SUMIF('BE F'!$D$5:$D$72,CLUBS!$B29,'BE F'!$N$5:$N$72)+SUMIF('BE H'!$D$5:$D$72,CLUBS!$B29,'BE H'!$N$5:$N$72)+SUMIF('MI F'!$D$5:$D$72,CLUBS!$B29,'MI F'!$N$5:$N$72)+SUMIF('MI H'!$D$5:$D$72,CLUBS!$B29,'MI H'!$N$5:$N$72)+SUMIF('CA F'!$D$5:$D$72,CLUBS!$B29,'CA F'!$N$5:$N$72)+SUMIF('CA H'!$D$5:$D$72,CLUBS!$B29,'CA H'!$N$5:$N$72)+SUMIF('JU F'!$D$5:$D$72,CLUBS!$B29,'JU F'!$N$5:$N$72)+SUMIF('JU H'!$D$5:$D$72,CLUBS!$B29,'JU H'!$N$5:$N$72))*P29</f>
        <v>0</v>
      </c>
      <c r="R29" s="69">
        <f>COUNTIFS('MP F'!$D$5:$D$72,CLUBS!$B29,'MP F'!$O$5:$O$72,"&gt;0")+COUNTIFS('MP H'!$D$5:$D$72,CLUBS!$B29,'MP H'!$O$5:$O$72,"&gt;0")+COUNTIFS('PO F'!$D$5:$D$72,CLUBS!$B29,'PO F'!$O$5:$O$72,"&gt;0")+COUNTIFS('PO H'!$D$5:$D$72,CLUBS!$B29,'PO H'!$O$5:$O$72,"&gt;0")+COUNTIFS('PU F'!$D$5:$D$72,CLUBS!$B29,'PU F'!$O$5:$O$72,"&gt;0")+COUNTIFS('PU H'!$D$5:$D$72,CLUBS!$B29,'PU H'!$O$5:$O$72,"&gt;0")+COUNTIFS('BE F'!$D$5:$D$72,CLUBS!$B29,'BE F'!$O$5:$O$72,"&gt;0")+COUNTIFS('BE H'!$D$5:$D$72,CLUBS!$B29,'BE H'!$O$5:$O$72,"&gt;0")+COUNTIFS('MI F'!$D$5:$D$72,CLUBS!$B29,'MI F'!$O$5:$O$72,"&gt;0")+COUNTIFS('MI H'!$D$5:$D$72,CLUBS!$B29,'MI H'!$O$5:$O$72,"&gt;0")+COUNTIFS('CA F'!$D$5:$D$72,CLUBS!$B29,'CA F'!$O$5:$O$72,"&gt;0")+COUNTIFS('CA H'!$D$5:$D$72,CLUBS!$B29,'CA H'!$O$5:$O$72,"&gt;0")+COUNTIFS('JU F'!$D$5:$D$72,CLUBS!$B29,'JU F'!$O$5:$O$72,"&gt;0")+COUNTIFS('JU H'!$D$5:$D$72,CLUBS!$B29,'JU H'!$O$5:$O$72,"&gt;0")</f>
        <v>0</v>
      </c>
      <c r="S29" s="69">
        <f t="shared" si="7"/>
        <v>0</v>
      </c>
      <c r="T29" s="69">
        <f>(SUMIF('MP F'!$D$5:$D$72,CLUBS!$B29,'MP F'!$P$5:$P$72)+SUMIF('MP H'!$D$5:$D$72,CLUBS!$B29,'MP H'!$P$5:$P$72)+SUMIF('PO F'!$D$5:$D$72,CLUBS!$B29,'PO F'!$P$5:$P$72)+SUMIF('PO H'!$D$5:$D$72,CLUBS!$B29,'PO H'!$P$5:$P$72)+SUMIF('PU F'!$D$5:$D$72,CLUBS!$B29,'PU F'!$P$5:$P$72)+SUMIF('PU H'!$D$5:$D$72,CLUBS!$B29,'PU H'!$P$5:$P$72)+SUMIF('BE F'!$D$5:$D$72,CLUBS!$B29,'BE F'!$P$5:$P$72)+SUMIF('BE H'!$D$5:$D$72,CLUBS!$B29,'BE H'!$P$5:$P$72)+SUMIF('MI F'!$D$5:$D$72,CLUBS!$B29,'MI F'!$P$5:$P$72)+SUMIF('MI H'!$D$5:$D$72,CLUBS!$B29,'MI H'!$P$5:$P$72)+SUMIF('CA F'!$D$5:$D$72,CLUBS!$B29,'CA F'!$P$5:$P$72)+SUMIF('CA H'!$D$5:$D$72,CLUBS!$B29,'CA H'!$P$5:$P$72)+SUMIF('JU F'!$D$5:$D$72,CLUBS!$B29,'JU F'!$P$5:$P$72)+SUMIF('JU H'!$D$5:$D$72,CLUBS!$B29,'JU H'!$P$5:$P$72))*S29</f>
        <v>0</v>
      </c>
      <c r="U29" s="26">
        <f>COUNTIFS('MP F'!$D$5:$D$72,CLUBS!$B29,'MP F'!$Q$5:$Q$72,"&gt;0")+COUNTIFS('MP H'!$D$5:$D$72,CLUBS!$B29,'MP H'!$Q$5:$Q$72,"&gt;0")+COUNTIFS('PO F'!$D$5:$D$72,CLUBS!$B29,'PO F'!$Q$5:$Q$72,"&gt;0")+COUNTIFS('PO H'!$D$5:$D$72,CLUBS!$B29,'PO H'!$Q$5:$Q$72,"&gt;0")+COUNTIFS('PU F'!$D$5:$D$72,CLUBS!$B29,'PU F'!$Q$5:$Q$72,"&gt;0")+COUNTIFS('PU H'!$D$5:$D$72,CLUBS!$B29,'PU H'!$Q$5:$Q$72,"&gt;0")+COUNTIFS('BE F'!$D$5:$D$72,CLUBS!$B29,'BE F'!$Q$5:$Q$72,"&gt;0")+COUNTIFS('BE H'!$D$5:$D$72,CLUBS!$B29,'BE H'!$Q$5:$Q$72,"&gt;0")+COUNTIFS('MI F'!$D$5:$D$72,CLUBS!$B29,'MI F'!$Q$5:$Q$72,"&gt;0")+COUNTIFS('MI H'!$D$5:$D$72,CLUBS!$B29,'MI H'!$Q$5:$Q$72,"&gt;0")+COUNTIFS('CA F'!$D$5:$D$72,CLUBS!$B29,'CA F'!$Q$5:$Q$72,"&gt;0")+COUNTIFS('CA H'!$D$5:$D$72,CLUBS!$B29,'CA H'!$Q$5:$Q$72,"&gt;0")+COUNTIFS('JU F'!$D$5:$D$72,CLUBS!$B29,'JU F'!$Q$5:$Q$72,"&gt;0")+COUNTIFS('JU H'!$D$5:$D$72,CLUBS!$B29,'JU H'!$Q$5:$Q$72,"&gt;0")</f>
        <v>0</v>
      </c>
      <c r="V29" s="26">
        <f t="shared" si="8"/>
        <v>0</v>
      </c>
      <c r="W29" s="26">
        <f>(SUMIF('MP F'!$D$5:$D$72,CLUBS!$B29,'MP F'!$R$5:$R$72)+SUMIF('MP H'!$D$5:$D$72,CLUBS!$B29,'MP H'!$R$5:$R$72)+SUMIF('PO F'!$D$5:$D$72,CLUBS!$B29,'PO F'!$R$5:$R$72)+SUMIF('PO H'!$D$5:$D$72,CLUBS!$B29,'PO H'!$R$5:$R$72)+SUMIF('PU F'!$D$5:$D$72,CLUBS!$B29,'PU F'!$R$5:$R$72)+SUMIF('PU H'!$D$5:$D$72,CLUBS!$B29,'PU H'!$R$5:$R$72)+SUMIF('BE F'!$D$5:$D$72,CLUBS!$B29,'BE F'!$R$5:$R$72)+SUMIF('BE H'!$D$5:$D$72,CLUBS!$B29,'BE H'!$R$5:$R$72)+SUMIF('MI F'!$D$5:$D$72,CLUBS!$B29,'MI F'!$R$5:$R$72)+SUMIF('MI H'!$D$5:$D$72,CLUBS!$B29,'MI H'!$R$5:$R$72)+SUMIF('CA F'!$D$5:$D$72,CLUBS!$B29,'CA F'!$R$5:$R$72)+SUMIF('CA H'!$D$5:$D$72,CLUBS!$B29,'CA H'!$R$5:$R$72)+SUMIF('JU F'!$D$5:$D$72,CLUBS!$B29,'JU F'!$R$5:$R$72)+SUMIF('JU H'!$D$5:$D$72,CLUBS!$B29,'JU H'!$R$5:$R$72))*V29</f>
        <v>0</v>
      </c>
      <c r="X29" s="69">
        <f>COUNTIFS('MP F'!$D$5:$D$72,CLUBS!$B29,'MP F'!$S$5:$S$72,"&gt;0")+COUNTIFS('MP H'!$D$5:$D$72,CLUBS!$B29,'MP H'!$S$5:$S$72,"&gt;0")+COUNTIFS('PO F'!$D$5:$D$72,CLUBS!$B29,'PO F'!$S$5:$S$72,"&gt;0")+COUNTIFS('PO H'!$D$5:$D$72,CLUBS!$B29,'PO H'!$S$5:$S$72,"&gt;0")+COUNTIFS('PU F'!$D$5:$D$72,CLUBS!$B29,'PU F'!$S$5:$S$72,"&gt;0")+COUNTIFS('PU H'!$D$5:$D$72,CLUBS!$B29,'PU H'!$S$5:$S$72,"&gt;0")+COUNTIFS('BE F'!$D$5:$D$72,CLUBS!$B29,'BE F'!$S$5:$S$72,"&gt;0")+COUNTIFS('BE H'!$D$5:$D$72,CLUBS!$B29,'BE H'!$S$5:$S$72,"&gt;0")+COUNTIFS('MI F'!$D$5:$D$72,CLUBS!$B29,'MI F'!$S$5:$S$72,"&gt;0")+COUNTIFS('MI H'!$D$5:$D$72,CLUBS!$B29,'MI H'!$S$5:$S$72,"&gt;0")+COUNTIFS('CA F'!$D$5:$D$72,CLUBS!$B29,'CA F'!$S$5:$S$72,"&gt;0")+COUNTIFS('CA H'!$D$5:$D$72,CLUBS!$B29,'CA H'!$S$5:$S$72,"&gt;0")+COUNTIFS('JU F'!$D$5:$D$72,CLUBS!$B29,'JU F'!$S$5:$S$72,"&gt;0")+COUNTIFS('JU H'!$D$5:$D$72,CLUBS!$B29,'JU H'!$S$5:$S$72,"&gt;0")</f>
        <v>0</v>
      </c>
      <c r="Y29" s="69">
        <f t="shared" si="9"/>
        <v>0</v>
      </c>
      <c r="Z29" s="69">
        <f>(SUMIF('MP F'!$D$5:$D$72,CLUBS!$B29,'MP F'!$T$5:$T$72)+SUMIF('MP H'!$D$5:$D$72,CLUBS!$B29,'MP H'!$T$5:$T$72)+SUMIF('PO F'!$D$5:$D$72,CLUBS!$B29,'PO F'!$T$5:$T$72)+SUMIF('PO H'!$D$5:$D$72,CLUBS!$B29,'PO H'!$T$5:$T$72)+SUMIF('PU F'!$D$5:$D$72,CLUBS!$B29,'PU F'!$T$5:$T$72)+SUMIF('PU H'!$D$5:$D$72,CLUBS!$B29,'PU H'!$T$5:$T$72)+SUMIF('BE F'!$D$5:$D$72,CLUBS!$B29,'BE F'!$T$5:$T$72)+SUMIF('BE H'!$D$5:$D$72,CLUBS!$B29,'BE H'!$T$5:$T$72)+SUMIF('MI F'!$D$5:$D$72,CLUBS!$B29,'MI F'!$T$5:$T$72)+SUMIF('MI H'!$D$5:$D$72,CLUBS!$B29,'MI H'!$T$5:$T$72)+SUMIF('CA F'!$D$5:$D$72,CLUBS!$B29,'CA F'!$T$5:$T$72)+SUMIF('CA H'!$D$5:$D$72,CLUBS!$B29,'CA H'!$T$5:$T$72)+SUMIF('JU F'!$D$5:$D$72,CLUBS!$B29,'JU F'!$T$5:$T$72)+SUMIF('JU H'!$D$5:$D$72,CLUBS!$B29,'JU H'!$T$5:$T$72))*Y29</f>
        <v>0</v>
      </c>
      <c r="AA29" s="26">
        <f>COUNTIFS('MP F'!$D$5:$D$72,CLUBS!$B29,'MP F'!$U$5:$U$72,"&gt;0")+COUNTIFS('MP H'!$D$5:$D$72,CLUBS!$B29,'MP H'!$U$5:$U$72,"&gt;0")+COUNTIFS('PO F'!$D$5:$D$72,CLUBS!$B29,'PO F'!$U$5:$U$72,"&gt;0")+COUNTIFS('PO H'!$D$5:$D$72,CLUBS!$B29,'PO H'!$U$5:$U$72,"&gt;0")+COUNTIFS('PU F'!$D$5:$D$72,CLUBS!$B29,'PU F'!$U$5:$U$72,"&gt;0")+COUNTIFS('PU H'!$D$5:$D$72,CLUBS!$B29,'PU H'!$U$5:$U$72,"&gt;0")+COUNTIFS('BE F'!$D$5:$D$72,CLUBS!$B29,'BE F'!$U$5:$U$72,"&gt;0")+COUNTIFS('BE H'!$D$5:$D$72,CLUBS!$B29,'BE H'!$U$5:$U$72,"&gt;0")+COUNTIFS('MI F'!$D$5:$D$72,CLUBS!$B29,'MI F'!$U$5:$U$72,"&gt;0")+COUNTIFS('MI H'!$D$5:$D$72,CLUBS!$B29,'MI H'!$U$5:$U$72,"&gt;0")+COUNTIFS('CA F'!$D$5:$D$72,CLUBS!$B29,'CA F'!$U$5:$U$72,"&gt;0")+COUNTIFS('CA H'!$D$5:$D$72,CLUBS!$B29,'CA H'!$U$5:$U$72,"&gt;0")+COUNTIFS('JU F'!$D$5:$D$72,CLUBS!$B29,'JU F'!$U$5:$U$72,"&gt;0")+COUNTIFS('JU H'!$D$5:$D$72,CLUBS!$B29,'JU H'!$U$5:$U$72,"&gt;0")</f>
        <v>0</v>
      </c>
      <c r="AB29" s="26">
        <f t="shared" si="10"/>
        <v>0</v>
      </c>
      <c r="AC29" s="26">
        <f>(SUMIF('MP F'!$D$5:$D$72,CLUBS!$B29,'MP F'!$V$5:$V$72)+SUMIF('MP H'!$D$5:$D$72,CLUBS!$B29,'MP H'!$V$5:$V$72)+SUMIF('PO F'!$D$5:$D$72,CLUBS!$B29,'PO F'!$V$5:$V$72)+SUMIF('PO H'!$D$5:$D$72,CLUBS!$B29,'PO H'!$V$5:$V$72)+SUMIF('PU F'!$D$5:$D$72,CLUBS!$B29,'PU F'!$V$5:$V$72)+SUMIF('PU H'!$D$5:$D$72,CLUBS!$B29,'PU H'!$V$5:$V$72)+SUMIF('BE F'!$D$5:$D$72,CLUBS!$B29,'BE F'!$V$5:$V$72)+SUMIF('BE H'!$D$5:$D$72,CLUBS!$B29,'BE H'!$V$5:$V$72)+SUMIF('MI F'!$D$5:$D$72,CLUBS!$B29,'MI F'!$V$5:$V$72)+SUMIF('MI H'!$D$5:$D$72,CLUBS!$B29,'MI H'!$V$5:$V$72)+SUMIF('CA F'!$D$5:$D$72,CLUBS!$B29,'CA F'!$V$5:$V$72)+SUMIF('CA H'!$D$5:$D$72,CLUBS!$B29,'CA H'!$V$5:$V$72)+SUMIF('JU F'!$D$5:$D$72,CLUBS!$B29,'JU F'!$V$5:$V$72)+SUMIF('JU H'!$D$5:$D$72,CLUBS!$B29,'JU H'!$V$5:$V$72))*AB29</f>
        <v>0</v>
      </c>
      <c r="AD29" s="69">
        <f>COUNTIFS('MP F'!$D$5:$D$72,CLUBS!$B29,'MP F'!$W$5:$W$72,"&gt;0")+COUNTIFS('MP H'!$D$5:$D$72,CLUBS!$B29,'MP H'!$W$5:$W$72,"&gt;0")+COUNTIFS('PO F'!$D$5:$D$72,CLUBS!$B29,'PO F'!$W$5:$W$72,"&gt;0")+COUNTIFS('PO H'!$D$5:$D$72,CLUBS!$B29,'PO H'!$W$5:$W$72,"&gt;0")+COUNTIFS('PU F'!$D$5:$D$72,CLUBS!$B29,'PU F'!$W$5:$W$72,"&gt;0")+COUNTIFS('PU H'!$D$5:$D$72,CLUBS!$B29,'PU H'!$W$5:$W$72,"&gt;0")+COUNTIFS('BE F'!$D$5:$D$72,CLUBS!$B29,'BE F'!$W$5:$W$72,"&gt;0")+COUNTIFS('BE H'!$D$5:$D$72,CLUBS!$B29,'BE H'!$W$5:$W$72,"&gt;0")+COUNTIFS('MI F'!$D$5:$D$72,CLUBS!$B29,'MI F'!$W$5:$W$72,"&gt;0")+COUNTIFS('MI H'!$D$5:$D$72,CLUBS!$B29,'MI H'!$W$5:$W$72,"&gt;0")+COUNTIFS('CA F'!$D$5:$D$72,CLUBS!$B29,'CA F'!$W$5:$W$72,"&gt;0")+COUNTIFS('CA H'!$D$5:$D$72,CLUBS!$B29,'CA H'!$W$5:$W$72,"&gt;0")+COUNTIFS('JU F'!$D$5:$D$72,CLUBS!$B29,'JU F'!$W$5:$W$72,"&gt;0")+COUNTIFS('JU H'!$D$5:$D$72,CLUBS!$B29,'JU H'!$W$5:$W$72,"&gt;0")</f>
        <v>0</v>
      </c>
      <c r="AE29" s="69">
        <f t="shared" si="11"/>
        <v>0</v>
      </c>
      <c r="AF29" s="69">
        <f>(SUMIF('MP F'!$D$5:$D$72,CLUBS!$B29,'MP F'!$X$5:$X$72)+SUMIF('MP H'!$D$5:$D$72,CLUBS!$B29,'MP H'!$X$5:$X$72)+SUMIF('PO F'!$D$5:$D$72,CLUBS!$B29,'PO F'!$X$5:$X$72)+SUMIF('PO H'!$D$5:$D$72,CLUBS!$B29,'PO H'!$X$5:$X$72)+SUMIF('PU F'!$D$5:$D$72,CLUBS!$B29,'PU F'!$X$5:$X$72)+SUMIF('PU H'!$D$5:$D$72,CLUBS!$B29,'PU H'!$X$5:$X$72)+SUMIF('BE F'!$D$5:$D$72,CLUBS!$B29,'BE F'!$X$5:$X$72)+SUMIF('BE H'!$D$5:$D$72,CLUBS!$B29,'BE H'!$X$5:$X$72)+SUMIF('MI F'!$D$5:$D$72,CLUBS!$B29,'MI F'!$X$5:$X$72)+SUMIF('MI H'!$D$5:$D$72,CLUBS!$B29,'MI H'!$X$5:$X$72)+SUMIF('CA F'!$D$5:$D$72,CLUBS!$B29,'CA F'!$X$5:$X$72)+SUMIF('CA H'!$D$5:$D$72,CLUBS!$B29,'CA H'!$X$5:$X$72)+SUMIF('JU F'!$D$5:$D$72,CLUBS!$B29,'JU F'!$X$5:$X$72)+SUMIF('JU H'!$D$5:$D$72,CLUBS!$B29,'JU H'!$X$5:$X$72))*AE29</f>
        <v>0</v>
      </c>
      <c r="AG29" s="26">
        <f>COUNTIFS('MP F'!$D$5:$D$72,CLUBS!$B29,'MP F'!$Y$5:$Y$72,"&gt;0")+COUNTIFS('MP H'!$D$5:$D$72,CLUBS!$B29,'MP H'!$Y$5:$Y$72,"&gt;0")+COUNTIFS('PO F'!$D$5:$D$72,CLUBS!$B29,'PO F'!$Y$5:$Y$72,"&gt;0")+COUNTIFS('PO H'!$D$5:$D$72,CLUBS!$B29,'PO H'!$Y$5:$Y$72,"&gt;0")+COUNTIFS('PU F'!$D$5:$D$72,CLUBS!$B29,'PU F'!$Y$5:$Y$72,"&gt;0")+COUNTIFS('PU H'!$D$5:$D$72,CLUBS!$B29,'PU H'!$Y$5:$Y$72,"&gt;0")+COUNTIFS('BE F'!$D$5:$D$72,CLUBS!$B29,'BE F'!$Y$5:$Y$72,"&gt;0")+COUNTIFS('BE H'!$D$5:$D$72,CLUBS!$B29,'BE H'!$Y$5:$Y$72,"&gt;0")+COUNTIFS('MI F'!$D$5:$D$72,CLUBS!$B29,'MI F'!$Y$5:$Y$72,"&gt;0")+COUNTIFS('MI H'!$D$5:$D$72,CLUBS!$B29,'MI H'!$Y$5:$Y$72,"&gt;0")+COUNTIFS('CA F'!$D$5:$D$72,CLUBS!$B29,'CA F'!$Y$5:$Y$72,"&gt;0")+COUNTIFS('CA H'!$D$5:$D$72,CLUBS!$B29,'CA H'!$Y$5:$Y$72,"&gt;0")+COUNTIFS('JU F'!$D$5:$D$72,CLUBS!$B29,'JU F'!$Y$5:$Y$72,"&gt;0")+COUNTIFS('JU H'!$D$5:$D$72,CLUBS!$B29,'JU H'!$Y$5:$Y$72,"&gt;0")</f>
        <v>0</v>
      </c>
      <c r="AH29" s="26">
        <f>SUMIF('MP F'!$D$5:$D$72,CLUBS!$B29,'MP F'!$Z$5:$Z$72)+SUMIF('MP H'!$D$5:$D$72,CLUBS!$B29,'MP H'!$Z$5:$Z$72)+SUMIF('PO F'!$D$5:$D$72,CLUBS!$B29,'PO F'!$Z$5:$Z$72)+SUMIF('PO H'!$D$5:$D$72,CLUBS!$B29,'PO H'!$Z$5:$Z$72)+SUMIF('PU F'!$D$5:$D$72,CLUBS!$B29,'PU F'!$Z$5:$Z$72)+SUMIF('PU H'!$D$5:$D$72,CLUBS!$B29,'PU H'!$Z$5:$Z$72)+SUMIF('BE F'!$D$5:$D$72,CLUBS!$B29,'BE F'!$Z$5:$Z$72)+SUMIF('BE H'!$D$5:$D$72,CLUBS!$B29,'BE H'!$Z$5:$Z$72)+SUMIF('MI F'!$D$5:$D$72,CLUBS!$B29,'MI F'!$Z$5:$Z$72)+SUMIF('MI H'!$D$5:$D$72,CLUBS!$B29,'MI H'!$Z$5:$Z$72)+SUMIF('CA F'!$D$5:$D$72,CLUBS!$B29,'CA F'!$Z$5:$Z$72)+SUMIF('CA H'!$D$5:$D$72,CLUBS!$B29,'CA H'!$Z$5:$Z$72)+SUMIF('JU F'!$D$5:$D$72,CLUBS!$B29,'JU F'!$Z$5:$Z$72)+SUMIF('JU H'!$D$5:$D$72,CLUBS!$B29,'JU H'!$Z$5:$Z$72)</f>
        <v>0</v>
      </c>
      <c r="AI29" s="26">
        <f>COUNTIFS('MP F'!$D$5:$D$72,CLUBS!$B29,'MP F'!$AA$5:$AA$72,"&gt;0")+COUNTIFS('MP H'!$D$5:$D$72,CLUBS!$B29,'MP H'!$AA$5:$AA$72,"&gt;0")+COUNTIFS('PO F'!$D$5:$D$72,CLUBS!$B29,'PO F'!$AA$5:$AA$72,"&gt;0")+COUNTIFS('PO H'!$D$5:$D$72,CLUBS!$B29,'PO H'!$AA$5:$AA$72,"&gt;0")+COUNTIFS('PU F'!$D$5:$D$72,CLUBS!$B29,'PU F'!$AA$5:$AA$72,"&gt;0")+COUNTIFS('PU H'!$D$5:$D$72,CLUBS!$B29,'PU H'!$AA$5:$AA$72,"&gt;0")+COUNTIFS('BE F'!$D$5:$D$72,CLUBS!$B29,'BE F'!$AA$5:$AA$72,"&gt;0")+COUNTIFS('BE H'!$D$5:$D$72,CLUBS!$B29,'BE H'!$AA$5:$AA$72,"&gt;0")+COUNTIFS('MI F'!$D$5:$D$72,CLUBS!$B29,'MI F'!$AA$5:$AA$72,"&gt;0")+COUNTIFS('MI H'!$D$5:$D$72,CLUBS!$B29,'MI H'!$AA$5:$AA$72,"&gt;0")+COUNTIFS('CA F'!$D$5:$D$72,CLUBS!$B29,'CA F'!$AA$5:$AA$72,"&gt;0")+COUNTIFS('CA H'!$D$5:$D$72,CLUBS!$B29,'CA H'!$AA$5:$AA$72,"&gt;0")+COUNTIFS('JU F'!$D$5:$D$72,CLUBS!$B29,'JU F'!$AA$5:$AA$72,"&gt;0")+COUNTIFS('JU H'!$D$5:$D$72,CLUBS!$B29,'JU H'!$AA$5:$AA$72,"&gt;0")</f>
        <v>0</v>
      </c>
      <c r="AJ29" s="26">
        <f>SUMIF('MP F'!$D$5:$D$72,CLUBS!$B29,'MP F'!$AB$5:$AB$72)+SUMIF('MP H'!$D$5:$D$72,CLUBS!$B29,'MP H'!$AB$5:$AB$72)+SUMIF('PO F'!$D$5:$D$72,CLUBS!$B29,'PO F'!$AB$5:$AB$72)+SUMIF('PO H'!$D$5:$D$72,CLUBS!$B29,'PO H'!$AB$5:$AB$72)+SUMIF('PU F'!$D$5:$D$72,CLUBS!$B29,'PU F'!$AB$5:$AB$72)+SUMIF('PU H'!$D$5:$D$72,CLUBS!$B29,'PU H'!$AB$5:$AB$72)+SUMIF('BE F'!$D$5:$D$72,CLUBS!$B29,'BE F'!$AB$5:$AB$72)+SUMIF('BE H'!$D$5:$D$72,CLUBS!$B29,'BE H'!$AB$5:$AB$72)+SUMIF('MI F'!$D$5:$D$72,CLUBS!$B29,'MI F'!$AB$5:$AB$72)+SUMIF('MI H'!$D$5:$D$72,CLUBS!$B29,'MI H'!$AB$5:$AB$72)+SUMIF('CA F'!$D$5:$D$72,CLUBS!$B29,'CA F'!$AB$5:$AB$72)+SUMIF('CA H'!$D$5:$D$72,CLUBS!$B29,'CA H'!$AB$5:$AB$72)+SUMIF('JU F'!$D$5:$D$72,CLUBS!$B29,'JU F'!$AB$5:$AB$72)+SUMIF('JU H'!$D$5:$D$72,CLUBS!$B29,'JU H'!$AB$5:$AB$72)</f>
        <v>0</v>
      </c>
      <c r="AK29" s="26">
        <f>COUNTIFS('MP F'!$D$5:$D$72,CLUBS!$B29,'MP F'!$AC$5:$AC$72,"&gt;0")+COUNTIFS('MP H'!$D$5:$D$72,CLUBS!$B29,'MP H'!$AC$5:$AC$72,"&gt;0")+COUNTIFS('PO F'!$D$5:$D$72,CLUBS!$B29,'PO F'!$AC$5:$AC$72,"&gt;0")+COUNTIFS('PO H'!$D$5:$D$72,CLUBS!$B29,'PO H'!$AC$5:$AC$72,"&gt;0")+COUNTIFS('PU F'!$D$5:$D$72,CLUBS!$B29,'PU F'!$AC$5:$AC$72,"&gt;0")+COUNTIFS('PU H'!$D$5:$D$72,CLUBS!$B29,'PU H'!$AC$5:$AC$72,"&gt;0")+COUNTIFS('BE F'!$D$5:$D$72,CLUBS!$B29,'BE F'!$AC$5:$AC$72,"&gt;0")+COUNTIFS('BE H'!$D$5:$D$72,CLUBS!$B29,'BE H'!$AC$5:$AC$72,"&gt;0")+COUNTIFS('MI F'!$D$5:$D$72,CLUBS!$B29,'MI F'!$AC$5:$AC$72,"&gt;0")+COUNTIFS('MI H'!$D$5:$D$72,CLUBS!$B29,'MI H'!$AC$5:$AC$72,"&gt;0")+COUNTIFS('CA F'!$D$5:$D$72,CLUBS!$B29,'CA F'!$AC$5:$AC$72,"&gt;0")+COUNTIFS('CA H'!$D$5:$D$72,CLUBS!$B29,'CA H'!$AC$5:$AC$72,"&gt;0")+COUNTIFS('JU F'!$D$5:$D$72,CLUBS!$B29,'JU F'!$AC$5:$AC$72,"&gt;0")+COUNTIFS('JU H'!$D$5:$D$72,CLUBS!$B29,'JU H'!$AC$5:$AC$72,"&gt;0")</f>
        <v>0</v>
      </c>
      <c r="AL29" s="26">
        <f>SUMIF('MP F'!$D$5:$D$72,CLUBS!$B29,'MP F'!$AD$5:$AD$72)+SUMIF('MP H'!$D$5:$D$72,CLUBS!$B29,'MP H'!$AD$5:$AD$72)+SUMIF('PO F'!$D$5:$D$72,CLUBS!$B29,'PO F'!$AD$5:$AD$72)+SUMIF('PO H'!$D$5:$D$72,CLUBS!$B29,'PO H'!$AD$5:$AD$72)+SUMIF('PU F'!$D$5:$D$72,CLUBS!$B29,'PU F'!$AD$5:$AD$72)+SUMIF('PU H'!$D$5:$D$72,CLUBS!$B29,'PU H'!$AD$5:$AD$72)+SUMIF('BE F'!$D$5:$D$72,CLUBS!$B29,'BE F'!$AD$5:$AD$72)+SUMIF('BE H'!$D$5:$D$72,CLUBS!$B29,'BE H'!$AD$5:$AD$72)+SUMIF('MI F'!$D$5:$D$72,CLUBS!$B29,'MI F'!$AD$5:$AD$72)+SUMIF('MI H'!$D$5:$D$72,CLUBS!$B29,'MI H'!$AD$5:$AD$72)+SUMIF('CA F'!$D$5:$D$72,CLUBS!$B29,'CA F'!$AD$5:$AD$72)+SUMIF('CA H'!$D$5:$D$72,CLUBS!$B29,'CA H'!$AD$5:$AD$72)+SUMIF('JU F'!$D$5:$D$72,CLUBS!$B29,'JU F'!$AD$5:$AD$72)+SUMIF('JU H'!$D$5:$D$72,CLUBS!$B29,'JU H'!$AD$5:$AD$72)</f>
        <v>0</v>
      </c>
      <c r="AM29" s="26">
        <f>COUNTIFS('MP F'!$D$5:$D$72,CLUBS!$B29,'MP F'!$AE$5:$AE$72,"&gt;0")+COUNTIFS('MP H'!$D$5:$D$72,CLUBS!$B29,'MP H'!$AE$5:$AE$72,"&gt;0")+COUNTIFS('PO F'!$D$5:$D$72,CLUBS!$B29,'PO F'!$AE$5:$AE$72,"&gt;0")+COUNTIFS('PO H'!$D$5:$D$72,CLUBS!$B29,'PO H'!$AE$5:$AE$72,"&gt;0")+COUNTIFS('PU F'!$D$5:$D$72,CLUBS!$B29,'PU F'!$AE$5:$AE$72,"&gt;0")+COUNTIFS('PU H'!$D$5:$D$72,CLUBS!$B29,'PU H'!$AE$5:$AE$72,"&gt;0")+COUNTIFS('BE F'!$D$5:$D$72,CLUBS!$B29,'BE F'!$AE$5:$AE$72,"&gt;0")+COUNTIFS('BE H'!$D$5:$D$72,CLUBS!$B29,'BE H'!$AE$5:$AE$72,"&gt;0")+COUNTIFS('MI F'!$D$5:$D$72,CLUBS!$B29,'MI F'!$AE$5:$AE$72,"&gt;0")+COUNTIFS('MI H'!$D$5:$D$72,CLUBS!$B29,'MI H'!$AE$5:$AE$72,"&gt;0")+COUNTIFS('CA F'!$D$5:$D$72,CLUBS!$B29,'CA F'!$AE$5:$AE$72,"&gt;0")+COUNTIFS('CA H'!$D$5:$D$72,CLUBS!$B29,'CA H'!$AE$5:$AE$72,"&gt;0")+COUNTIFS('JU F'!$D$5:$D$72,CLUBS!$B29,'JU F'!$AE$5:$AE$72,"&gt;0")+COUNTIFS('JU H'!$D$5:$D$72,CLUBS!$B29,'JU H'!$AE$5:$AE$72,"&gt;0")</f>
        <v>0</v>
      </c>
      <c r="AN29" s="26">
        <f>SUMIF('MP F'!$D$5:$D$72,CLUBS!$B29,'MP F'!$AF$5:$AF$72)+SUMIF('MP H'!$D$5:$D$72,CLUBS!$B29,'MP H'!$AF$5:$AF$72)+SUMIF('PO F'!$D$5:$D$72,CLUBS!$B29,'PO F'!$AF$5:$AF$72)+SUMIF('PO H'!$D$5:$D$72,CLUBS!$B29,'PO H'!$AF$5:$AF$72)+SUMIF('PU F'!$D$5:$D$72,CLUBS!$B29,'PU F'!$AF$5:$AF$72)+SUMIF('PU H'!$D$5:$D$72,CLUBS!$B29,'PU H'!$AF$5:$AF$72)+SUMIF('BE F'!$D$5:$D$72,CLUBS!$B29,'BE F'!$AF$5:$AF$72)+SUMIF('BE H'!$D$5:$D$72,CLUBS!$B29,'BE H'!$AF$5:$AF$72)+SUMIF('MI F'!$D$5:$D$72,CLUBS!$B29,'MI F'!$AF$5:$AF$72)+SUMIF('MI H'!$D$5:$D$72,CLUBS!$B29,'MI H'!$AF$5:$AF$72)+SUMIF('CA F'!$D$5:$D$72,CLUBS!$B29,'CA F'!$AF$5:$AF$72)+SUMIF('CA H'!$D$5:$D$72,CLUBS!$B29,'CA H'!$AF$5:$AF$72)+SUMIF('JU F'!$D$5:$D$72,CLUBS!$B29,'JU F'!$AF$5:$AF$72)+SUMIF('JU H'!$D$5:$D$72,CLUBS!$B29,'JU H'!$AF$5:$AF$72)</f>
        <v>0</v>
      </c>
      <c r="AO29" s="26">
        <f>COUNTIFS('MP F'!$D$5:$D$72,CLUBS!$B29,'MP F'!$AG$5:$AG$72,"&gt;0")+COUNTIFS('MP H'!$D$5:$D$72,CLUBS!$B29,'MP H'!$AG$5:$AG$72,"&gt;0")+COUNTIFS('PO F'!$D$5:$D$72,CLUBS!$B29,'PO F'!$AG$5:$AG$72,"&gt;0")+COUNTIFS('PO H'!$D$5:$D$72,CLUBS!$B29,'PO H'!$AG$5:$AG$72,"&gt;0")+COUNTIFS('PU F'!$D$5:$D$72,CLUBS!$B29,'PU F'!$AG$5:$AG$72,"&gt;0")+COUNTIFS('PU H'!$D$5:$D$72,CLUBS!$B29,'PU H'!$AG$5:$AG$72,"&gt;0")+COUNTIFS('BE F'!$D$5:$D$72,CLUBS!$B29,'BE F'!$AG$5:$AG$72,"&gt;0")+COUNTIFS('BE H'!$D$5:$D$72,CLUBS!$B29,'BE H'!$AG$5:$AG$72,"&gt;0")+COUNTIFS('MI F'!$D$5:$D$72,CLUBS!$B29,'MI F'!$AG$5:$AG$72,"&gt;0")+COUNTIFS('MI H'!$D$5:$D$72,CLUBS!$B29,'MI H'!$AG$5:$AG$72,"&gt;0")+COUNTIFS('CA F'!$D$5:$D$72,CLUBS!$B29,'CA F'!$AG$5:$AG$72,"&gt;0")+COUNTIFS('CA H'!$D$5:$D$72,CLUBS!$B29,'CA H'!$AG$5:$AG$72,"&gt;0")+COUNTIFS('JU F'!$D$5:$D$72,CLUBS!$B29,'JU F'!$AG$5:$AG$72,"&gt;0")+COUNTIFS('JU H'!$D$5:$D$72,CLUBS!$B29,'JU H'!$AG$5:$AG$72,"&gt;0")</f>
        <v>0</v>
      </c>
      <c r="AP29" s="26">
        <f>SUMIF('MP F'!$D$5:$D$72,CLUBS!$B29,'MP F'!$AH$5:$AH$72)+SUMIF('MP H'!$D$5:$D$72,CLUBS!$B29,'MP H'!$AH$5:$AH$72)+SUMIF('PO F'!$D$5:$D$72,CLUBS!$B29,'PO F'!$AH$5:$AH$72)+SUMIF('PO H'!$D$5:$D$72,CLUBS!$B29,'PO H'!$AH$5:$AH$72)+SUMIF('PU F'!$D$5:$D$72,CLUBS!$B29,'PU F'!$AH$5:$AH$72)+SUMIF('PU H'!$D$5:$D$72,CLUBS!$B29,'PU H'!$AH$5:$AH$72)+SUMIF('BE F'!$D$5:$D$72,CLUBS!$B29,'BE F'!$AH$5:$AH$72)+SUMIF('BE H'!$D$5:$D$72,CLUBS!$B29,'BE H'!$AH$5:$AH$72)+SUMIF('MI F'!$D$5:$D$72,CLUBS!$B29,'MI F'!$AH$5:$AH$72)+SUMIF('MI H'!$D$5:$D$72,CLUBS!$B29,'MI H'!$AH$5:$AH$72)+SUMIF('CA F'!$D$5:$D$72,CLUBS!$B29,'CA F'!$AH$5:$AH$72)+SUMIF('CA H'!$D$5:$D$72,CLUBS!$B29,'CA H'!$AH$5:$AH$72)+SUMIF('JU F'!$D$5:$D$72,CLUBS!$B29,'JU F'!$AH$5:$AH$72)+SUMIF('JU H'!$D$5:$D$72,CLUBS!$B29,'JU H'!$AH$5:$AH$72)</f>
        <v>0</v>
      </c>
      <c r="AQ29" s="16">
        <f t="shared" si="12"/>
        <v>54</v>
      </c>
      <c r="AR29" s="28">
        <f t="shared" si="13"/>
        <v>483.19729206963245</v>
      </c>
      <c r="AS29" s="29">
        <f t="shared" si="14"/>
        <v>8.9480980012894893</v>
      </c>
      <c r="AT29" s="14">
        <v>47</v>
      </c>
      <c r="AU29" s="14">
        <v>33</v>
      </c>
      <c r="AV29" s="27">
        <f t="shared" si="15"/>
        <v>10.280793448290051</v>
      </c>
      <c r="AW29" s="22"/>
    </row>
    <row r="30" spans="1:49" ht="13.5" x14ac:dyDescent="0.3">
      <c r="A30" s="34">
        <f t="shared" si="0"/>
        <v>11</v>
      </c>
      <c r="B30" s="65" t="s">
        <v>133</v>
      </c>
      <c r="C30" s="14">
        <f>COUNTIFS('MP F'!$D$5:$D$72,CLUBS!$B30,'MP F'!$E$5:$E$72,"&gt;0")+COUNTIFS('MP H'!$D$5:$D$72,CLUBS!$B30,'MP H'!$E$5:$E$72,"&gt;0")+COUNTIFS('PO F'!$D$5:$D$72,CLUBS!$B30,'PO F'!$E$5:$E$72,"&gt;0")+COUNTIFS('PO H'!$D$5:$D$72,CLUBS!$B30,'PO H'!$E$5:$E$72,"&gt;0")+COUNTIFS('PU F'!$D$5:$D$72,CLUBS!$B30,'PU F'!$E$5:$E$72,"&gt;0")+COUNTIFS('PU H'!$D$5:$D$72,CLUBS!$B30,'PU H'!$E$5:$E$72,"&gt;0")+COUNTIFS('BE F'!$D$5:$D$72,CLUBS!$B30,'BE F'!$E$5:$E$72,"&gt;0")+COUNTIFS('BE H'!$D$5:$D$72,CLUBS!$B30,'BE H'!$E$5:$E$72,"&gt;0")+COUNTIFS('MI F'!$D$5:$D$72,CLUBS!$B30,'MI F'!$E$5:$E$72,"&gt;0")+COUNTIFS('MI H'!$D$5:$D$72,CLUBS!$B30,'MI H'!$E$5:$E$72,"&gt;0")+COUNTIFS('CA F'!$D$5:$D$72,CLUBS!$B30,'CA F'!$E$5:$E$72,"&gt;0")+COUNTIFS('CA H'!$D$5:$D$72,CLUBS!$B30,'CA H'!$E$5:$E$72,"&gt;0")+COUNTIFS('JU F'!$D$5:$D$72,CLUBS!$B30,'JU F'!$E$5:$E$72,"&gt;0")+COUNTIFS('JU H'!$D$5:$D$72,CLUBS!$B30,'JU H'!$E$5:$E$72,"&gt;0")</f>
        <v>5</v>
      </c>
      <c r="D30" s="14">
        <f t="shared" si="2"/>
        <v>0.17241379310344829</v>
      </c>
      <c r="E30" s="27">
        <f>(SUMIF('MP F'!$D$5:$D$72,CLUBS!$B30,'MP F'!$F$5:$F$72)+SUMIF('MP H'!$D$5:$D$72,CLUBS!$B30,'MP H'!$F$5:$F$72)+SUMIF('PO F'!$D$5:$D$72,CLUBS!$B30,'PO F'!$F$5:$F$72)+SUMIF('PO H'!$D$5:$D$72,CLUBS!$B30,'PO H'!$F$5:$F$72)+SUMIF('PU F'!$D$5:$D$72,CLUBS!$B30,'PU F'!$F$5:$F$72)+SUMIF('PU H'!$D$5:$D$72,CLUBS!$B30,'PU H'!$F$5:$F$72)+SUMIF('BE F'!$D$5:$D$72,CLUBS!$B30,'BE F'!$F$5:$F$72)+SUMIF('BE H'!$D$5:$D$72,CLUBS!$B30,'BE H'!$F$5:$F$72)+SUMIF('MI F'!$D$5:$D$72,CLUBS!$B30,'MI F'!$F$5:$F$72)+SUMIF('MI H'!$D$5:$D$72,CLUBS!$B30,'MI H'!$F$5:$F$72)+SUMIF('CA F'!$D$5:$D$72,CLUBS!$B30,'CA F'!$F$5:$F$72)+SUMIF('CA H'!$D$5:$D$72,CLUBS!$B30,'CA H'!$F$5:$F$72)+SUMIF('JU F'!$D$5:$D$72,CLUBS!$B30,'JU F'!$F$5:$F$72)+SUMIF('JU H'!$D$5:$D$72,CLUBS!$B30,'JU H'!$F$5:$F$72))*D30</f>
        <v>12.931034482758621</v>
      </c>
      <c r="F30" s="69">
        <f>COUNTIFS('MP F'!$D$5:$D$72,CLUBS!$B30,'MP F'!$G$5:$G$72,"&gt;0")+COUNTIFS('MP H'!$D$5:$D$72,CLUBS!$B30,'MP H'!$G$5:$G$72,"&gt;0")+COUNTIFS('PO F'!$D$5:$D$72,CLUBS!$B30,'PO F'!$G$5:$G$72,"&gt;0")+COUNTIFS('PO H'!$D$5:$D$72,CLUBS!$B30,'PO H'!$G$5:$G$72,"&gt;0")+COUNTIFS('PU F'!$D$5:$D$72,CLUBS!$B30,'PU F'!$G$5:$G$72,"&gt;0")+COUNTIFS('PU H'!$D$5:$D$72,CLUBS!$B30,'PU H'!$G$5:$G$72,"&gt;0")+COUNTIFS('BE F'!$D$5:$D$72,CLUBS!$B30,'BE F'!$G$5:$G$72,"&gt;0")+COUNTIFS('BE H'!$D$5:$D$72,CLUBS!$B30,'BE H'!$G$5:$G$72,"&gt;0")+COUNTIFS('MI F'!$D$5:$D$72,CLUBS!$B30,'MI F'!$G$5:$G$72,"&gt;0")+COUNTIFS('MI H'!$D$5:$D$72,CLUBS!$B30,'MI H'!$G$5:$G$72,"&gt;0")+COUNTIFS('CA F'!$D$5:$D$72,CLUBS!$B30,'CA F'!$G$5:$G$72,"&gt;0")+COUNTIFS('CA H'!$D$5:$D$72,CLUBS!$B30,'CA H'!$G$5:$G$72,"&gt;0")+COUNTIFS('JU F'!$D$5:$D$72,CLUBS!$B30,'JU F'!$G$5:$G$72,"&gt;0")+COUNTIFS('JU H'!$D$5:$D$72,CLUBS!$B30,'JU H'!$G$5:$G$72,"&gt;0")</f>
        <v>12</v>
      </c>
      <c r="G30" s="69">
        <f t="shared" si="3"/>
        <v>0.54545454545454541</v>
      </c>
      <c r="H30" s="70">
        <f>(SUMIF('MP F'!$D$5:$D$72,CLUBS!$B30,'MP F'!$H$5:$H$72)+SUMIF('MP H'!$D$5:$D$72,CLUBS!$B30,'MP H'!$H$5:$H$72)+SUMIF('PO F'!$D$5:$D$72,CLUBS!$B30,'PO F'!$H$5:$H$72)+SUMIF('PO H'!$D$5:$D$72,CLUBS!$B30,'PO H'!$H$5:$H$72)+SUMIF('PU F'!$D$5:$D$72,CLUBS!$B30,'PU F'!$H$5:$H$72)+SUMIF('PU H'!$D$5:$D$72,CLUBS!$B30,'PU H'!$H$5:$H$72)+SUMIF('BE F'!$D$5:$D$72,CLUBS!$B30,'BE F'!$H$5:$H$72)+SUMIF('BE H'!$D$5:$D$72,CLUBS!$B30,'BE H'!$H$5:$H$72)+SUMIF('MI F'!$D$5:$D$72,CLUBS!$B30,'MI F'!$H$5:$H$72)+SUMIF('MI H'!$D$5:$D$72,CLUBS!$B30,'MI H'!$H$5:$H$72)+SUMIF('CA F'!$D$5:$D$72,CLUBS!$B30,'CA F'!$H$5:$H$72)+SUMIF('CA H'!$D$5:$D$72,CLUBS!$B30,'CA H'!$H$5:$H$72)+SUMIF('JU F'!$D$5:$D$72,CLUBS!$B30,'JU F'!$H$5:$H$72)+SUMIF('JU H'!$D$5:$D$72,CLUBS!$B30,'JU H'!$H$5:$H$72))*G30</f>
        <v>102.54545454545453</v>
      </c>
      <c r="I30" s="14">
        <f>COUNTIFS('MP F'!$D$5:$D$72,CLUBS!$B30,'MP F'!$I$5:$I$72,"&gt;0")+COUNTIFS('MP H'!$D$5:$D$72,CLUBS!$B30,'MP H'!$I$5:$I$72,"&gt;0")+COUNTIFS('PO F'!$D$5:$D$72,CLUBS!$B30,'PO F'!$I$5:$I$72,"&gt;0")+COUNTIFS('PO H'!$D$5:$D$72,CLUBS!$B30,'PO H'!$I$5:$I$72,"&gt;0")+COUNTIFS('PU F'!$D$5:$D$72,CLUBS!$B30,'PU F'!$I$5:$I$72,"&gt;0")+COUNTIFS('PU H'!$D$5:$D$72,CLUBS!$B30,'PU H'!$I$5:$I$72,"&gt;0")+COUNTIFS('BE F'!$D$5:$D$72,CLUBS!$B30,'BE F'!$I$5:$I$72,"&gt;0")+COUNTIFS('BE H'!$D$5:$D$72,CLUBS!$B30,'BE H'!$I$5:$I$72,"&gt;0")+COUNTIFS('MI F'!$D$5:$D$72,CLUBS!$B30,'MI F'!$I$5:$I$72,"&gt;0")+COUNTIFS('MI H'!$D$5:$D$72,CLUBS!$B30,'MI H'!$I$5:$I$72,"&gt;0")+COUNTIFS('CA F'!$D$5:$D$72,CLUBS!$B30,'CA F'!$I$5:$I$72,"&gt;0")+COUNTIFS('CA H'!$D$5:$D$72,CLUBS!$B30,'CA H'!$I$5:$I$72,"&gt;0")+COUNTIFS('JU F'!$D$5:$D$72,CLUBS!$B30,'JU F'!$I$5:$I$72,"&gt;0")+COUNTIFS('JU H'!$D$5:$D$72,CLUBS!$B30,'JU H'!$I$5:$I$72,"&gt;0")</f>
        <v>6</v>
      </c>
      <c r="J30" s="14">
        <f t="shared" si="4"/>
        <v>0.20689655172413793</v>
      </c>
      <c r="K30" s="26">
        <f>(SUMIF('MP F'!$D$5:$D$72,CLUBS!$B30,'MP F'!$J$5:$J$72)+SUMIF('MP H'!$D$5:$D$72,CLUBS!$B30,'MP H'!$J$5:$J$72)+SUMIF('PO F'!$D$5:$D$72,CLUBS!$B30,'PO F'!$J$5:$J$72)+SUMIF('PO H'!$D$5:$D$72,CLUBS!$B30,'PO H'!$J$5:$J$72)+SUMIF('PU F'!$D$5:$D$72,CLUBS!$B30,'PU F'!$J$5:$J$72)+SUMIF('PU H'!$D$5:$D$72,CLUBS!$B30,'PU H'!$J$5:$J$72)+SUMIF('BE F'!$D$5:$D$72,CLUBS!$B30,'BE F'!$J$5:$J$72)+SUMIF('BE H'!$D$5:$D$72,CLUBS!$B30,'BE H'!$J$5:$J$72)+SUMIF('MI F'!$D$5:$D$72,CLUBS!$B30,'MI F'!$J$5:$J$72)+SUMIF('MI H'!$D$5:$D$72,CLUBS!$B30,'MI H'!$J$5:$J$72)+SUMIF('CA F'!$D$5:$D$72,CLUBS!$B30,'CA F'!$J$5:$J$72)+SUMIF('CA H'!$D$5:$D$72,CLUBS!$B30,'CA H'!$J$5:$J$72)+SUMIF('JU F'!$D$5:$D$72,CLUBS!$B30,'JU F'!$J$5:$J$72)+SUMIF('JU H'!$D$5:$D$72,CLUBS!$B30,'JU H'!$J$5:$J$72))*J30</f>
        <v>25.655172413793103</v>
      </c>
      <c r="L30" s="69">
        <f>COUNTIFS('MP F'!$D$5:$D$72,CLUBS!$B30,'MP F'!$K$5:$K$72,"&gt;0")+COUNTIFS('MP H'!$D$5:$D$72,CLUBS!$B30,'MP H'!$K$5:$K$72,"&gt;0")+COUNTIFS('PO F'!$D$5:$D$72,CLUBS!$B30,'PO F'!$K$5:$K$72,"&gt;0")+COUNTIFS('PO H'!$D$5:$D$72,CLUBS!$B30,'PO H'!$K$5:$K$72,"&gt;0")+COUNTIFS('PU F'!$D$5:$D$72,CLUBS!$B30,'PU F'!$K$5:$K$72,"&gt;0")+COUNTIFS('PU H'!$D$5:$D$72,CLUBS!$B30,'PU H'!$K$5:$K$72,"&gt;0")+COUNTIFS('BE F'!$D$5:$D$72,CLUBS!$B30,'BE F'!$K$5:$K$72,"&gt;0")+COUNTIFS('BE H'!$D$5:$D$72,CLUBS!$B30,'BE H'!$K$5:$K$72,"&gt;0")+COUNTIFS('MI F'!$D$5:$D$72,CLUBS!$B30,'MI F'!$K$5:$K$72,"&gt;0")+COUNTIFS('MI H'!$D$5:$D$72,CLUBS!$B30,'MI H'!$K$5:$K$72,"&gt;0")+COUNTIFS('CA F'!$D$5:$D$72,CLUBS!$B30,'CA F'!$K$5:$K$72,"&gt;0")+COUNTIFS('CA H'!$D$5:$D$72,CLUBS!$B30,'CA H'!$K$5:$K$72,"&gt;0")+COUNTIFS('JU F'!$D$5:$D$72,CLUBS!$B30,'JU F'!$K$5:$K$72,"&gt;0")+COUNTIFS('JU H'!$D$5:$D$72,CLUBS!$B30,'JU H'!$K$5:$K$72,"&gt;0")</f>
        <v>0</v>
      </c>
      <c r="M30" s="69">
        <f t="shared" si="5"/>
        <v>0</v>
      </c>
      <c r="N30" s="69">
        <f>(SUMIF('MP F'!$D$5:$D$72,CLUBS!$B30,'MP F'!$L$5:$L$72)+SUMIF('MP H'!$D$5:$D$72,CLUBS!$B30,'MP H'!$L$5:$L$72)+SUMIF('PO F'!$D$5:$D$72,CLUBS!$B30,'PO F'!$L$5:$L$72)+SUMIF('PO H'!$D$5:$D$72,CLUBS!$B30,'PO H'!$L$5:$L$72)+SUMIF('PU F'!$D$5:$D$72,CLUBS!$B30,'PU F'!$L$5:$L$72)+SUMIF('PU H'!$D$5:$D$72,CLUBS!$B30,'PU H'!$L$5:$L$72)+SUMIF('BE F'!$D$5:$D$72,CLUBS!$B30,'BE F'!$L$5:$L$72)+SUMIF('BE H'!$D$5:$D$72,CLUBS!$B30,'BE H'!$L$5:$L$72)+SUMIF('MI F'!$D$5:$D$72,CLUBS!$B30,'MI F'!$L$5:$L$72)+SUMIF('MI H'!$D$5:$D$72,CLUBS!$B30,'MI H'!$L$5:$L$72)+SUMIF('CA F'!$D$5:$D$72,CLUBS!$B30,'CA F'!$L$5:$L$72)+SUMIF('CA H'!$D$5:$D$72,CLUBS!$B30,'CA H'!$L$5:$L$72)+SUMIF('JU F'!$D$5:$D$72,CLUBS!$B30,'JU F'!$L$5:$L$72)+SUMIF('JU H'!$D$5:$D$72,CLUBS!$B30,'JU H'!$L$5:$L$72))*M30</f>
        <v>0</v>
      </c>
      <c r="O30" s="26">
        <f>COUNTIFS('MP F'!$D$5:$D$72,CLUBS!$B30,'MP F'!$M$5:$M$72,"&gt;0")+COUNTIFS('MP H'!$D$5:$D$72,CLUBS!$B30,'MP H'!$M$5:$M$72,"&gt;0")+COUNTIFS('PO F'!$D$5:$D$72,CLUBS!$B30,'PO F'!$M$5:$M$72,"&gt;0")+COUNTIFS('PO H'!$D$5:$D$72,CLUBS!$B30,'PO H'!$M$5:$M$72,"&gt;0")+COUNTIFS('PU F'!$D$5:$D$72,CLUBS!$B30,'PU F'!$M$5:$M$72,"&gt;0")+COUNTIFS('PU H'!$D$5:$D$72,CLUBS!$B30,'PU H'!$M$5:$M$72,"&gt;0")+COUNTIFS('BE F'!$D$5:$D$72,CLUBS!$B30,'BE F'!$M$5:$M$72,"&gt;0")+COUNTIFS('BE H'!$D$5:$D$72,CLUBS!$B30,'BE H'!$M$5:$M$72,"&gt;0")+COUNTIFS('MI F'!$D$5:$D$72,CLUBS!$B30,'MI F'!$M$5:$M$72,"&gt;0")+COUNTIFS('MI H'!$D$5:$D$72,CLUBS!$B30,'MI H'!$M$5:$M$72,"&gt;0")+COUNTIFS('CA F'!$D$5:$D$72,CLUBS!$B30,'CA F'!$M$5:$M$72,"&gt;0")+COUNTIFS('CA H'!$D$5:$D$72,CLUBS!$B30,'CA H'!$M$5:$M$72,"&gt;0")+COUNTIFS('JU F'!$D$5:$D$72,CLUBS!$B30,'JU F'!$M$5:$M$72,"&gt;0")+COUNTIFS('JU H'!$D$5:$D$72,CLUBS!$B30,'JU H'!$M$5:$M$72,"&gt;0")</f>
        <v>0</v>
      </c>
      <c r="P30" s="26">
        <f t="shared" si="6"/>
        <v>0</v>
      </c>
      <c r="Q30" s="26">
        <f>(SUMIF('MP F'!$D$5:$D$72,CLUBS!$B30,'MP F'!$N$5:$N$72)+SUMIF('MP H'!$D$5:$D$72,CLUBS!$B30,'MP H'!$N$5:$N$72)+SUMIF('PO F'!$D$5:$D$72,CLUBS!$B30,'PO F'!$N$5:$N$72)+SUMIF('PO H'!$D$5:$D$72,CLUBS!$B30,'PO H'!$N$5:$N$72)+SUMIF('PU F'!$D$5:$D$72,CLUBS!$B30,'PU F'!$N$5:$N$72)+SUMIF('PU H'!$D$5:$D$72,CLUBS!$B30,'PU H'!$N$5:$N$72)+SUMIF('BE F'!$D$5:$D$72,CLUBS!$B30,'BE F'!$N$5:$N$72)+SUMIF('BE H'!$D$5:$D$72,CLUBS!$B30,'BE H'!$N$5:$N$72)+SUMIF('MI F'!$D$5:$D$72,CLUBS!$B30,'MI F'!$N$5:$N$72)+SUMIF('MI H'!$D$5:$D$72,CLUBS!$B30,'MI H'!$N$5:$N$72)+SUMIF('CA F'!$D$5:$D$72,CLUBS!$B30,'CA F'!$N$5:$N$72)+SUMIF('CA H'!$D$5:$D$72,CLUBS!$B30,'CA H'!$N$5:$N$72)+SUMIF('JU F'!$D$5:$D$72,CLUBS!$B30,'JU F'!$N$5:$N$72)+SUMIF('JU H'!$D$5:$D$72,CLUBS!$B30,'JU H'!$N$5:$N$72))*P30</f>
        <v>0</v>
      </c>
      <c r="R30" s="69">
        <f>COUNTIFS('MP F'!$D$5:$D$72,CLUBS!$B30,'MP F'!$O$5:$O$72,"&gt;0")+COUNTIFS('MP H'!$D$5:$D$72,CLUBS!$B30,'MP H'!$O$5:$O$72,"&gt;0")+COUNTIFS('PO F'!$D$5:$D$72,CLUBS!$B30,'PO F'!$O$5:$O$72,"&gt;0")+COUNTIFS('PO H'!$D$5:$D$72,CLUBS!$B30,'PO H'!$O$5:$O$72,"&gt;0")+COUNTIFS('PU F'!$D$5:$D$72,CLUBS!$B30,'PU F'!$O$5:$O$72,"&gt;0")+COUNTIFS('PU H'!$D$5:$D$72,CLUBS!$B30,'PU H'!$O$5:$O$72,"&gt;0")+COUNTIFS('BE F'!$D$5:$D$72,CLUBS!$B30,'BE F'!$O$5:$O$72,"&gt;0")+COUNTIFS('BE H'!$D$5:$D$72,CLUBS!$B30,'BE H'!$O$5:$O$72,"&gt;0")+COUNTIFS('MI F'!$D$5:$D$72,CLUBS!$B30,'MI F'!$O$5:$O$72,"&gt;0")+COUNTIFS('MI H'!$D$5:$D$72,CLUBS!$B30,'MI H'!$O$5:$O$72,"&gt;0")+COUNTIFS('CA F'!$D$5:$D$72,CLUBS!$B30,'CA F'!$O$5:$O$72,"&gt;0")+COUNTIFS('CA H'!$D$5:$D$72,CLUBS!$B30,'CA H'!$O$5:$O$72,"&gt;0")+COUNTIFS('JU F'!$D$5:$D$72,CLUBS!$B30,'JU F'!$O$5:$O$72,"&gt;0")+COUNTIFS('JU H'!$D$5:$D$72,CLUBS!$B30,'JU H'!$O$5:$O$72,"&gt;0")</f>
        <v>0</v>
      </c>
      <c r="S30" s="69">
        <f t="shared" si="7"/>
        <v>0</v>
      </c>
      <c r="T30" s="69">
        <f>(SUMIF('MP F'!$D$5:$D$72,CLUBS!$B30,'MP F'!$P$5:$P$72)+SUMIF('MP H'!$D$5:$D$72,CLUBS!$B30,'MP H'!$P$5:$P$72)+SUMIF('PO F'!$D$5:$D$72,CLUBS!$B30,'PO F'!$P$5:$P$72)+SUMIF('PO H'!$D$5:$D$72,CLUBS!$B30,'PO H'!$P$5:$P$72)+SUMIF('PU F'!$D$5:$D$72,CLUBS!$B30,'PU F'!$P$5:$P$72)+SUMIF('PU H'!$D$5:$D$72,CLUBS!$B30,'PU H'!$P$5:$P$72)+SUMIF('BE F'!$D$5:$D$72,CLUBS!$B30,'BE F'!$P$5:$P$72)+SUMIF('BE H'!$D$5:$D$72,CLUBS!$B30,'BE H'!$P$5:$P$72)+SUMIF('MI F'!$D$5:$D$72,CLUBS!$B30,'MI F'!$P$5:$P$72)+SUMIF('MI H'!$D$5:$D$72,CLUBS!$B30,'MI H'!$P$5:$P$72)+SUMIF('CA F'!$D$5:$D$72,CLUBS!$B30,'CA F'!$P$5:$P$72)+SUMIF('CA H'!$D$5:$D$72,CLUBS!$B30,'CA H'!$P$5:$P$72)+SUMIF('JU F'!$D$5:$D$72,CLUBS!$B30,'JU F'!$P$5:$P$72)+SUMIF('JU H'!$D$5:$D$72,CLUBS!$B30,'JU H'!$P$5:$P$72))*S30</f>
        <v>0</v>
      </c>
      <c r="U30" s="26">
        <f>COUNTIFS('MP F'!$D$5:$D$72,CLUBS!$B30,'MP F'!$Q$5:$Q$72,"&gt;0")+COUNTIFS('MP H'!$D$5:$D$72,CLUBS!$B30,'MP H'!$Q$5:$Q$72,"&gt;0")+COUNTIFS('PO F'!$D$5:$D$72,CLUBS!$B30,'PO F'!$Q$5:$Q$72,"&gt;0")+COUNTIFS('PO H'!$D$5:$D$72,CLUBS!$B30,'PO H'!$Q$5:$Q$72,"&gt;0")+COUNTIFS('PU F'!$D$5:$D$72,CLUBS!$B30,'PU F'!$Q$5:$Q$72,"&gt;0")+COUNTIFS('PU H'!$D$5:$D$72,CLUBS!$B30,'PU H'!$Q$5:$Q$72,"&gt;0")+COUNTIFS('BE F'!$D$5:$D$72,CLUBS!$B30,'BE F'!$Q$5:$Q$72,"&gt;0")+COUNTIFS('BE H'!$D$5:$D$72,CLUBS!$B30,'BE H'!$Q$5:$Q$72,"&gt;0")+COUNTIFS('MI F'!$D$5:$D$72,CLUBS!$B30,'MI F'!$Q$5:$Q$72,"&gt;0")+COUNTIFS('MI H'!$D$5:$D$72,CLUBS!$B30,'MI H'!$Q$5:$Q$72,"&gt;0")+COUNTIFS('CA F'!$D$5:$D$72,CLUBS!$B30,'CA F'!$Q$5:$Q$72,"&gt;0")+COUNTIFS('CA H'!$D$5:$D$72,CLUBS!$B30,'CA H'!$Q$5:$Q$72,"&gt;0")+COUNTIFS('JU F'!$D$5:$D$72,CLUBS!$B30,'JU F'!$Q$5:$Q$72,"&gt;0")+COUNTIFS('JU H'!$D$5:$D$72,CLUBS!$B30,'JU H'!$Q$5:$Q$72,"&gt;0")</f>
        <v>0</v>
      </c>
      <c r="V30" s="26">
        <f t="shared" si="8"/>
        <v>0</v>
      </c>
      <c r="W30" s="26">
        <f>(SUMIF('MP F'!$D$5:$D$72,CLUBS!$B30,'MP F'!$R$5:$R$72)+SUMIF('MP H'!$D$5:$D$72,CLUBS!$B30,'MP H'!$R$5:$R$72)+SUMIF('PO F'!$D$5:$D$72,CLUBS!$B30,'PO F'!$R$5:$R$72)+SUMIF('PO H'!$D$5:$D$72,CLUBS!$B30,'PO H'!$R$5:$R$72)+SUMIF('PU F'!$D$5:$D$72,CLUBS!$B30,'PU F'!$R$5:$R$72)+SUMIF('PU H'!$D$5:$D$72,CLUBS!$B30,'PU H'!$R$5:$R$72)+SUMIF('BE F'!$D$5:$D$72,CLUBS!$B30,'BE F'!$R$5:$R$72)+SUMIF('BE H'!$D$5:$D$72,CLUBS!$B30,'BE H'!$R$5:$R$72)+SUMIF('MI F'!$D$5:$D$72,CLUBS!$B30,'MI F'!$R$5:$R$72)+SUMIF('MI H'!$D$5:$D$72,CLUBS!$B30,'MI H'!$R$5:$R$72)+SUMIF('CA F'!$D$5:$D$72,CLUBS!$B30,'CA F'!$R$5:$R$72)+SUMIF('CA H'!$D$5:$D$72,CLUBS!$B30,'CA H'!$R$5:$R$72)+SUMIF('JU F'!$D$5:$D$72,CLUBS!$B30,'JU F'!$R$5:$R$72)+SUMIF('JU H'!$D$5:$D$72,CLUBS!$B30,'JU H'!$R$5:$R$72))*V30</f>
        <v>0</v>
      </c>
      <c r="X30" s="69">
        <f>COUNTIFS('MP F'!$D$5:$D$72,CLUBS!$B30,'MP F'!$S$5:$S$72,"&gt;0")+COUNTIFS('MP H'!$D$5:$D$72,CLUBS!$B30,'MP H'!$S$5:$S$72,"&gt;0")+COUNTIFS('PO F'!$D$5:$D$72,CLUBS!$B30,'PO F'!$S$5:$S$72,"&gt;0")+COUNTIFS('PO H'!$D$5:$D$72,CLUBS!$B30,'PO H'!$S$5:$S$72,"&gt;0")+COUNTIFS('PU F'!$D$5:$D$72,CLUBS!$B30,'PU F'!$S$5:$S$72,"&gt;0")+COUNTIFS('PU H'!$D$5:$D$72,CLUBS!$B30,'PU H'!$S$5:$S$72,"&gt;0")+COUNTIFS('BE F'!$D$5:$D$72,CLUBS!$B30,'BE F'!$S$5:$S$72,"&gt;0")+COUNTIFS('BE H'!$D$5:$D$72,CLUBS!$B30,'BE H'!$S$5:$S$72,"&gt;0")+COUNTIFS('MI F'!$D$5:$D$72,CLUBS!$B30,'MI F'!$S$5:$S$72,"&gt;0")+COUNTIFS('MI H'!$D$5:$D$72,CLUBS!$B30,'MI H'!$S$5:$S$72,"&gt;0")+COUNTIFS('CA F'!$D$5:$D$72,CLUBS!$B30,'CA F'!$S$5:$S$72,"&gt;0")+COUNTIFS('CA H'!$D$5:$D$72,CLUBS!$B30,'CA H'!$S$5:$S$72,"&gt;0")+COUNTIFS('JU F'!$D$5:$D$72,CLUBS!$B30,'JU F'!$S$5:$S$72,"&gt;0")+COUNTIFS('JU H'!$D$5:$D$72,CLUBS!$B30,'JU H'!$S$5:$S$72,"&gt;0")</f>
        <v>0</v>
      </c>
      <c r="Y30" s="69">
        <f t="shared" si="9"/>
        <v>0</v>
      </c>
      <c r="Z30" s="69">
        <f>(SUMIF('MP F'!$D$5:$D$72,CLUBS!$B30,'MP F'!$T$5:$T$72)+SUMIF('MP H'!$D$5:$D$72,CLUBS!$B30,'MP H'!$T$5:$T$72)+SUMIF('PO F'!$D$5:$D$72,CLUBS!$B30,'PO F'!$T$5:$T$72)+SUMIF('PO H'!$D$5:$D$72,CLUBS!$B30,'PO H'!$T$5:$T$72)+SUMIF('PU F'!$D$5:$D$72,CLUBS!$B30,'PU F'!$T$5:$T$72)+SUMIF('PU H'!$D$5:$D$72,CLUBS!$B30,'PU H'!$T$5:$T$72)+SUMIF('BE F'!$D$5:$D$72,CLUBS!$B30,'BE F'!$T$5:$T$72)+SUMIF('BE H'!$D$5:$D$72,CLUBS!$B30,'BE H'!$T$5:$T$72)+SUMIF('MI F'!$D$5:$D$72,CLUBS!$B30,'MI F'!$T$5:$T$72)+SUMIF('MI H'!$D$5:$D$72,CLUBS!$B30,'MI H'!$T$5:$T$72)+SUMIF('CA F'!$D$5:$D$72,CLUBS!$B30,'CA F'!$T$5:$T$72)+SUMIF('CA H'!$D$5:$D$72,CLUBS!$B30,'CA H'!$T$5:$T$72)+SUMIF('JU F'!$D$5:$D$72,CLUBS!$B30,'JU F'!$T$5:$T$72)+SUMIF('JU H'!$D$5:$D$72,CLUBS!$B30,'JU H'!$T$5:$T$72))*Y30</f>
        <v>0</v>
      </c>
      <c r="AA30" s="26">
        <f>COUNTIFS('MP F'!$D$5:$D$72,CLUBS!$B30,'MP F'!$U$5:$U$72,"&gt;0")+COUNTIFS('MP H'!$D$5:$D$72,CLUBS!$B30,'MP H'!$U$5:$U$72,"&gt;0")+COUNTIFS('PO F'!$D$5:$D$72,CLUBS!$B30,'PO F'!$U$5:$U$72,"&gt;0")+COUNTIFS('PO H'!$D$5:$D$72,CLUBS!$B30,'PO H'!$U$5:$U$72,"&gt;0")+COUNTIFS('PU F'!$D$5:$D$72,CLUBS!$B30,'PU F'!$U$5:$U$72,"&gt;0")+COUNTIFS('PU H'!$D$5:$D$72,CLUBS!$B30,'PU H'!$U$5:$U$72,"&gt;0")+COUNTIFS('BE F'!$D$5:$D$72,CLUBS!$B30,'BE F'!$U$5:$U$72,"&gt;0")+COUNTIFS('BE H'!$D$5:$D$72,CLUBS!$B30,'BE H'!$U$5:$U$72,"&gt;0")+COUNTIFS('MI F'!$D$5:$D$72,CLUBS!$B30,'MI F'!$U$5:$U$72,"&gt;0")+COUNTIFS('MI H'!$D$5:$D$72,CLUBS!$B30,'MI H'!$U$5:$U$72,"&gt;0")+COUNTIFS('CA F'!$D$5:$D$72,CLUBS!$B30,'CA F'!$U$5:$U$72,"&gt;0")+COUNTIFS('CA H'!$D$5:$D$72,CLUBS!$B30,'CA H'!$U$5:$U$72,"&gt;0")+COUNTIFS('JU F'!$D$5:$D$72,CLUBS!$B30,'JU F'!$U$5:$U$72,"&gt;0")+COUNTIFS('JU H'!$D$5:$D$72,CLUBS!$B30,'JU H'!$U$5:$U$72,"&gt;0")</f>
        <v>0</v>
      </c>
      <c r="AB30" s="26">
        <f t="shared" si="10"/>
        <v>0</v>
      </c>
      <c r="AC30" s="26">
        <f>(SUMIF('MP F'!$D$5:$D$72,CLUBS!$B30,'MP F'!$V$5:$V$72)+SUMIF('MP H'!$D$5:$D$72,CLUBS!$B30,'MP H'!$V$5:$V$72)+SUMIF('PO F'!$D$5:$D$72,CLUBS!$B30,'PO F'!$V$5:$V$72)+SUMIF('PO H'!$D$5:$D$72,CLUBS!$B30,'PO H'!$V$5:$V$72)+SUMIF('PU F'!$D$5:$D$72,CLUBS!$B30,'PU F'!$V$5:$V$72)+SUMIF('PU H'!$D$5:$D$72,CLUBS!$B30,'PU H'!$V$5:$V$72)+SUMIF('BE F'!$D$5:$D$72,CLUBS!$B30,'BE F'!$V$5:$V$72)+SUMIF('BE H'!$D$5:$D$72,CLUBS!$B30,'BE H'!$V$5:$V$72)+SUMIF('MI F'!$D$5:$D$72,CLUBS!$B30,'MI F'!$V$5:$V$72)+SUMIF('MI H'!$D$5:$D$72,CLUBS!$B30,'MI H'!$V$5:$V$72)+SUMIF('CA F'!$D$5:$D$72,CLUBS!$B30,'CA F'!$V$5:$V$72)+SUMIF('CA H'!$D$5:$D$72,CLUBS!$B30,'CA H'!$V$5:$V$72)+SUMIF('JU F'!$D$5:$D$72,CLUBS!$B30,'JU F'!$V$5:$V$72)+SUMIF('JU H'!$D$5:$D$72,CLUBS!$B30,'JU H'!$V$5:$V$72))*AB30</f>
        <v>0</v>
      </c>
      <c r="AD30" s="69">
        <f>COUNTIFS('MP F'!$D$5:$D$72,CLUBS!$B30,'MP F'!$W$5:$W$72,"&gt;0")+COUNTIFS('MP H'!$D$5:$D$72,CLUBS!$B30,'MP H'!$W$5:$W$72,"&gt;0")+COUNTIFS('PO F'!$D$5:$D$72,CLUBS!$B30,'PO F'!$W$5:$W$72,"&gt;0")+COUNTIFS('PO H'!$D$5:$D$72,CLUBS!$B30,'PO H'!$W$5:$W$72,"&gt;0")+COUNTIFS('PU F'!$D$5:$D$72,CLUBS!$B30,'PU F'!$W$5:$W$72,"&gt;0")+COUNTIFS('PU H'!$D$5:$D$72,CLUBS!$B30,'PU H'!$W$5:$W$72,"&gt;0")+COUNTIFS('BE F'!$D$5:$D$72,CLUBS!$B30,'BE F'!$W$5:$W$72,"&gt;0")+COUNTIFS('BE H'!$D$5:$D$72,CLUBS!$B30,'BE H'!$W$5:$W$72,"&gt;0")+COUNTIFS('MI F'!$D$5:$D$72,CLUBS!$B30,'MI F'!$W$5:$W$72,"&gt;0")+COUNTIFS('MI H'!$D$5:$D$72,CLUBS!$B30,'MI H'!$W$5:$W$72,"&gt;0")+COUNTIFS('CA F'!$D$5:$D$72,CLUBS!$B30,'CA F'!$W$5:$W$72,"&gt;0")+COUNTIFS('CA H'!$D$5:$D$72,CLUBS!$B30,'CA H'!$W$5:$W$72,"&gt;0")+COUNTIFS('JU F'!$D$5:$D$72,CLUBS!$B30,'JU F'!$W$5:$W$72,"&gt;0")+COUNTIFS('JU H'!$D$5:$D$72,CLUBS!$B30,'JU H'!$W$5:$W$72,"&gt;0")</f>
        <v>0</v>
      </c>
      <c r="AE30" s="69">
        <f t="shared" si="11"/>
        <v>0</v>
      </c>
      <c r="AF30" s="69">
        <f>(SUMIF('MP F'!$D$5:$D$72,CLUBS!$B30,'MP F'!$X$5:$X$72)+SUMIF('MP H'!$D$5:$D$72,CLUBS!$B30,'MP H'!$X$5:$X$72)+SUMIF('PO F'!$D$5:$D$72,CLUBS!$B30,'PO F'!$X$5:$X$72)+SUMIF('PO H'!$D$5:$D$72,CLUBS!$B30,'PO H'!$X$5:$X$72)+SUMIF('PU F'!$D$5:$D$72,CLUBS!$B30,'PU F'!$X$5:$X$72)+SUMIF('PU H'!$D$5:$D$72,CLUBS!$B30,'PU H'!$X$5:$X$72)+SUMIF('BE F'!$D$5:$D$72,CLUBS!$B30,'BE F'!$X$5:$X$72)+SUMIF('BE H'!$D$5:$D$72,CLUBS!$B30,'BE H'!$X$5:$X$72)+SUMIF('MI F'!$D$5:$D$72,CLUBS!$B30,'MI F'!$X$5:$X$72)+SUMIF('MI H'!$D$5:$D$72,CLUBS!$B30,'MI H'!$X$5:$X$72)+SUMIF('CA F'!$D$5:$D$72,CLUBS!$B30,'CA F'!$X$5:$X$72)+SUMIF('CA H'!$D$5:$D$72,CLUBS!$B30,'CA H'!$X$5:$X$72)+SUMIF('JU F'!$D$5:$D$72,CLUBS!$B30,'JU F'!$X$5:$X$72)+SUMIF('JU H'!$D$5:$D$72,CLUBS!$B30,'JU H'!$X$5:$X$72))*AE30</f>
        <v>0</v>
      </c>
      <c r="AG30" s="26">
        <f>COUNTIFS('MP F'!$D$5:$D$72,CLUBS!$B30,'MP F'!$Y$5:$Y$72,"&gt;0")+COUNTIFS('MP H'!$D$5:$D$72,CLUBS!$B30,'MP H'!$Y$5:$Y$72,"&gt;0")+COUNTIFS('PO F'!$D$5:$D$72,CLUBS!$B30,'PO F'!$Y$5:$Y$72,"&gt;0")+COUNTIFS('PO H'!$D$5:$D$72,CLUBS!$B30,'PO H'!$Y$5:$Y$72,"&gt;0")+COUNTIFS('PU F'!$D$5:$D$72,CLUBS!$B30,'PU F'!$Y$5:$Y$72,"&gt;0")+COUNTIFS('PU H'!$D$5:$D$72,CLUBS!$B30,'PU H'!$Y$5:$Y$72,"&gt;0")+COUNTIFS('BE F'!$D$5:$D$72,CLUBS!$B30,'BE F'!$Y$5:$Y$72,"&gt;0")+COUNTIFS('BE H'!$D$5:$D$72,CLUBS!$B30,'BE H'!$Y$5:$Y$72,"&gt;0")+COUNTIFS('MI F'!$D$5:$D$72,CLUBS!$B30,'MI F'!$Y$5:$Y$72,"&gt;0")+COUNTIFS('MI H'!$D$5:$D$72,CLUBS!$B30,'MI H'!$Y$5:$Y$72,"&gt;0")+COUNTIFS('CA F'!$D$5:$D$72,CLUBS!$B30,'CA F'!$Y$5:$Y$72,"&gt;0")+COUNTIFS('CA H'!$D$5:$D$72,CLUBS!$B30,'CA H'!$Y$5:$Y$72,"&gt;0")+COUNTIFS('JU F'!$D$5:$D$72,CLUBS!$B30,'JU F'!$Y$5:$Y$72,"&gt;0")+COUNTIFS('JU H'!$D$5:$D$72,CLUBS!$B30,'JU H'!$Y$5:$Y$72,"&gt;0")</f>
        <v>0</v>
      </c>
      <c r="AH30" s="26">
        <f>SUMIF('MP F'!$D$5:$D$72,CLUBS!$B30,'MP F'!$Z$5:$Z$72)+SUMIF('MP H'!$D$5:$D$72,CLUBS!$B30,'MP H'!$Z$5:$Z$72)+SUMIF('PO F'!$D$5:$D$72,CLUBS!$B30,'PO F'!$Z$5:$Z$72)+SUMIF('PO H'!$D$5:$D$72,CLUBS!$B30,'PO H'!$Z$5:$Z$72)+SUMIF('PU F'!$D$5:$D$72,CLUBS!$B30,'PU F'!$Z$5:$Z$72)+SUMIF('PU H'!$D$5:$D$72,CLUBS!$B30,'PU H'!$Z$5:$Z$72)+SUMIF('BE F'!$D$5:$D$72,CLUBS!$B30,'BE F'!$Z$5:$Z$72)+SUMIF('BE H'!$D$5:$D$72,CLUBS!$B30,'BE H'!$Z$5:$Z$72)+SUMIF('MI F'!$D$5:$D$72,CLUBS!$B30,'MI F'!$Z$5:$Z$72)+SUMIF('MI H'!$D$5:$D$72,CLUBS!$B30,'MI H'!$Z$5:$Z$72)+SUMIF('CA F'!$D$5:$D$72,CLUBS!$B30,'CA F'!$Z$5:$Z$72)+SUMIF('CA H'!$D$5:$D$72,CLUBS!$B30,'CA H'!$Z$5:$Z$72)+SUMIF('JU F'!$D$5:$D$72,CLUBS!$B30,'JU F'!$Z$5:$Z$72)+SUMIF('JU H'!$D$5:$D$72,CLUBS!$B30,'JU H'!$Z$5:$Z$72)</f>
        <v>0</v>
      </c>
      <c r="AI30" s="26">
        <f>COUNTIFS('MP F'!$D$5:$D$72,CLUBS!$B30,'MP F'!$AA$5:$AA$72,"&gt;0")+COUNTIFS('MP H'!$D$5:$D$72,CLUBS!$B30,'MP H'!$AA$5:$AA$72,"&gt;0")+COUNTIFS('PO F'!$D$5:$D$72,CLUBS!$B30,'PO F'!$AA$5:$AA$72,"&gt;0")+COUNTIFS('PO H'!$D$5:$D$72,CLUBS!$B30,'PO H'!$AA$5:$AA$72,"&gt;0")+COUNTIFS('PU F'!$D$5:$D$72,CLUBS!$B30,'PU F'!$AA$5:$AA$72,"&gt;0")+COUNTIFS('PU H'!$D$5:$D$72,CLUBS!$B30,'PU H'!$AA$5:$AA$72,"&gt;0")+COUNTIFS('BE F'!$D$5:$D$72,CLUBS!$B30,'BE F'!$AA$5:$AA$72,"&gt;0")+COUNTIFS('BE H'!$D$5:$D$72,CLUBS!$B30,'BE H'!$AA$5:$AA$72,"&gt;0")+COUNTIFS('MI F'!$D$5:$D$72,CLUBS!$B30,'MI F'!$AA$5:$AA$72,"&gt;0")+COUNTIFS('MI H'!$D$5:$D$72,CLUBS!$B30,'MI H'!$AA$5:$AA$72,"&gt;0")+COUNTIFS('CA F'!$D$5:$D$72,CLUBS!$B30,'CA F'!$AA$5:$AA$72,"&gt;0")+COUNTIFS('CA H'!$D$5:$D$72,CLUBS!$B30,'CA H'!$AA$5:$AA$72,"&gt;0")+COUNTIFS('JU F'!$D$5:$D$72,CLUBS!$B30,'JU F'!$AA$5:$AA$72,"&gt;0")+COUNTIFS('JU H'!$D$5:$D$72,CLUBS!$B30,'JU H'!$AA$5:$AA$72,"&gt;0")</f>
        <v>0</v>
      </c>
      <c r="AJ30" s="26">
        <f>SUMIF('MP F'!$D$5:$D$72,CLUBS!$B30,'MP F'!$AB$5:$AB$72)+SUMIF('MP H'!$D$5:$D$72,CLUBS!$B30,'MP H'!$AB$5:$AB$72)+SUMIF('PO F'!$D$5:$D$72,CLUBS!$B30,'PO F'!$AB$5:$AB$72)+SUMIF('PO H'!$D$5:$D$72,CLUBS!$B30,'PO H'!$AB$5:$AB$72)+SUMIF('PU F'!$D$5:$D$72,CLUBS!$B30,'PU F'!$AB$5:$AB$72)+SUMIF('PU H'!$D$5:$D$72,CLUBS!$B30,'PU H'!$AB$5:$AB$72)+SUMIF('BE F'!$D$5:$D$72,CLUBS!$B30,'BE F'!$AB$5:$AB$72)+SUMIF('BE H'!$D$5:$D$72,CLUBS!$B30,'BE H'!$AB$5:$AB$72)+SUMIF('MI F'!$D$5:$D$72,CLUBS!$B30,'MI F'!$AB$5:$AB$72)+SUMIF('MI H'!$D$5:$D$72,CLUBS!$B30,'MI H'!$AB$5:$AB$72)+SUMIF('CA F'!$D$5:$D$72,CLUBS!$B30,'CA F'!$AB$5:$AB$72)+SUMIF('CA H'!$D$5:$D$72,CLUBS!$B30,'CA H'!$AB$5:$AB$72)+SUMIF('JU F'!$D$5:$D$72,CLUBS!$B30,'JU F'!$AB$5:$AB$72)+SUMIF('JU H'!$D$5:$D$72,CLUBS!$B30,'JU H'!$AB$5:$AB$72)</f>
        <v>0</v>
      </c>
      <c r="AK30" s="26">
        <f>COUNTIFS('MP F'!$D$5:$D$72,CLUBS!$B30,'MP F'!$AC$5:$AC$72,"&gt;0")+COUNTIFS('MP H'!$D$5:$D$72,CLUBS!$B30,'MP H'!$AC$5:$AC$72,"&gt;0")+COUNTIFS('PO F'!$D$5:$D$72,CLUBS!$B30,'PO F'!$AC$5:$AC$72,"&gt;0")+COUNTIFS('PO H'!$D$5:$D$72,CLUBS!$B30,'PO H'!$AC$5:$AC$72,"&gt;0")+COUNTIFS('PU F'!$D$5:$D$72,CLUBS!$B30,'PU F'!$AC$5:$AC$72,"&gt;0")+COUNTIFS('PU H'!$D$5:$D$72,CLUBS!$B30,'PU H'!$AC$5:$AC$72,"&gt;0")+COUNTIFS('BE F'!$D$5:$D$72,CLUBS!$B30,'BE F'!$AC$5:$AC$72,"&gt;0")+COUNTIFS('BE H'!$D$5:$D$72,CLUBS!$B30,'BE H'!$AC$5:$AC$72,"&gt;0")+COUNTIFS('MI F'!$D$5:$D$72,CLUBS!$B30,'MI F'!$AC$5:$AC$72,"&gt;0")+COUNTIFS('MI H'!$D$5:$D$72,CLUBS!$B30,'MI H'!$AC$5:$AC$72,"&gt;0")+COUNTIFS('CA F'!$D$5:$D$72,CLUBS!$B30,'CA F'!$AC$5:$AC$72,"&gt;0")+COUNTIFS('CA H'!$D$5:$D$72,CLUBS!$B30,'CA H'!$AC$5:$AC$72,"&gt;0")+COUNTIFS('JU F'!$D$5:$D$72,CLUBS!$B30,'JU F'!$AC$5:$AC$72,"&gt;0")+COUNTIFS('JU H'!$D$5:$D$72,CLUBS!$B30,'JU H'!$AC$5:$AC$72,"&gt;0")</f>
        <v>0</v>
      </c>
      <c r="AL30" s="26">
        <f>SUMIF('MP F'!$D$5:$D$72,CLUBS!$B30,'MP F'!$AD$5:$AD$72)+SUMIF('MP H'!$D$5:$D$72,CLUBS!$B30,'MP H'!$AD$5:$AD$72)+SUMIF('PO F'!$D$5:$D$72,CLUBS!$B30,'PO F'!$AD$5:$AD$72)+SUMIF('PO H'!$D$5:$D$72,CLUBS!$B30,'PO H'!$AD$5:$AD$72)+SUMIF('PU F'!$D$5:$D$72,CLUBS!$B30,'PU F'!$AD$5:$AD$72)+SUMIF('PU H'!$D$5:$D$72,CLUBS!$B30,'PU H'!$AD$5:$AD$72)+SUMIF('BE F'!$D$5:$D$72,CLUBS!$B30,'BE F'!$AD$5:$AD$72)+SUMIF('BE H'!$D$5:$D$72,CLUBS!$B30,'BE H'!$AD$5:$AD$72)+SUMIF('MI F'!$D$5:$D$72,CLUBS!$B30,'MI F'!$AD$5:$AD$72)+SUMIF('MI H'!$D$5:$D$72,CLUBS!$B30,'MI H'!$AD$5:$AD$72)+SUMIF('CA F'!$D$5:$D$72,CLUBS!$B30,'CA F'!$AD$5:$AD$72)+SUMIF('CA H'!$D$5:$D$72,CLUBS!$B30,'CA H'!$AD$5:$AD$72)+SUMIF('JU F'!$D$5:$D$72,CLUBS!$B30,'JU F'!$AD$5:$AD$72)+SUMIF('JU H'!$D$5:$D$72,CLUBS!$B30,'JU H'!$AD$5:$AD$72)</f>
        <v>0</v>
      </c>
      <c r="AM30" s="26">
        <f>COUNTIFS('MP F'!$D$5:$D$72,CLUBS!$B30,'MP F'!$AE$5:$AE$72,"&gt;0")+COUNTIFS('MP H'!$D$5:$D$72,CLUBS!$B30,'MP H'!$AE$5:$AE$72,"&gt;0")+COUNTIFS('PO F'!$D$5:$D$72,CLUBS!$B30,'PO F'!$AE$5:$AE$72,"&gt;0")+COUNTIFS('PO H'!$D$5:$D$72,CLUBS!$B30,'PO H'!$AE$5:$AE$72,"&gt;0")+COUNTIFS('PU F'!$D$5:$D$72,CLUBS!$B30,'PU F'!$AE$5:$AE$72,"&gt;0")+COUNTIFS('PU H'!$D$5:$D$72,CLUBS!$B30,'PU H'!$AE$5:$AE$72,"&gt;0")+COUNTIFS('BE F'!$D$5:$D$72,CLUBS!$B30,'BE F'!$AE$5:$AE$72,"&gt;0")+COUNTIFS('BE H'!$D$5:$D$72,CLUBS!$B30,'BE H'!$AE$5:$AE$72,"&gt;0")+COUNTIFS('MI F'!$D$5:$D$72,CLUBS!$B30,'MI F'!$AE$5:$AE$72,"&gt;0")+COUNTIFS('MI H'!$D$5:$D$72,CLUBS!$B30,'MI H'!$AE$5:$AE$72,"&gt;0")+COUNTIFS('CA F'!$D$5:$D$72,CLUBS!$B30,'CA F'!$AE$5:$AE$72,"&gt;0")+COUNTIFS('CA H'!$D$5:$D$72,CLUBS!$B30,'CA H'!$AE$5:$AE$72,"&gt;0")+COUNTIFS('JU F'!$D$5:$D$72,CLUBS!$B30,'JU F'!$AE$5:$AE$72,"&gt;0")+COUNTIFS('JU H'!$D$5:$D$72,CLUBS!$B30,'JU H'!$AE$5:$AE$72,"&gt;0")</f>
        <v>0</v>
      </c>
      <c r="AN30" s="26">
        <f>SUMIF('MP F'!$D$5:$D$72,CLUBS!$B30,'MP F'!$AF$5:$AF$72)+SUMIF('MP H'!$D$5:$D$72,CLUBS!$B30,'MP H'!$AF$5:$AF$72)+SUMIF('PO F'!$D$5:$D$72,CLUBS!$B30,'PO F'!$AF$5:$AF$72)+SUMIF('PO H'!$D$5:$D$72,CLUBS!$B30,'PO H'!$AF$5:$AF$72)+SUMIF('PU F'!$D$5:$D$72,CLUBS!$B30,'PU F'!$AF$5:$AF$72)+SUMIF('PU H'!$D$5:$D$72,CLUBS!$B30,'PU H'!$AF$5:$AF$72)+SUMIF('BE F'!$D$5:$D$72,CLUBS!$B30,'BE F'!$AF$5:$AF$72)+SUMIF('BE H'!$D$5:$D$72,CLUBS!$B30,'BE H'!$AF$5:$AF$72)+SUMIF('MI F'!$D$5:$D$72,CLUBS!$B30,'MI F'!$AF$5:$AF$72)+SUMIF('MI H'!$D$5:$D$72,CLUBS!$B30,'MI H'!$AF$5:$AF$72)+SUMIF('CA F'!$D$5:$D$72,CLUBS!$B30,'CA F'!$AF$5:$AF$72)+SUMIF('CA H'!$D$5:$D$72,CLUBS!$B30,'CA H'!$AF$5:$AF$72)+SUMIF('JU F'!$D$5:$D$72,CLUBS!$B30,'JU F'!$AF$5:$AF$72)+SUMIF('JU H'!$D$5:$D$72,CLUBS!$B30,'JU H'!$AF$5:$AF$72)</f>
        <v>0</v>
      </c>
      <c r="AO30" s="26">
        <f>COUNTIFS('MP F'!$D$5:$D$72,CLUBS!$B30,'MP F'!$AG$5:$AG$72,"&gt;0")+COUNTIFS('MP H'!$D$5:$D$72,CLUBS!$B30,'MP H'!$AG$5:$AG$72,"&gt;0")+COUNTIFS('PO F'!$D$5:$D$72,CLUBS!$B30,'PO F'!$AG$5:$AG$72,"&gt;0")+COUNTIFS('PO H'!$D$5:$D$72,CLUBS!$B30,'PO H'!$AG$5:$AG$72,"&gt;0")+COUNTIFS('PU F'!$D$5:$D$72,CLUBS!$B30,'PU F'!$AG$5:$AG$72,"&gt;0")+COUNTIFS('PU H'!$D$5:$D$72,CLUBS!$B30,'PU H'!$AG$5:$AG$72,"&gt;0")+COUNTIFS('BE F'!$D$5:$D$72,CLUBS!$B30,'BE F'!$AG$5:$AG$72,"&gt;0")+COUNTIFS('BE H'!$D$5:$D$72,CLUBS!$B30,'BE H'!$AG$5:$AG$72,"&gt;0")+COUNTIFS('MI F'!$D$5:$D$72,CLUBS!$B30,'MI F'!$AG$5:$AG$72,"&gt;0")+COUNTIFS('MI H'!$D$5:$D$72,CLUBS!$B30,'MI H'!$AG$5:$AG$72,"&gt;0")+COUNTIFS('CA F'!$D$5:$D$72,CLUBS!$B30,'CA F'!$AG$5:$AG$72,"&gt;0")+COUNTIFS('CA H'!$D$5:$D$72,CLUBS!$B30,'CA H'!$AG$5:$AG$72,"&gt;0")+COUNTIFS('JU F'!$D$5:$D$72,CLUBS!$B30,'JU F'!$AG$5:$AG$72,"&gt;0")+COUNTIFS('JU H'!$D$5:$D$72,CLUBS!$B30,'JU H'!$AG$5:$AG$72,"&gt;0")</f>
        <v>0</v>
      </c>
      <c r="AP30" s="26">
        <f>SUMIF('MP F'!$D$5:$D$72,CLUBS!$B30,'MP F'!$AH$5:$AH$72)+SUMIF('MP H'!$D$5:$D$72,CLUBS!$B30,'MP H'!$AH$5:$AH$72)+SUMIF('PO F'!$D$5:$D$72,CLUBS!$B30,'PO F'!$AH$5:$AH$72)+SUMIF('PO H'!$D$5:$D$72,CLUBS!$B30,'PO H'!$AH$5:$AH$72)+SUMIF('PU F'!$D$5:$D$72,CLUBS!$B30,'PU F'!$AH$5:$AH$72)+SUMIF('PU H'!$D$5:$D$72,CLUBS!$B30,'PU H'!$AH$5:$AH$72)+SUMIF('BE F'!$D$5:$D$72,CLUBS!$B30,'BE F'!$AH$5:$AH$72)+SUMIF('BE H'!$D$5:$D$72,CLUBS!$B30,'BE H'!$AH$5:$AH$72)+SUMIF('MI F'!$D$5:$D$72,CLUBS!$B30,'MI F'!$AH$5:$AH$72)+SUMIF('MI H'!$D$5:$D$72,CLUBS!$B30,'MI H'!$AH$5:$AH$72)+SUMIF('CA F'!$D$5:$D$72,CLUBS!$B30,'CA F'!$AH$5:$AH$72)+SUMIF('CA H'!$D$5:$D$72,CLUBS!$B30,'CA H'!$AH$5:$AH$72)+SUMIF('JU F'!$D$5:$D$72,CLUBS!$B30,'JU F'!$AH$5:$AH$72)+SUMIF('JU H'!$D$5:$D$72,CLUBS!$B30,'JU H'!$AH$5:$AH$72)</f>
        <v>0</v>
      </c>
      <c r="AQ30" s="16">
        <f t="shared" si="12"/>
        <v>23</v>
      </c>
      <c r="AR30" s="28">
        <f t="shared" si="13"/>
        <v>141.13166144200628</v>
      </c>
      <c r="AS30" s="29">
        <f t="shared" si="14"/>
        <v>6.1361591931307071</v>
      </c>
      <c r="AT30" s="14">
        <v>29</v>
      </c>
      <c r="AU30" s="14">
        <v>22</v>
      </c>
      <c r="AV30" s="27">
        <f t="shared" si="15"/>
        <v>4.8666090152415959</v>
      </c>
      <c r="AW30" s="22"/>
    </row>
    <row r="31" spans="1:49" ht="13.5" x14ac:dyDescent="0.3">
      <c r="A31" s="34">
        <f t="shared" si="0"/>
        <v>18</v>
      </c>
      <c r="B31" s="65" t="s">
        <v>18</v>
      </c>
      <c r="C31" s="14">
        <f>COUNTIFS('MP F'!$D$5:$D$72,CLUBS!$B31,'MP F'!$E$5:$E$72,"&gt;0")+COUNTIFS('MP H'!$D$5:$D$72,CLUBS!$B31,'MP H'!$E$5:$E$72,"&gt;0")+COUNTIFS('PO F'!$D$5:$D$72,CLUBS!$B31,'PO F'!$E$5:$E$72,"&gt;0")+COUNTIFS('PO H'!$D$5:$D$72,CLUBS!$B31,'PO H'!$E$5:$E$72,"&gt;0")+COUNTIFS('PU F'!$D$5:$D$72,CLUBS!$B31,'PU F'!$E$5:$E$72,"&gt;0")+COUNTIFS('PU H'!$D$5:$D$72,CLUBS!$B31,'PU H'!$E$5:$E$72,"&gt;0")+COUNTIFS('BE F'!$D$5:$D$72,CLUBS!$B31,'BE F'!$E$5:$E$72,"&gt;0")+COUNTIFS('BE H'!$D$5:$D$72,CLUBS!$B31,'BE H'!$E$5:$E$72,"&gt;0")+COUNTIFS('MI F'!$D$5:$D$72,CLUBS!$B31,'MI F'!$E$5:$E$72,"&gt;0")+COUNTIFS('MI H'!$D$5:$D$72,CLUBS!$B31,'MI H'!$E$5:$E$72,"&gt;0")+COUNTIFS('CA F'!$D$5:$D$72,CLUBS!$B31,'CA F'!$E$5:$E$72,"&gt;0")+COUNTIFS('CA H'!$D$5:$D$72,CLUBS!$B31,'CA H'!$E$5:$E$72,"&gt;0")+COUNTIFS('JU F'!$D$5:$D$72,CLUBS!$B31,'JU F'!$E$5:$E$72,"&gt;0")+COUNTIFS('JU H'!$D$5:$D$72,CLUBS!$B31,'JU H'!$E$5:$E$72,"&gt;0")</f>
        <v>0</v>
      </c>
      <c r="D31" s="14">
        <f t="shared" si="2"/>
        <v>0</v>
      </c>
      <c r="E31" s="27">
        <f>(SUMIF('MP F'!$D$5:$D$72,CLUBS!$B31,'MP F'!$F$5:$F$72)+SUMIF('MP H'!$D$5:$D$72,CLUBS!$B31,'MP H'!$F$5:$F$72)+SUMIF('PO F'!$D$5:$D$72,CLUBS!$B31,'PO F'!$F$5:$F$72)+SUMIF('PO H'!$D$5:$D$72,CLUBS!$B31,'PO H'!$F$5:$F$72)+SUMIF('PU F'!$D$5:$D$72,CLUBS!$B31,'PU F'!$F$5:$F$72)+SUMIF('PU H'!$D$5:$D$72,CLUBS!$B31,'PU H'!$F$5:$F$72)+SUMIF('BE F'!$D$5:$D$72,CLUBS!$B31,'BE F'!$F$5:$F$72)+SUMIF('BE H'!$D$5:$D$72,CLUBS!$B31,'BE H'!$F$5:$F$72)+SUMIF('MI F'!$D$5:$D$72,CLUBS!$B31,'MI F'!$F$5:$F$72)+SUMIF('MI H'!$D$5:$D$72,CLUBS!$B31,'MI H'!$F$5:$F$72)+SUMIF('CA F'!$D$5:$D$72,CLUBS!$B31,'CA F'!$F$5:$F$72)+SUMIF('CA H'!$D$5:$D$72,CLUBS!$B31,'CA H'!$F$5:$F$72)+SUMIF('JU F'!$D$5:$D$72,CLUBS!$B31,'JU F'!$F$5:$F$72)+SUMIF('JU H'!$D$5:$D$72,CLUBS!$B31,'JU H'!$F$5:$F$72))*D31</f>
        <v>0</v>
      </c>
      <c r="F31" s="69">
        <f>COUNTIFS('MP F'!$D$5:$D$72,CLUBS!$B31,'MP F'!$G$5:$G$72,"&gt;0")+COUNTIFS('MP H'!$D$5:$D$72,CLUBS!$B31,'MP H'!$G$5:$G$72,"&gt;0")+COUNTIFS('PO F'!$D$5:$D$72,CLUBS!$B31,'PO F'!$G$5:$G$72,"&gt;0")+COUNTIFS('PO H'!$D$5:$D$72,CLUBS!$B31,'PO H'!$G$5:$G$72,"&gt;0")+COUNTIFS('PU F'!$D$5:$D$72,CLUBS!$B31,'PU F'!$G$5:$G$72,"&gt;0")+COUNTIFS('PU H'!$D$5:$D$72,CLUBS!$B31,'PU H'!$G$5:$G$72,"&gt;0")+COUNTIFS('BE F'!$D$5:$D$72,CLUBS!$B31,'BE F'!$G$5:$G$72,"&gt;0")+COUNTIFS('BE H'!$D$5:$D$72,CLUBS!$B31,'BE H'!$G$5:$G$72,"&gt;0")+COUNTIFS('MI F'!$D$5:$D$72,CLUBS!$B31,'MI F'!$G$5:$G$72,"&gt;0")+COUNTIFS('MI H'!$D$5:$D$72,CLUBS!$B31,'MI H'!$G$5:$G$72,"&gt;0")+COUNTIFS('CA F'!$D$5:$D$72,CLUBS!$B31,'CA F'!$G$5:$G$72,"&gt;0")+COUNTIFS('CA H'!$D$5:$D$72,CLUBS!$B31,'CA H'!$G$5:$G$72,"&gt;0")+COUNTIFS('JU F'!$D$5:$D$72,CLUBS!$B31,'JU F'!$G$5:$G$72,"&gt;0")+COUNTIFS('JU H'!$D$5:$D$72,CLUBS!$B31,'JU H'!$G$5:$G$72,"&gt;0")</f>
        <v>5</v>
      </c>
      <c r="G31" s="69">
        <f t="shared" si="3"/>
        <v>0.5</v>
      </c>
      <c r="H31" s="70">
        <f>(SUMIF('MP F'!$D$5:$D$72,CLUBS!$B31,'MP F'!$H$5:$H$72)+SUMIF('MP H'!$D$5:$D$72,CLUBS!$B31,'MP H'!$H$5:$H$72)+SUMIF('PO F'!$D$5:$D$72,CLUBS!$B31,'PO F'!$H$5:$H$72)+SUMIF('PO H'!$D$5:$D$72,CLUBS!$B31,'PO H'!$H$5:$H$72)+SUMIF('PU F'!$D$5:$D$72,CLUBS!$B31,'PU F'!$H$5:$H$72)+SUMIF('PU H'!$D$5:$D$72,CLUBS!$B31,'PU H'!$H$5:$H$72)+SUMIF('BE F'!$D$5:$D$72,CLUBS!$B31,'BE F'!$H$5:$H$72)+SUMIF('BE H'!$D$5:$D$72,CLUBS!$B31,'BE H'!$H$5:$H$72)+SUMIF('MI F'!$D$5:$D$72,CLUBS!$B31,'MI F'!$H$5:$H$72)+SUMIF('MI H'!$D$5:$D$72,CLUBS!$B31,'MI H'!$H$5:$H$72)+SUMIF('CA F'!$D$5:$D$72,CLUBS!$B31,'CA F'!$H$5:$H$72)+SUMIF('CA H'!$D$5:$D$72,CLUBS!$B31,'CA H'!$H$5:$H$72)+SUMIF('JU F'!$D$5:$D$72,CLUBS!$B31,'JU F'!$H$5:$H$72)+SUMIF('JU H'!$D$5:$D$72,CLUBS!$B31,'JU H'!$H$5:$H$72))*G31</f>
        <v>34.5</v>
      </c>
      <c r="I31" s="14">
        <f>COUNTIFS('MP F'!$D$5:$D$72,CLUBS!$B31,'MP F'!$I$5:$I$72,"&gt;0")+COUNTIFS('MP H'!$D$5:$D$72,CLUBS!$B31,'MP H'!$I$5:$I$72,"&gt;0")+COUNTIFS('PO F'!$D$5:$D$72,CLUBS!$B31,'PO F'!$I$5:$I$72,"&gt;0")+COUNTIFS('PO H'!$D$5:$D$72,CLUBS!$B31,'PO H'!$I$5:$I$72,"&gt;0")+COUNTIFS('PU F'!$D$5:$D$72,CLUBS!$B31,'PU F'!$I$5:$I$72,"&gt;0")+COUNTIFS('PU H'!$D$5:$D$72,CLUBS!$B31,'PU H'!$I$5:$I$72,"&gt;0")+COUNTIFS('BE F'!$D$5:$D$72,CLUBS!$B31,'BE F'!$I$5:$I$72,"&gt;0")+COUNTIFS('BE H'!$D$5:$D$72,CLUBS!$B31,'BE H'!$I$5:$I$72,"&gt;0")+COUNTIFS('MI F'!$D$5:$D$72,CLUBS!$B31,'MI F'!$I$5:$I$72,"&gt;0")+COUNTIFS('MI H'!$D$5:$D$72,CLUBS!$B31,'MI H'!$I$5:$I$72,"&gt;0")+COUNTIFS('CA F'!$D$5:$D$72,CLUBS!$B31,'CA F'!$I$5:$I$72,"&gt;0")+COUNTIFS('CA H'!$D$5:$D$72,CLUBS!$B31,'CA H'!$I$5:$I$72,"&gt;0")+COUNTIFS('JU F'!$D$5:$D$72,CLUBS!$B31,'JU F'!$I$5:$I$72,"&gt;0")+COUNTIFS('JU H'!$D$5:$D$72,CLUBS!$B31,'JU H'!$I$5:$I$72,"&gt;0")</f>
        <v>0</v>
      </c>
      <c r="J31" s="14">
        <f t="shared" si="4"/>
        <v>0</v>
      </c>
      <c r="K31" s="26">
        <f>(SUMIF('MP F'!$D$5:$D$72,CLUBS!$B31,'MP F'!$J$5:$J$72)+SUMIF('MP H'!$D$5:$D$72,CLUBS!$B31,'MP H'!$J$5:$J$72)+SUMIF('PO F'!$D$5:$D$72,CLUBS!$B31,'PO F'!$J$5:$J$72)+SUMIF('PO H'!$D$5:$D$72,CLUBS!$B31,'PO H'!$J$5:$J$72)+SUMIF('PU F'!$D$5:$D$72,CLUBS!$B31,'PU F'!$J$5:$J$72)+SUMIF('PU H'!$D$5:$D$72,CLUBS!$B31,'PU H'!$J$5:$J$72)+SUMIF('BE F'!$D$5:$D$72,CLUBS!$B31,'BE F'!$J$5:$J$72)+SUMIF('BE H'!$D$5:$D$72,CLUBS!$B31,'BE H'!$J$5:$J$72)+SUMIF('MI F'!$D$5:$D$72,CLUBS!$B31,'MI F'!$J$5:$J$72)+SUMIF('MI H'!$D$5:$D$72,CLUBS!$B31,'MI H'!$J$5:$J$72)+SUMIF('CA F'!$D$5:$D$72,CLUBS!$B31,'CA F'!$J$5:$J$72)+SUMIF('CA H'!$D$5:$D$72,CLUBS!$B31,'CA H'!$J$5:$J$72)+SUMIF('JU F'!$D$5:$D$72,CLUBS!$B31,'JU F'!$J$5:$J$72)+SUMIF('JU H'!$D$5:$D$72,CLUBS!$B31,'JU H'!$J$5:$J$72))*J31</f>
        <v>0</v>
      </c>
      <c r="L31" s="69">
        <f>COUNTIFS('MP F'!$D$5:$D$72,CLUBS!$B31,'MP F'!$K$5:$K$72,"&gt;0")+COUNTIFS('MP H'!$D$5:$D$72,CLUBS!$B31,'MP H'!$K$5:$K$72,"&gt;0")+COUNTIFS('PO F'!$D$5:$D$72,CLUBS!$B31,'PO F'!$K$5:$K$72,"&gt;0")+COUNTIFS('PO H'!$D$5:$D$72,CLUBS!$B31,'PO H'!$K$5:$K$72,"&gt;0")+COUNTIFS('PU F'!$D$5:$D$72,CLUBS!$B31,'PU F'!$K$5:$K$72,"&gt;0")+COUNTIFS('PU H'!$D$5:$D$72,CLUBS!$B31,'PU H'!$K$5:$K$72,"&gt;0")+COUNTIFS('BE F'!$D$5:$D$72,CLUBS!$B31,'BE F'!$K$5:$K$72,"&gt;0")+COUNTIFS('BE H'!$D$5:$D$72,CLUBS!$B31,'BE H'!$K$5:$K$72,"&gt;0")+COUNTIFS('MI F'!$D$5:$D$72,CLUBS!$B31,'MI F'!$K$5:$K$72,"&gt;0")+COUNTIFS('MI H'!$D$5:$D$72,CLUBS!$B31,'MI H'!$K$5:$K$72,"&gt;0")+COUNTIFS('CA F'!$D$5:$D$72,CLUBS!$B31,'CA F'!$K$5:$K$72,"&gt;0")+COUNTIFS('CA H'!$D$5:$D$72,CLUBS!$B31,'CA H'!$K$5:$K$72,"&gt;0")+COUNTIFS('JU F'!$D$5:$D$72,CLUBS!$B31,'JU F'!$K$5:$K$72,"&gt;0")+COUNTIFS('JU H'!$D$5:$D$72,CLUBS!$B31,'JU H'!$K$5:$K$72,"&gt;0")</f>
        <v>0</v>
      </c>
      <c r="M31" s="69">
        <f t="shared" si="5"/>
        <v>0</v>
      </c>
      <c r="N31" s="69">
        <f>(SUMIF('MP F'!$D$5:$D$72,CLUBS!$B31,'MP F'!$L$5:$L$72)+SUMIF('MP H'!$D$5:$D$72,CLUBS!$B31,'MP H'!$L$5:$L$72)+SUMIF('PO F'!$D$5:$D$72,CLUBS!$B31,'PO F'!$L$5:$L$72)+SUMIF('PO H'!$D$5:$D$72,CLUBS!$B31,'PO H'!$L$5:$L$72)+SUMIF('PU F'!$D$5:$D$72,CLUBS!$B31,'PU F'!$L$5:$L$72)+SUMIF('PU H'!$D$5:$D$72,CLUBS!$B31,'PU H'!$L$5:$L$72)+SUMIF('BE F'!$D$5:$D$72,CLUBS!$B31,'BE F'!$L$5:$L$72)+SUMIF('BE H'!$D$5:$D$72,CLUBS!$B31,'BE H'!$L$5:$L$72)+SUMIF('MI F'!$D$5:$D$72,CLUBS!$B31,'MI F'!$L$5:$L$72)+SUMIF('MI H'!$D$5:$D$72,CLUBS!$B31,'MI H'!$L$5:$L$72)+SUMIF('CA F'!$D$5:$D$72,CLUBS!$B31,'CA F'!$L$5:$L$72)+SUMIF('CA H'!$D$5:$D$72,CLUBS!$B31,'CA H'!$L$5:$L$72)+SUMIF('JU F'!$D$5:$D$72,CLUBS!$B31,'JU F'!$L$5:$L$72)+SUMIF('JU H'!$D$5:$D$72,CLUBS!$B31,'JU H'!$L$5:$L$72))*M31</f>
        <v>0</v>
      </c>
      <c r="O31" s="26">
        <f>COUNTIFS('MP F'!$D$5:$D$72,CLUBS!$B31,'MP F'!$M$5:$M$72,"&gt;0")+COUNTIFS('MP H'!$D$5:$D$72,CLUBS!$B31,'MP H'!$M$5:$M$72,"&gt;0")+COUNTIFS('PO F'!$D$5:$D$72,CLUBS!$B31,'PO F'!$M$5:$M$72,"&gt;0")+COUNTIFS('PO H'!$D$5:$D$72,CLUBS!$B31,'PO H'!$M$5:$M$72,"&gt;0")+COUNTIFS('PU F'!$D$5:$D$72,CLUBS!$B31,'PU F'!$M$5:$M$72,"&gt;0")+COUNTIFS('PU H'!$D$5:$D$72,CLUBS!$B31,'PU H'!$M$5:$M$72,"&gt;0")+COUNTIFS('BE F'!$D$5:$D$72,CLUBS!$B31,'BE F'!$M$5:$M$72,"&gt;0")+COUNTIFS('BE H'!$D$5:$D$72,CLUBS!$B31,'BE H'!$M$5:$M$72,"&gt;0")+COUNTIFS('MI F'!$D$5:$D$72,CLUBS!$B31,'MI F'!$M$5:$M$72,"&gt;0")+COUNTIFS('MI H'!$D$5:$D$72,CLUBS!$B31,'MI H'!$M$5:$M$72,"&gt;0")+COUNTIFS('CA F'!$D$5:$D$72,CLUBS!$B31,'CA F'!$M$5:$M$72,"&gt;0")+COUNTIFS('CA H'!$D$5:$D$72,CLUBS!$B31,'CA H'!$M$5:$M$72,"&gt;0")+COUNTIFS('JU F'!$D$5:$D$72,CLUBS!$B31,'JU F'!$M$5:$M$72,"&gt;0")+COUNTIFS('JU H'!$D$5:$D$72,CLUBS!$B31,'JU H'!$M$5:$M$72,"&gt;0")</f>
        <v>0</v>
      </c>
      <c r="P31" s="26">
        <f t="shared" si="6"/>
        <v>0</v>
      </c>
      <c r="Q31" s="26">
        <f>(SUMIF('MP F'!$D$5:$D$72,CLUBS!$B31,'MP F'!$N$5:$N$72)+SUMIF('MP H'!$D$5:$D$72,CLUBS!$B31,'MP H'!$N$5:$N$72)+SUMIF('PO F'!$D$5:$D$72,CLUBS!$B31,'PO F'!$N$5:$N$72)+SUMIF('PO H'!$D$5:$D$72,CLUBS!$B31,'PO H'!$N$5:$N$72)+SUMIF('PU F'!$D$5:$D$72,CLUBS!$B31,'PU F'!$N$5:$N$72)+SUMIF('PU H'!$D$5:$D$72,CLUBS!$B31,'PU H'!$N$5:$N$72)+SUMIF('BE F'!$D$5:$D$72,CLUBS!$B31,'BE F'!$N$5:$N$72)+SUMIF('BE H'!$D$5:$D$72,CLUBS!$B31,'BE H'!$N$5:$N$72)+SUMIF('MI F'!$D$5:$D$72,CLUBS!$B31,'MI F'!$N$5:$N$72)+SUMIF('MI H'!$D$5:$D$72,CLUBS!$B31,'MI H'!$N$5:$N$72)+SUMIF('CA F'!$D$5:$D$72,CLUBS!$B31,'CA F'!$N$5:$N$72)+SUMIF('CA H'!$D$5:$D$72,CLUBS!$B31,'CA H'!$N$5:$N$72)+SUMIF('JU F'!$D$5:$D$72,CLUBS!$B31,'JU F'!$N$5:$N$72)+SUMIF('JU H'!$D$5:$D$72,CLUBS!$B31,'JU H'!$N$5:$N$72))*P31</f>
        <v>0</v>
      </c>
      <c r="R31" s="69">
        <f>COUNTIFS('MP F'!$D$5:$D$72,CLUBS!$B31,'MP F'!$O$5:$O$72,"&gt;0")+COUNTIFS('MP H'!$D$5:$D$72,CLUBS!$B31,'MP H'!$O$5:$O$72,"&gt;0")+COUNTIFS('PO F'!$D$5:$D$72,CLUBS!$B31,'PO F'!$O$5:$O$72,"&gt;0")+COUNTIFS('PO H'!$D$5:$D$72,CLUBS!$B31,'PO H'!$O$5:$O$72,"&gt;0")+COUNTIFS('PU F'!$D$5:$D$72,CLUBS!$B31,'PU F'!$O$5:$O$72,"&gt;0")+COUNTIFS('PU H'!$D$5:$D$72,CLUBS!$B31,'PU H'!$O$5:$O$72,"&gt;0")+COUNTIFS('BE F'!$D$5:$D$72,CLUBS!$B31,'BE F'!$O$5:$O$72,"&gt;0")+COUNTIFS('BE H'!$D$5:$D$72,CLUBS!$B31,'BE H'!$O$5:$O$72,"&gt;0")+COUNTIFS('MI F'!$D$5:$D$72,CLUBS!$B31,'MI F'!$O$5:$O$72,"&gt;0")+COUNTIFS('MI H'!$D$5:$D$72,CLUBS!$B31,'MI H'!$O$5:$O$72,"&gt;0")+COUNTIFS('CA F'!$D$5:$D$72,CLUBS!$B31,'CA F'!$O$5:$O$72,"&gt;0")+COUNTIFS('CA H'!$D$5:$D$72,CLUBS!$B31,'CA H'!$O$5:$O$72,"&gt;0")+COUNTIFS('JU F'!$D$5:$D$72,CLUBS!$B31,'JU F'!$O$5:$O$72,"&gt;0")+COUNTIFS('JU H'!$D$5:$D$72,CLUBS!$B31,'JU H'!$O$5:$O$72,"&gt;0")</f>
        <v>0</v>
      </c>
      <c r="S31" s="69">
        <f t="shared" si="7"/>
        <v>0</v>
      </c>
      <c r="T31" s="69">
        <f>(SUMIF('MP F'!$D$5:$D$72,CLUBS!$B31,'MP F'!$P$5:$P$72)+SUMIF('MP H'!$D$5:$D$72,CLUBS!$B31,'MP H'!$P$5:$P$72)+SUMIF('PO F'!$D$5:$D$72,CLUBS!$B31,'PO F'!$P$5:$P$72)+SUMIF('PO H'!$D$5:$D$72,CLUBS!$B31,'PO H'!$P$5:$P$72)+SUMIF('PU F'!$D$5:$D$72,CLUBS!$B31,'PU F'!$P$5:$P$72)+SUMIF('PU H'!$D$5:$D$72,CLUBS!$B31,'PU H'!$P$5:$P$72)+SUMIF('BE F'!$D$5:$D$72,CLUBS!$B31,'BE F'!$P$5:$P$72)+SUMIF('BE H'!$D$5:$D$72,CLUBS!$B31,'BE H'!$P$5:$P$72)+SUMIF('MI F'!$D$5:$D$72,CLUBS!$B31,'MI F'!$P$5:$P$72)+SUMIF('MI H'!$D$5:$D$72,CLUBS!$B31,'MI H'!$P$5:$P$72)+SUMIF('CA F'!$D$5:$D$72,CLUBS!$B31,'CA F'!$P$5:$P$72)+SUMIF('CA H'!$D$5:$D$72,CLUBS!$B31,'CA H'!$P$5:$P$72)+SUMIF('JU F'!$D$5:$D$72,CLUBS!$B31,'JU F'!$P$5:$P$72)+SUMIF('JU H'!$D$5:$D$72,CLUBS!$B31,'JU H'!$P$5:$P$72))*S31</f>
        <v>0</v>
      </c>
      <c r="U31" s="26">
        <f>COUNTIFS('MP F'!$D$5:$D$72,CLUBS!$B31,'MP F'!$Q$5:$Q$72,"&gt;0")+COUNTIFS('MP H'!$D$5:$D$72,CLUBS!$B31,'MP H'!$Q$5:$Q$72,"&gt;0")+COUNTIFS('PO F'!$D$5:$D$72,CLUBS!$B31,'PO F'!$Q$5:$Q$72,"&gt;0")+COUNTIFS('PO H'!$D$5:$D$72,CLUBS!$B31,'PO H'!$Q$5:$Q$72,"&gt;0")+COUNTIFS('PU F'!$D$5:$D$72,CLUBS!$B31,'PU F'!$Q$5:$Q$72,"&gt;0")+COUNTIFS('PU H'!$D$5:$D$72,CLUBS!$B31,'PU H'!$Q$5:$Q$72,"&gt;0")+COUNTIFS('BE F'!$D$5:$D$72,CLUBS!$B31,'BE F'!$Q$5:$Q$72,"&gt;0")+COUNTIFS('BE H'!$D$5:$D$72,CLUBS!$B31,'BE H'!$Q$5:$Q$72,"&gt;0")+COUNTIFS('MI F'!$D$5:$D$72,CLUBS!$B31,'MI F'!$Q$5:$Q$72,"&gt;0")+COUNTIFS('MI H'!$D$5:$D$72,CLUBS!$B31,'MI H'!$Q$5:$Q$72,"&gt;0")+COUNTIFS('CA F'!$D$5:$D$72,CLUBS!$B31,'CA F'!$Q$5:$Q$72,"&gt;0")+COUNTIFS('CA H'!$D$5:$D$72,CLUBS!$B31,'CA H'!$Q$5:$Q$72,"&gt;0")+COUNTIFS('JU F'!$D$5:$D$72,CLUBS!$B31,'JU F'!$Q$5:$Q$72,"&gt;0")+COUNTIFS('JU H'!$D$5:$D$72,CLUBS!$B31,'JU H'!$Q$5:$Q$72,"&gt;0")</f>
        <v>0</v>
      </c>
      <c r="V31" s="26">
        <f t="shared" si="8"/>
        <v>0</v>
      </c>
      <c r="W31" s="26">
        <f>(SUMIF('MP F'!$D$5:$D$72,CLUBS!$B31,'MP F'!$R$5:$R$72)+SUMIF('MP H'!$D$5:$D$72,CLUBS!$B31,'MP H'!$R$5:$R$72)+SUMIF('PO F'!$D$5:$D$72,CLUBS!$B31,'PO F'!$R$5:$R$72)+SUMIF('PO H'!$D$5:$D$72,CLUBS!$B31,'PO H'!$R$5:$R$72)+SUMIF('PU F'!$D$5:$D$72,CLUBS!$B31,'PU F'!$R$5:$R$72)+SUMIF('PU H'!$D$5:$D$72,CLUBS!$B31,'PU H'!$R$5:$R$72)+SUMIF('BE F'!$D$5:$D$72,CLUBS!$B31,'BE F'!$R$5:$R$72)+SUMIF('BE H'!$D$5:$D$72,CLUBS!$B31,'BE H'!$R$5:$R$72)+SUMIF('MI F'!$D$5:$D$72,CLUBS!$B31,'MI F'!$R$5:$R$72)+SUMIF('MI H'!$D$5:$D$72,CLUBS!$B31,'MI H'!$R$5:$R$72)+SUMIF('CA F'!$D$5:$D$72,CLUBS!$B31,'CA F'!$R$5:$R$72)+SUMIF('CA H'!$D$5:$D$72,CLUBS!$B31,'CA H'!$R$5:$R$72)+SUMIF('JU F'!$D$5:$D$72,CLUBS!$B31,'JU F'!$R$5:$R$72)+SUMIF('JU H'!$D$5:$D$72,CLUBS!$B31,'JU H'!$R$5:$R$72))*V31</f>
        <v>0</v>
      </c>
      <c r="X31" s="69">
        <f>COUNTIFS('MP F'!$D$5:$D$72,CLUBS!$B31,'MP F'!$S$5:$S$72,"&gt;0")+COUNTIFS('MP H'!$D$5:$D$72,CLUBS!$B31,'MP H'!$S$5:$S$72,"&gt;0")+COUNTIFS('PO F'!$D$5:$D$72,CLUBS!$B31,'PO F'!$S$5:$S$72,"&gt;0")+COUNTIFS('PO H'!$D$5:$D$72,CLUBS!$B31,'PO H'!$S$5:$S$72,"&gt;0")+COUNTIFS('PU F'!$D$5:$D$72,CLUBS!$B31,'PU F'!$S$5:$S$72,"&gt;0")+COUNTIFS('PU H'!$D$5:$D$72,CLUBS!$B31,'PU H'!$S$5:$S$72,"&gt;0")+COUNTIFS('BE F'!$D$5:$D$72,CLUBS!$B31,'BE F'!$S$5:$S$72,"&gt;0")+COUNTIFS('BE H'!$D$5:$D$72,CLUBS!$B31,'BE H'!$S$5:$S$72,"&gt;0")+COUNTIFS('MI F'!$D$5:$D$72,CLUBS!$B31,'MI F'!$S$5:$S$72,"&gt;0")+COUNTIFS('MI H'!$D$5:$D$72,CLUBS!$B31,'MI H'!$S$5:$S$72,"&gt;0")+COUNTIFS('CA F'!$D$5:$D$72,CLUBS!$B31,'CA F'!$S$5:$S$72,"&gt;0")+COUNTIFS('CA H'!$D$5:$D$72,CLUBS!$B31,'CA H'!$S$5:$S$72,"&gt;0")+COUNTIFS('JU F'!$D$5:$D$72,CLUBS!$B31,'JU F'!$S$5:$S$72,"&gt;0")+COUNTIFS('JU H'!$D$5:$D$72,CLUBS!$B31,'JU H'!$S$5:$S$72,"&gt;0")</f>
        <v>0</v>
      </c>
      <c r="Y31" s="69">
        <f t="shared" si="9"/>
        <v>0</v>
      </c>
      <c r="Z31" s="69">
        <f>(SUMIF('MP F'!$D$5:$D$72,CLUBS!$B31,'MP F'!$T$5:$T$72)+SUMIF('MP H'!$D$5:$D$72,CLUBS!$B31,'MP H'!$T$5:$T$72)+SUMIF('PO F'!$D$5:$D$72,CLUBS!$B31,'PO F'!$T$5:$T$72)+SUMIF('PO H'!$D$5:$D$72,CLUBS!$B31,'PO H'!$T$5:$T$72)+SUMIF('PU F'!$D$5:$D$72,CLUBS!$B31,'PU F'!$T$5:$T$72)+SUMIF('PU H'!$D$5:$D$72,CLUBS!$B31,'PU H'!$T$5:$T$72)+SUMIF('BE F'!$D$5:$D$72,CLUBS!$B31,'BE F'!$T$5:$T$72)+SUMIF('BE H'!$D$5:$D$72,CLUBS!$B31,'BE H'!$T$5:$T$72)+SUMIF('MI F'!$D$5:$D$72,CLUBS!$B31,'MI F'!$T$5:$T$72)+SUMIF('MI H'!$D$5:$D$72,CLUBS!$B31,'MI H'!$T$5:$T$72)+SUMIF('CA F'!$D$5:$D$72,CLUBS!$B31,'CA F'!$T$5:$T$72)+SUMIF('CA H'!$D$5:$D$72,CLUBS!$B31,'CA H'!$T$5:$T$72)+SUMIF('JU F'!$D$5:$D$72,CLUBS!$B31,'JU F'!$T$5:$T$72)+SUMIF('JU H'!$D$5:$D$72,CLUBS!$B31,'JU H'!$T$5:$T$72))*Y31</f>
        <v>0</v>
      </c>
      <c r="AA31" s="26">
        <f>COUNTIFS('MP F'!$D$5:$D$72,CLUBS!$B31,'MP F'!$U$5:$U$72,"&gt;0")+COUNTIFS('MP H'!$D$5:$D$72,CLUBS!$B31,'MP H'!$U$5:$U$72,"&gt;0")+COUNTIFS('PO F'!$D$5:$D$72,CLUBS!$B31,'PO F'!$U$5:$U$72,"&gt;0")+COUNTIFS('PO H'!$D$5:$D$72,CLUBS!$B31,'PO H'!$U$5:$U$72,"&gt;0")+COUNTIFS('PU F'!$D$5:$D$72,CLUBS!$B31,'PU F'!$U$5:$U$72,"&gt;0")+COUNTIFS('PU H'!$D$5:$D$72,CLUBS!$B31,'PU H'!$U$5:$U$72,"&gt;0")+COUNTIFS('BE F'!$D$5:$D$72,CLUBS!$B31,'BE F'!$U$5:$U$72,"&gt;0")+COUNTIFS('BE H'!$D$5:$D$72,CLUBS!$B31,'BE H'!$U$5:$U$72,"&gt;0")+COUNTIFS('MI F'!$D$5:$D$72,CLUBS!$B31,'MI F'!$U$5:$U$72,"&gt;0")+COUNTIFS('MI H'!$D$5:$D$72,CLUBS!$B31,'MI H'!$U$5:$U$72,"&gt;0")+COUNTIFS('CA F'!$D$5:$D$72,CLUBS!$B31,'CA F'!$U$5:$U$72,"&gt;0")+COUNTIFS('CA H'!$D$5:$D$72,CLUBS!$B31,'CA H'!$U$5:$U$72,"&gt;0")+COUNTIFS('JU F'!$D$5:$D$72,CLUBS!$B31,'JU F'!$U$5:$U$72,"&gt;0")+COUNTIFS('JU H'!$D$5:$D$72,CLUBS!$B31,'JU H'!$U$5:$U$72,"&gt;0")</f>
        <v>0</v>
      </c>
      <c r="AB31" s="26">
        <f t="shared" si="10"/>
        <v>0</v>
      </c>
      <c r="AC31" s="26">
        <f>(SUMIF('MP F'!$D$5:$D$72,CLUBS!$B31,'MP F'!$V$5:$V$72)+SUMIF('MP H'!$D$5:$D$72,CLUBS!$B31,'MP H'!$V$5:$V$72)+SUMIF('PO F'!$D$5:$D$72,CLUBS!$B31,'PO F'!$V$5:$V$72)+SUMIF('PO H'!$D$5:$D$72,CLUBS!$B31,'PO H'!$V$5:$V$72)+SUMIF('PU F'!$D$5:$D$72,CLUBS!$B31,'PU F'!$V$5:$V$72)+SUMIF('PU H'!$D$5:$D$72,CLUBS!$B31,'PU H'!$V$5:$V$72)+SUMIF('BE F'!$D$5:$D$72,CLUBS!$B31,'BE F'!$V$5:$V$72)+SUMIF('BE H'!$D$5:$D$72,CLUBS!$B31,'BE H'!$V$5:$V$72)+SUMIF('MI F'!$D$5:$D$72,CLUBS!$B31,'MI F'!$V$5:$V$72)+SUMIF('MI H'!$D$5:$D$72,CLUBS!$B31,'MI H'!$V$5:$V$72)+SUMIF('CA F'!$D$5:$D$72,CLUBS!$B31,'CA F'!$V$5:$V$72)+SUMIF('CA H'!$D$5:$D$72,CLUBS!$B31,'CA H'!$V$5:$V$72)+SUMIF('JU F'!$D$5:$D$72,CLUBS!$B31,'JU F'!$V$5:$V$72)+SUMIF('JU H'!$D$5:$D$72,CLUBS!$B31,'JU H'!$V$5:$V$72))*AB31</f>
        <v>0</v>
      </c>
      <c r="AD31" s="69">
        <f>COUNTIFS('MP F'!$D$5:$D$72,CLUBS!$B31,'MP F'!$W$5:$W$72,"&gt;0")+COUNTIFS('MP H'!$D$5:$D$72,CLUBS!$B31,'MP H'!$W$5:$W$72,"&gt;0")+COUNTIFS('PO F'!$D$5:$D$72,CLUBS!$B31,'PO F'!$W$5:$W$72,"&gt;0")+COUNTIFS('PO H'!$D$5:$D$72,CLUBS!$B31,'PO H'!$W$5:$W$72,"&gt;0")+COUNTIFS('PU F'!$D$5:$D$72,CLUBS!$B31,'PU F'!$W$5:$W$72,"&gt;0")+COUNTIFS('PU H'!$D$5:$D$72,CLUBS!$B31,'PU H'!$W$5:$W$72,"&gt;0")+COUNTIFS('BE F'!$D$5:$D$72,CLUBS!$B31,'BE F'!$W$5:$W$72,"&gt;0")+COUNTIFS('BE H'!$D$5:$D$72,CLUBS!$B31,'BE H'!$W$5:$W$72,"&gt;0")+COUNTIFS('MI F'!$D$5:$D$72,CLUBS!$B31,'MI F'!$W$5:$W$72,"&gt;0")+COUNTIFS('MI H'!$D$5:$D$72,CLUBS!$B31,'MI H'!$W$5:$W$72,"&gt;0")+COUNTIFS('CA F'!$D$5:$D$72,CLUBS!$B31,'CA F'!$W$5:$W$72,"&gt;0")+COUNTIFS('CA H'!$D$5:$D$72,CLUBS!$B31,'CA H'!$W$5:$W$72,"&gt;0")+COUNTIFS('JU F'!$D$5:$D$72,CLUBS!$B31,'JU F'!$W$5:$W$72,"&gt;0")+COUNTIFS('JU H'!$D$5:$D$72,CLUBS!$B31,'JU H'!$W$5:$W$72,"&gt;0")</f>
        <v>0</v>
      </c>
      <c r="AE31" s="69">
        <f t="shared" si="11"/>
        <v>0</v>
      </c>
      <c r="AF31" s="69">
        <f>(SUMIF('MP F'!$D$5:$D$72,CLUBS!$B31,'MP F'!$X$5:$X$72)+SUMIF('MP H'!$D$5:$D$72,CLUBS!$B31,'MP H'!$X$5:$X$72)+SUMIF('PO F'!$D$5:$D$72,CLUBS!$B31,'PO F'!$X$5:$X$72)+SUMIF('PO H'!$D$5:$D$72,CLUBS!$B31,'PO H'!$X$5:$X$72)+SUMIF('PU F'!$D$5:$D$72,CLUBS!$B31,'PU F'!$X$5:$X$72)+SUMIF('PU H'!$D$5:$D$72,CLUBS!$B31,'PU H'!$X$5:$X$72)+SUMIF('BE F'!$D$5:$D$72,CLUBS!$B31,'BE F'!$X$5:$X$72)+SUMIF('BE H'!$D$5:$D$72,CLUBS!$B31,'BE H'!$X$5:$X$72)+SUMIF('MI F'!$D$5:$D$72,CLUBS!$B31,'MI F'!$X$5:$X$72)+SUMIF('MI H'!$D$5:$D$72,CLUBS!$B31,'MI H'!$X$5:$X$72)+SUMIF('CA F'!$D$5:$D$72,CLUBS!$B31,'CA F'!$X$5:$X$72)+SUMIF('CA H'!$D$5:$D$72,CLUBS!$B31,'CA H'!$X$5:$X$72)+SUMIF('JU F'!$D$5:$D$72,CLUBS!$B31,'JU F'!$X$5:$X$72)+SUMIF('JU H'!$D$5:$D$72,CLUBS!$B31,'JU H'!$X$5:$X$72))*AE31</f>
        <v>0</v>
      </c>
      <c r="AG31" s="26">
        <f>COUNTIFS('MP F'!$D$5:$D$72,CLUBS!$B31,'MP F'!$Y$5:$Y$72,"&gt;0")+COUNTIFS('MP H'!$D$5:$D$72,CLUBS!$B31,'MP H'!$Y$5:$Y$72,"&gt;0")+COUNTIFS('PO F'!$D$5:$D$72,CLUBS!$B31,'PO F'!$Y$5:$Y$72,"&gt;0")+COUNTIFS('PO H'!$D$5:$D$72,CLUBS!$B31,'PO H'!$Y$5:$Y$72,"&gt;0")+COUNTIFS('PU F'!$D$5:$D$72,CLUBS!$B31,'PU F'!$Y$5:$Y$72,"&gt;0")+COUNTIFS('PU H'!$D$5:$D$72,CLUBS!$B31,'PU H'!$Y$5:$Y$72,"&gt;0")+COUNTIFS('BE F'!$D$5:$D$72,CLUBS!$B31,'BE F'!$Y$5:$Y$72,"&gt;0")+COUNTIFS('BE H'!$D$5:$D$72,CLUBS!$B31,'BE H'!$Y$5:$Y$72,"&gt;0")+COUNTIFS('MI F'!$D$5:$D$72,CLUBS!$B31,'MI F'!$Y$5:$Y$72,"&gt;0")+COUNTIFS('MI H'!$D$5:$D$72,CLUBS!$B31,'MI H'!$Y$5:$Y$72,"&gt;0")+COUNTIFS('CA F'!$D$5:$D$72,CLUBS!$B31,'CA F'!$Y$5:$Y$72,"&gt;0")+COUNTIFS('CA H'!$D$5:$D$72,CLUBS!$B31,'CA H'!$Y$5:$Y$72,"&gt;0")+COUNTIFS('JU F'!$D$5:$D$72,CLUBS!$B31,'JU F'!$Y$5:$Y$72,"&gt;0")+COUNTIFS('JU H'!$D$5:$D$72,CLUBS!$B31,'JU H'!$Y$5:$Y$72,"&gt;0")</f>
        <v>0</v>
      </c>
      <c r="AH31" s="26">
        <f>SUMIF('MP F'!$D$5:$D$72,CLUBS!$B31,'MP F'!$Z$5:$Z$72)+SUMIF('MP H'!$D$5:$D$72,CLUBS!$B31,'MP H'!$Z$5:$Z$72)+SUMIF('PO F'!$D$5:$D$72,CLUBS!$B31,'PO F'!$Z$5:$Z$72)+SUMIF('PO H'!$D$5:$D$72,CLUBS!$B31,'PO H'!$Z$5:$Z$72)+SUMIF('PU F'!$D$5:$D$72,CLUBS!$B31,'PU F'!$Z$5:$Z$72)+SUMIF('PU H'!$D$5:$D$72,CLUBS!$B31,'PU H'!$Z$5:$Z$72)+SUMIF('BE F'!$D$5:$D$72,CLUBS!$B31,'BE F'!$Z$5:$Z$72)+SUMIF('BE H'!$D$5:$D$72,CLUBS!$B31,'BE H'!$Z$5:$Z$72)+SUMIF('MI F'!$D$5:$D$72,CLUBS!$B31,'MI F'!$Z$5:$Z$72)+SUMIF('MI H'!$D$5:$D$72,CLUBS!$B31,'MI H'!$Z$5:$Z$72)+SUMIF('CA F'!$D$5:$D$72,CLUBS!$B31,'CA F'!$Z$5:$Z$72)+SUMIF('CA H'!$D$5:$D$72,CLUBS!$B31,'CA H'!$Z$5:$Z$72)+SUMIF('JU F'!$D$5:$D$72,CLUBS!$B31,'JU F'!$Z$5:$Z$72)+SUMIF('JU H'!$D$5:$D$72,CLUBS!$B31,'JU H'!$Z$5:$Z$72)</f>
        <v>0</v>
      </c>
      <c r="AI31" s="26">
        <f>COUNTIFS('MP F'!$D$5:$D$72,CLUBS!$B31,'MP F'!$AA$5:$AA$72,"&gt;0")+COUNTIFS('MP H'!$D$5:$D$72,CLUBS!$B31,'MP H'!$AA$5:$AA$72,"&gt;0")+COUNTIFS('PO F'!$D$5:$D$72,CLUBS!$B31,'PO F'!$AA$5:$AA$72,"&gt;0")+COUNTIFS('PO H'!$D$5:$D$72,CLUBS!$B31,'PO H'!$AA$5:$AA$72,"&gt;0")+COUNTIFS('PU F'!$D$5:$D$72,CLUBS!$B31,'PU F'!$AA$5:$AA$72,"&gt;0")+COUNTIFS('PU H'!$D$5:$D$72,CLUBS!$B31,'PU H'!$AA$5:$AA$72,"&gt;0")+COUNTIFS('BE F'!$D$5:$D$72,CLUBS!$B31,'BE F'!$AA$5:$AA$72,"&gt;0")+COUNTIFS('BE H'!$D$5:$D$72,CLUBS!$B31,'BE H'!$AA$5:$AA$72,"&gt;0")+COUNTIFS('MI F'!$D$5:$D$72,CLUBS!$B31,'MI F'!$AA$5:$AA$72,"&gt;0")+COUNTIFS('MI H'!$D$5:$D$72,CLUBS!$B31,'MI H'!$AA$5:$AA$72,"&gt;0")+COUNTIFS('CA F'!$D$5:$D$72,CLUBS!$B31,'CA F'!$AA$5:$AA$72,"&gt;0")+COUNTIFS('CA H'!$D$5:$D$72,CLUBS!$B31,'CA H'!$AA$5:$AA$72,"&gt;0")+COUNTIFS('JU F'!$D$5:$D$72,CLUBS!$B31,'JU F'!$AA$5:$AA$72,"&gt;0")+COUNTIFS('JU H'!$D$5:$D$72,CLUBS!$B31,'JU H'!$AA$5:$AA$72,"&gt;0")</f>
        <v>0</v>
      </c>
      <c r="AJ31" s="26">
        <f>SUMIF('MP F'!$D$5:$D$72,CLUBS!$B31,'MP F'!$AB$5:$AB$72)+SUMIF('MP H'!$D$5:$D$72,CLUBS!$B31,'MP H'!$AB$5:$AB$72)+SUMIF('PO F'!$D$5:$D$72,CLUBS!$B31,'PO F'!$AB$5:$AB$72)+SUMIF('PO H'!$D$5:$D$72,CLUBS!$B31,'PO H'!$AB$5:$AB$72)+SUMIF('PU F'!$D$5:$D$72,CLUBS!$B31,'PU F'!$AB$5:$AB$72)+SUMIF('PU H'!$D$5:$D$72,CLUBS!$B31,'PU H'!$AB$5:$AB$72)+SUMIF('BE F'!$D$5:$D$72,CLUBS!$B31,'BE F'!$AB$5:$AB$72)+SUMIF('BE H'!$D$5:$D$72,CLUBS!$B31,'BE H'!$AB$5:$AB$72)+SUMIF('MI F'!$D$5:$D$72,CLUBS!$B31,'MI F'!$AB$5:$AB$72)+SUMIF('MI H'!$D$5:$D$72,CLUBS!$B31,'MI H'!$AB$5:$AB$72)+SUMIF('CA F'!$D$5:$D$72,CLUBS!$B31,'CA F'!$AB$5:$AB$72)+SUMIF('CA H'!$D$5:$D$72,CLUBS!$B31,'CA H'!$AB$5:$AB$72)+SUMIF('JU F'!$D$5:$D$72,CLUBS!$B31,'JU F'!$AB$5:$AB$72)+SUMIF('JU H'!$D$5:$D$72,CLUBS!$B31,'JU H'!$AB$5:$AB$72)</f>
        <v>0</v>
      </c>
      <c r="AK31" s="26">
        <f>COUNTIFS('MP F'!$D$5:$D$72,CLUBS!$B31,'MP F'!$AC$5:$AC$72,"&gt;0")+COUNTIFS('MP H'!$D$5:$D$72,CLUBS!$B31,'MP H'!$AC$5:$AC$72,"&gt;0")+COUNTIFS('PO F'!$D$5:$D$72,CLUBS!$B31,'PO F'!$AC$5:$AC$72,"&gt;0")+COUNTIFS('PO H'!$D$5:$D$72,CLUBS!$B31,'PO H'!$AC$5:$AC$72,"&gt;0")+COUNTIFS('PU F'!$D$5:$D$72,CLUBS!$B31,'PU F'!$AC$5:$AC$72,"&gt;0")+COUNTIFS('PU H'!$D$5:$D$72,CLUBS!$B31,'PU H'!$AC$5:$AC$72,"&gt;0")+COUNTIFS('BE F'!$D$5:$D$72,CLUBS!$B31,'BE F'!$AC$5:$AC$72,"&gt;0")+COUNTIFS('BE H'!$D$5:$D$72,CLUBS!$B31,'BE H'!$AC$5:$AC$72,"&gt;0")+COUNTIFS('MI F'!$D$5:$D$72,CLUBS!$B31,'MI F'!$AC$5:$AC$72,"&gt;0")+COUNTIFS('MI H'!$D$5:$D$72,CLUBS!$B31,'MI H'!$AC$5:$AC$72,"&gt;0")+COUNTIFS('CA F'!$D$5:$D$72,CLUBS!$B31,'CA F'!$AC$5:$AC$72,"&gt;0")+COUNTIFS('CA H'!$D$5:$D$72,CLUBS!$B31,'CA H'!$AC$5:$AC$72,"&gt;0")+COUNTIFS('JU F'!$D$5:$D$72,CLUBS!$B31,'JU F'!$AC$5:$AC$72,"&gt;0")+COUNTIFS('JU H'!$D$5:$D$72,CLUBS!$B31,'JU H'!$AC$5:$AC$72,"&gt;0")</f>
        <v>0</v>
      </c>
      <c r="AL31" s="26">
        <f>SUMIF('MP F'!$D$5:$D$72,CLUBS!$B31,'MP F'!$AD$5:$AD$72)+SUMIF('MP H'!$D$5:$D$72,CLUBS!$B31,'MP H'!$AD$5:$AD$72)+SUMIF('PO F'!$D$5:$D$72,CLUBS!$B31,'PO F'!$AD$5:$AD$72)+SUMIF('PO H'!$D$5:$D$72,CLUBS!$B31,'PO H'!$AD$5:$AD$72)+SUMIF('PU F'!$D$5:$D$72,CLUBS!$B31,'PU F'!$AD$5:$AD$72)+SUMIF('PU H'!$D$5:$D$72,CLUBS!$B31,'PU H'!$AD$5:$AD$72)+SUMIF('BE F'!$D$5:$D$72,CLUBS!$B31,'BE F'!$AD$5:$AD$72)+SUMIF('BE H'!$D$5:$D$72,CLUBS!$B31,'BE H'!$AD$5:$AD$72)+SUMIF('MI F'!$D$5:$D$72,CLUBS!$B31,'MI F'!$AD$5:$AD$72)+SUMIF('MI H'!$D$5:$D$72,CLUBS!$B31,'MI H'!$AD$5:$AD$72)+SUMIF('CA F'!$D$5:$D$72,CLUBS!$B31,'CA F'!$AD$5:$AD$72)+SUMIF('CA H'!$D$5:$D$72,CLUBS!$B31,'CA H'!$AD$5:$AD$72)+SUMIF('JU F'!$D$5:$D$72,CLUBS!$B31,'JU F'!$AD$5:$AD$72)+SUMIF('JU H'!$D$5:$D$72,CLUBS!$B31,'JU H'!$AD$5:$AD$72)</f>
        <v>0</v>
      </c>
      <c r="AM31" s="26">
        <f>COUNTIFS('MP F'!$D$5:$D$72,CLUBS!$B31,'MP F'!$AE$5:$AE$72,"&gt;0")+COUNTIFS('MP H'!$D$5:$D$72,CLUBS!$B31,'MP H'!$AE$5:$AE$72,"&gt;0")+COUNTIFS('PO F'!$D$5:$D$72,CLUBS!$B31,'PO F'!$AE$5:$AE$72,"&gt;0")+COUNTIFS('PO H'!$D$5:$D$72,CLUBS!$B31,'PO H'!$AE$5:$AE$72,"&gt;0")+COUNTIFS('PU F'!$D$5:$D$72,CLUBS!$B31,'PU F'!$AE$5:$AE$72,"&gt;0")+COUNTIFS('PU H'!$D$5:$D$72,CLUBS!$B31,'PU H'!$AE$5:$AE$72,"&gt;0")+COUNTIFS('BE F'!$D$5:$D$72,CLUBS!$B31,'BE F'!$AE$5:$AE$72,"&gt;0")+COUNTIFS('BE H'!$D$5:$D$72,CLUBS!$B31,'BE H'!$AE$5:$AE$72,"&gt;0")+COUNTIFS('MI F'!$D$5:$D$72,CLUBS!$B31,'MI F'!$AE$5:$AE$72,"&gt;0")+COUNTIFS('MI H'!$D$5:$D$72,CLUBS!$B31,'MI H'!$AE$5:$AE$72,"&gt;0")+COUNTIFS('CA F'!$D$5:$D$72,CLUBS!$B31,'CA F'!$AE$5:$AE$72,"&gt;0")+COUNTIFS('CA H'!$D$5:$D$72,CLUBS!$B31,'CA H'!$AE$5:$AE$72,"&gt;0")+COUNTIFS('JU F'!$D$5:$D$72,CLUBS!$B31,'JU F'!$AE$5:$AE$72,"&gt;0")+COUNTIFS('JU H'!$D$5:$D$72,CLUBS!$B31,'JU H'!$AE$5:$AE$72,"&gt;0")</f>
        <v>0</v>
      </c>
      <c r="AN31" s="26">
        <f>SUMIF('MP F'!$D$5:$D$72,CLUBS!$B31,'MP F'!$AF$5:$AF$72)+SUMIF('MP H'!$D$5:$D$72,CLUBS!$B31,'MP H'!$AF$5:$AF$72)+SUMIF('PO F'!$D$5:$D$72,CLUBS!$B31,'PO F'!$AF$5:$AF$72)+SUMIF('PO H'!$D$5:$D$72,CLUBS!$B31,'PO H'!$AF$5:$AF$72)+SUMIF('PU F'!$D$5:$D$72,CLUBS!$B31,'PU F'!$AF$5:$AF$72)+SUMIF('PU H'!$D$5:$D$72,CLUBS!$B31,'PU H'!$AF$5:$AF$72)+SUMIF('BE F'!$D$5:$D$72,CLUBS!$B31,'BE F'!$AF$5:$AF$72)+SUMIF('BE H'!$D$5:$D$72,CLUBS!$B31,'BE H'!$AF$5:$AF$72)+SUMIF('MI F'!$D$5:$D$72,CLUBS!$B31,'MI F'!$AF$5:$AF$72)+SUMIF('MI H'!$D$5:$D$72,CLUBS!$B31,'MI H'!$AF$5:$AF$72)+SUMIF('CA F'!$D$5:$D$72,CLUBS!$B31,'CA F'!$AF$5:$AF$72)+SUMIF('CA H'!$D$5:$D$72,CLUBS!$B31,'CA H'!$AF$5:$AF$72)+SUMIF('JU F'!$D$5:$D$72,CLUBS!$B31,'JU F'!$AF$5:$AF$72)+SUMIF('JU H'!$D$5:$D$72,CLUBS!$B31,'JU H'!$AF$5:$AF$72)</f>
        <v>0</v>
      </c>
      <c r="AO31" s="26">
        <f>COUNTIFS('MP F'!$D$5:$D$72,CLUBS!$B31,'MP F'!$AG$5:$AG$72,"&gt;0")+COUNTIFS('MP H'!$D$5:$D$72,CLUBS!$B31,'MP H'!$AG$5:$AG$72,"&gt;0")+COUNTIFS('PO F'!$D$5:$D$72,CLUBS!$B31,'PO F'!$AG$5:$AG$72,"&gt;0")+COUNTIFS('PO H'!$D$5:$D$72,CLUBS!$B31,'PO H'!$AG$5:$AG$72,"&gt;0")+COUNTIFS('PU F'!$D$5:$D$72,CLUBS!$B31,'PU F'!$AG$5:$AG$72,"&gt;0")+COUNTIFS('PU H'!$D$5:$D$72,CLUBS!$B31,'PU H'!$AG$5:$AG$72,"&gt;0")+COUNTIFS('BE F'!$D$5:$D$72,CLUBS!$B31,'BE F'!$AG$5:$AG$72,"&gt;0")+COUNTIFS('BE H'!$D$5:$D$72,CLUBS!$B31,'BE H'!$AG$5:$AG$72,"&gt;0")+COUNTIFS('MI F'!$D$5:$D$72,CLUBS!$B31,'MI F'!$AG$5:$AG$72,"&gt;0")+COUNTIFS('MI H'!$D$5:$D$72,CLUBS!$B31,'MI H'!$AG$5:$AG$72,"&gt;0")+COUNTIFS('CA F'!$D$5:$D$72,CLUBS!$B31,'CA F'!$AG$5:$AG$72,"&gt;0")+COUNTIFS('CA H'!$D$5:$D$72,CLUBS!$B31,'CA H'!$AG$5:$AG$72,"&gt;0")+COUNTIFS('JU F'!$D$5:$D$72,CLUBS!$B31,'JU F'!$AG$5:$AG$72,"&gt;0")+COUNTIFS('JU H'!$D$5:$D$72,CLUBS!$B31,'JU H'!$AG$5:$AG$72,"&gt;0")</f>
        <v>0</v>
      </c>
      <c r="AP31" s="26">
        <f>SUMIF('MP F'!$D$5:$D$72,CLUBS!$B31,'MP F'!$AH$5:$AH$72)+SUMIF('MP H'!$D$5:$D$72,CLUBS!$B31,'MP H'!$AH$5:$AH$72)+SUMIF('PO F'!$D$5:$D$72,CLUBS!$B31,'PO F'!$AH$5:$AH$72)+SUMIF('PO H'!$D$5:$D$72,CLUBS!$B31,'PO H'!$AH$5:$AH$72)+SUMIF('PU F'!$D$5:$D$72,CLUBS!$B31,'PU F'!$AH$5:$AH$72)+SUMIF('PU H'!$D$5:$D$72,CLUBS!$B31,'PU H'!$AH$5:$AH$72)+SUMIF('BE F'!$D$5:$D$72,CLUBS!$B31,'BE F'!$AH$5:$AH$72)+SUMIF('BE H'!$D$5:$D$72,CLUBS!$B31,'BE H'!$AH$5:$AH$72)+SUMIF('MI F'!$D$5:$D$72,CLUBS!$B31,'MI F'!$AH$5:$AH$72)+SUMIF('MI H'!$D$5:$D$72,CLUBS!$B31,'MI H'!$AH$5:$AH$72)+SUMIF('CA F'!$D$5:$D$72,CLUBS!$B31,'CA F'!$AH$5:$AH$72)+SUMIF('CA H'!$D$5:$D$72,CLUBS!$B31,'CA H'!$AH$5:$AH$72)+SUMIF('JU F'!$D$5:$D$72,CLUBS!$B31,'JU F'!$AH$5:$AH$72)+SUMIF('JU H'!$D$5:$D$72,CLUBS!$B31,'JU H'!$AH$5:$AH$72)</f>
        <v>0</v>
      </c>
      <c r="AQ31" s="16">
        <f t="shared" si="12"/>
        <v>5</v>
      </c>
      <c r="AR31" s="28">
        <f t="shared" si="13"/>
        <v>34.5</v>
      </c>
      <c r="AS31" s="29">
        <f t="shared" si="14"/>
        <v>6.9</v>
      </c>
      <c r="AT31" s="14">
        <v>15</v>
      </c>
      <c r="AU31" s="14">
        <v>10</v>
      </c>
      <c r="AV31" s="27">
        <f t="shared" si="15"/>
        <v>2.2999999999999998</v>
      </c>
      <c r="AW31" s="22"/>
    </row>
    <row r="32" spans="1:49" ht="13.5" x14ac:dyDescent="0.3">
      <c r="A32" s="34">
        <f t="shared" si="0"/>
        <v>14</v>
      </c>
      <c r="B32" s="65" t="s">
        <v>107</v>
      </c>
      <c r="C32" s="14">
        <f>COUNTIFS('MP F'!$D$5:$D$72,CLUBS!$B32,'MP F'!$E$5:$E$72,"&gt;0")+COUNTIFS('MP H'!$D$5:$D$72,CLUBS!$B32,'MP H'!$E$5:$E$72,"&gt;0")+COUNTIFS('PO F'!$D$5:$D$72,CLUBS!$B32,'PO F'!$E$5:$E$72,"&gt;0")+COUNTIFS('PO H'!$D$5:$D$72,CLUBS!$B32,'PO H'!$E$5:$E$72,"&gt;0")+COUNTIFS('PU F'!$D$5:$D$72,CLUBS!$B32,'PU F'!$E$5:$E$72,"&gt;0")+COUNTIFS('PU H'!$D$5:$D$72,CLUBS!$B32,'PU H'!$E$5:$E$72,"&gt;0")+COUNTIFS('BE F'!$D$5:$D$72,CLUBS!$B32,'BE F'!$E$5:$E$72,"&gt;0")+COUNTIFS('BE H'!$D$5:$D$72,CLUBS!$B32,'BE H'!$E$5:$E$72,"&gt;0")+COUNTIFS('MI F'!$D$5:$D$72,CLUBS!$B32,'MI F'!$E$5:$E$72,"&gt;0")+COUNTIFS('MI H'!$D$5:$D$72,CLUBS!$B32,'MI H'!$E$5:$E$72,"&gt;0")+COUNTIFS('CA F'!$D$5:$D$72,CLUBS!$B32,'CA F'!$E$5:$E$72,"&gt;0")+COUNTIFS('CA H'!$D$5:$D$72,CLUBS!$B32,'CA H'!$E$5:$E$72,"&gt;0")+COUNTIFS('JU F'!$D$5:$D$72,CLUBS!$B32,'JU F'!$E$5:$E$72,"&gt;0")+COUNTIFS('JU H'!$D$5:$D$72,CLUBS!$B32,'JU H'!$E$5:$E$72,"&gt;0")</f>
        <v>0</v>
      </c>
      <c r="D32" s="14">
        <f t="shared" si="2"/>
        <v>0</v>
      </c>
      <c r="E32" s="27">
        <f>(SUMIF('MP F'!$D$5:$D$72,CLUBS!$B32,'MP F'!$F$5:$F$72)+SUMIF('MP H'!$D$5:$D$72,CLUBS!$B32,'MP H'!$F$5:$F$72)+SUMIF('PO F'!$D$5:$D$72,CLUBS!$B32,'PO F'!$F$5:$F$72)+SUMIF('PO H'!$D$5:$D$72,CLUBS!$B32,'PO H'!$F$5:$F$72)+SUMIF('PU F'!$D$5:$D$72,CLUBS!$B32,'PU F'!$F$5:$F$72)+SUMIF('PU H'!$D$5:$D$72,CLUBS!$B32,'PU H'!$F$5:$F$72)+SUMIF('BE F'!$D$5:$D$72,CLUBS!$B32,'BE F'!$F$5:$F$72)+SUMIF('BE H'!$D$5:$D$72,CLUBS!$B32,'BE H'!$F$5:$F$72)+SUMIF('MI F'!$D$5:$D$72,CLUBS!$B32,'MI F'!$F$5:$F$72)+SUMIF('MI H'!$D$5:$D$72,CLUBS!$B32,'MI H'!$F$5:$F$72)+SUMIF('CA F'!$D$5:$D$72,CLUBS!$B32,'CA F'!$F$5:$F$72)+SUMIF('CA H'!$D$5:$D$72,CLUBS!$B32,'CA H'!$F$5:$F$72)+SUMIF('JU F'!$D$5:$D$72,CLUBS!$B32,'JU F'!$F$5:$F$72)+SUMIF('JU H'!$D$5:$D$72,CLUBS!$B32,'JU H'!$F$5:$F$72))*D32</f>
        <v>0</v>
      </c>
      <c r="F32" s="69">
        <f>COUNTIFS('MP F'!$D$5:$D$72,CLUBS!$B32,'MP F'!$G$5:$G$72,"&gt;0")+COUNTIFS('MP H'!$D$5:$D$72,CLUBS!$B32,'MP H'!$G$5:$G$72,"&gt;0")+COUNTIFS('PO F'!$D$5:$D$72,CLUBS!$B32,'PO F'!$G$5:$G$72,"&gt;0")+COUNTIFS('PO H'!$D$5:$D$72,CLUBS!$B32,'PO H'!$G$5:$G$72,"&gt;0")+COUNTIFS('PU F'!$D$5:$D$72,CLUBS!$B32,'PU F'!$G$5:$G$72,"&gt;0")+COUNTIFS('PU H'!$D$5:$D$72,CLUBS!$B32,'PU H'!$G$5:$G$72,"&gt;0")+COUNTIFS('BE F'!$D$5:$D$72,CLUBS!$B32,'BE F'!$G$5:$G$72,"&gt;0")+COUNTIFS('BE H'!$D$5:$D$72,CLUBS!$B32,'BE H'!$G$5:$G$72,"&gt;0")+COUNTIFS('MI F'!$D$5:$D$72,CLUBS!$B32,'MI F'!$G$5:$G$72,"&gt;0")+COUNTIFS('MI H'!$D$5:$D$72,CLUBS!$B32,'MI H'!$G$5:$G$72,"&gt;0")+COUNTIFS('CA F'!$D$5:$D$72,CLUBS!$B32,'CA F'!$G$5:$G$72,"&gt;0")+COUNTIFS('CA H'!$D$5:$D$72,CLUBS!$B32,'CA H'!$G$5:$G$72,"&gt;0")+COUNTIFS('JU F'!$D$5:$D$72,CLUBS!$B32,'JU F'!$G$5:$G$72,"&gt;0")+COUNTIFS('JU H'!$D$5:$D$72,CLUBS!$B32,'JU H'!$G$5:$G$72,"&gt;0")</f>
        <v>4</v>
      </c>
      <c r="G32" s="69">
        <f t="shared" si="3"/>
        <v>0.44444444444444442</v>
      </c>
      <c r="H32" s="70">
        <f>(SUMIF('MP F'!$D$5:$D$72,CLUBS!$B32,'MP F'!$H$5:$H$72)+SUMIF('MP H'!$D$5:$D$72,CLUBS!$B32,'MP H'!$H$5:$H$72)+SUMIF('PO F'!$D$5:$D$72,CLUBS!$B32,'PO F'!$H$5:$H$72)+SUMIF('PO H'!$D$5:$D$72,CLUBS!$B32,'PO H'!$H$5:$H$72)+SUMIF('PU F'!$D$5:$D$72,CLUBS!$B32,'PU F'!$H$5:$H$72)+SUMIF('PU H'!$D$5:$D$72,CLUBS!$B32,'PU H'!$H$5:$H$72)+SUMIF('BE F'!$D$5:$D$72,CLUBS!$B32,'BE F'!$H$5:$H$72)+SUMIF('BE H'!$D$5:$D$72,CLUBS!$B32,'BE H'!$H$5:$H$72)+SUMIF('MI F'!$D$5:$D$72,CLUBS!$B32,'MI F'!$H$5:$H$72)+SUMIF('MI H'!$D$5:$D$72,CLUBS!$B32,'MI H'!$H$5:$H$72)+SUMIF('CA F'!$D$5:$D$72,CLUBS!$B32,'CA F'!$H$5:$H$72)+SUMIF('CA H'!$D$5:$D$72,CLUBS!$B32,'CA H'!$H$5:$H$72)+SUMIF('JU F'!$D$5:$D$72,CLUBS!$B32,'JU F'!$H$5:$H$72)+SUMIF('JU H'!$D$5:$D$72,CLUBS!$B32,'JU H'!$H$5:$H$72))*G32</f>
        <v>38.222222222222221</v>
      </c>
      <c r="I32" s="14">
        <f>COUNTIFS('MP F'!$D$5:$D$72,CLUBS!$B32,'MP F'!$I$5:$I$72,"&gt;0")+COUNTIFS('MP H'!$D$5:$D$72,CLUBS!$B32,'MP H'!$I$5:$I$72,"&gt;0")+COUNTIFS('PO F'!$D$5:$D$72,CLUBS!$B32,'PO F'!$I$5:$I$72,"&gt;0")+COUNTIFS('PO H'!$D$5:$D$72,CLUBS!$B32,'PO H'!$I$5:$I$72,"&gt;0")+COUNTIFS('PU F'!$D$5:$D$72,CLUBS!$B32,'PU F'!$I$5:$I$72,"&gt;0")+COUNTIFS('PU H'!$D$5:$D$72,CLUBS!$B32,'PU H'!$I$5:$I$72,"&gt;0")+COUNTIFS('BE F'!$D$5:$D$72,CLUBS!$B32,'BE F'!$I$5:$I$72,"&gt;0")+COUNTIFS('BE H'!$D$5:$D$72,CLUBS!$B32,'BE H'!$I$5:$I$72,"&gt;0")+COUNTIFS('MI F'!$D$5:$D$72,CLUBS!$B32,'MI F'!$I$5:$I$72,"&gt;0")+COUNTIFS('MI H'!$D$5:$D$72,CLUBS!$B32,'MI H'!$I$5:$I$72,"&gt;0")+COUNTIFS('CA F'!$D$5:$D$72,CLUBS!$B32,'CA F'!$I$5:$I$72,"&gt;0")+COUNTIFS('CA H'!$D$5:$D$72,CLUBS!$B32,'CA H'!$I$5:$I$72,"&gt;0")+COUNTIFS('JU F'!$D$5:$D$72,CLUBS!$B32,'JU F'!$I$5:$I$72,"&gt;0")+COUNTIFS('JU H'!$D$5:$D$72,CLUBS!$B32,'JU H'!$I$5:$I$72,"&gt;0")</f>
        <v>2</v>
      </c>
      <c r="J32" s="14">
        <f t="shared" si="4"/>
        <v>0.22222222222222221</v>
      </c>
      <c r="K32" s="26">
        <f>(SUMIF('MP F'!$D$5:$D$72,CLUBS!$B32,'MP F'!$J$5:$J$72)+SUMIF('MP H'!$D$5:$D$72,CLUBS!$B32,'MP H'!$J$5:$J$72)+SUMIF('PO F'!$D$5:$D$72,CLUBS!$B32,'PO F'!$J$5:$J$72)+SUMIF('PO H'!$D$5:$D$72,CLUBS!$B32,'PO H'!$J$5:$J$72)+SUMIF('PU F'!$D$5:$D$72,CLUBS!$B32,'PU F'!$J$5:$J$72)+SUMIF('PU H'!$D$5:$D$72,CLUBS!$B32,'PU H'!$J$5:$J$72)+SUMIF('BE F'!$D$5:$D$72,CLUBS!$B32,'BE F'!$J$5:$J$72)+SUMIF('BE H'!$D$5:$D$72,CLUBS!$B32,'BE H'!$J$5:$J$72)+SUMIF('MI F'!$D$5:$D$72,CLUBS!$B32,'MI F'!$J$5:$J$72)+SUMIF('MI H'!$D$5:$D$72,CLUBS!$B32,'MI H'!$J$5:$J$72)+SUMIF('CA F'!$D$5:$D$72,CLUBS!$B32,'CA F'!$J$5:$J$72)+SUMIF('CA H'!$D$5:$D$72,CLUBS!$B32,'CA H'!$J$5:$J$72)+SUMIF('JU F'!$D$5:$D$72,CLUBS!$B32,'JU F'!$J$5:$J$72)+SUMIF('JU H'!$D$5:$D$72,CLUBS!$B32,'JU H'!$J$5:$J$72))*J32</f>
        <v>14.888888888888888</v>
      </c>
      <c r="L32" s="69">
        <f>COUNTIFS('MP F'!$D$5:$D$72,CLUBS!$B32,'MP F'!$K$5:$K$72,"&gt;0")+COUNTIFS('MP H'!$D$5:$D$72,CLUBS!$B32,'MP H'!$K$5:$K$72,"&gt;0")+COUNTIFS('PO F'!$D$5:$D$72,CLUBS!$B32,'PO F'!$K$5:$K$72,"&gt;0")+COUNTIFS('PO H'!$D$5:$D$72,CLUBS!$B32,'PO H'!$K$5:$K$72,"&gt;0")+COUNTIFS('PU F'!$D$5:$D$72,CLUBS!$B32,'PU F'!$K$5:$K$72,"&gt;0")+COUNTIFS('PU H'!$D$5:$D$72,CLUBS!$B32,'PU H'!$K$5:$K$72,"&gt;0")+COUNTIFS('BE F'!$D$5:$D$72,CLUBS!$B32,'BE F'!$K$5:$K$72,"&gt;0")+COUNTIFS('BE H'!$D$5:$D$72,CLUBS!$B32,'BE H'!$K$5:$K$72,"&gt;0")+COUNTIFS('MI F'!$D$5:$D$72,CLUBS!$B32,'MI F'!$K$5:$K$72,"&gt;0")+COUNTIFS('MI H'!$D$5:$D$72,CLUBS!$B32,'MI H'!$K$5:$K$72,"&gt;0")+COUNTIFS('CA F'!$D$5:$D$72,CLUBS!$B32,'CA F'!$K$5:$K$72,"&gt;0")+COUNTIFS('CA H'!$D$5:$D$72,CLUBS!$B32,'CA H'!$K$5:$K$72,"&gt;0")+COUNTIFS('JU F'!$D$5:$D$72,CLUBS!$B32,'JU F'!$K$5:$K$72,"&gt;0")+COUNTIFS('JU H'!$D$5:$D$72,CLUBS!$B32,'JU H'!$K$5:$K$72,"&gt;0")</f>
        <v>0</v>
      </c>
      <c r="M32" s="69">
        <f t="shared" si="5"/>
        <v>0</v>
      </c>
      <c r="N32" s="69">
        <f>(SUMIF('MP F'!$D$5:$D$72,CLUBS!$B32,'MP F'!$L$5:$L$72)+SUMIF('MP H'!$D$5:$D$72,CLUBS!$B32,'MP H'!$L$5:$L$72)+SUMIF('PO F'!$D$5:$D$72,CLUBS!$B32,'PO F'!$L$5:$L$72)+SUMIF('PO H'!$D$5:$D$72,CLUBS!$B32,'PO H'!$L$5:$L$72)+SUMIF('PU F'!$D$5:$D$72,CLUBS!$B32,'PU F'!$L$5:$L$72)+SUMIF('PU H'!$D$5:$D$72,CLUBS!$B32,'PU H'!$L$5:$L$72)+SUMIF('BE F'!$D$5:$D$72,CLUBS!$B32,'BE F'!$L$5:$L$72)+SUMIF('BE H'!$D$5:$D$72,CLUBS!$B32,'BE H'!$L$5:$L$72)+SUMIF('MI F'!$D$5:$D$72,CLUBS!$B32,'MI F'!$L$5:$L$72)+SUMIF('MI H'!$D$5:$D$72,CLUBS!$B32,'MI H'!$L$5:$L$72)+SUMIF('CA F'!$D$5:$D$72,CLUBS!$B32,'CA F'!$L$5:$L$72)+SUMIF('CA H'!$D$5:$D$72,CLUBS!$B32,'CA H'!$L$5:$L$72)+SUMIF('JU F'!$D$5:$D$72,CLUBS!$B32,'JU F'!$L$5:$L$72)+SUMIF('JU H'!$D$5:$D$72,CLUBS!$B32,'JU H'!$L$5:$L$72))*M32</f>
        <v>0</v>
      </c>
      <c r="O32" s="26">
        <f>COUNTIFS('MP F'!$D$5:$D$72,CLUBS!$B32,'MP F'!$M$5:$M$72,"&gt;0")+COUNTIFS('MP H'!$D$5:$D$72,CLUBS!$B32,'MP H'!$M$5:$M$72,"&gt;0")+COUNTIFS('PO F'!$D$5:$D$72,CLUBS!$B32,'PO F'!$M$5:$M$72,"&gt;0")+COUNTIFS('PO H'!$D$5:$D$72,CLUBS!$B32,'PO H'!$M$5:$M$72,"&gt;0")+COUNTIFS('PU F'!$D$5:$D$72,CLUBS!$B32,'PU F'!$M$5:$M$72,"&gt;0")+COUNTIFS('PU H'!$D$5:$D$72,CLUBS!$B32,'PU H'!$M$5:$M$72,"&gt;0")+COUNTIFS('BE F'!$D$5:$D$72,CLUBS!$B32,'BE F'!$M$5:$M$72,"&gt;0")+COUNTIFS('BE H'!$D$5:$D$72,CLUBS!$B32,'BE H'!$M$5:$M$72,"&gt;0")+COUNTIFS('MI F'!$D$5:$D$72,CLUBS!$B32,'MI F'!$M$5:$M$72,"&gt;0")+COUNTIFS('MI H'!$D$5:$D$72,CLUBS!$B32,'MI H'!$M$5:$M$72,"&gt;0")+COUNTIFS('CA F'!$D$5:$D$72,CLUBS!$B32,'CA F'!$M$5:$M$72,"&gt;0")+COUNTIFS('CA H'!$D$5:$D$72,CLUBS!$B32,'CA H'!$M$5:$M$72,"&gt;0")+COUNTIFS('JU F'!$D$5:$D$72,CLUBS!$B32,'JU F'!$M$5:$M$72,"&gt;0")+COUNTIFS('JU H'!$D$5:$D$72,CLUBS!$B32,'JU H'!$M$5:$M$72,"&gt;0")</f>
        <v>0</v>
      </c>
      <c r="P32" s="26">
        <f t="shared" si="6"/>
        <v>0</v>
      </c>
      <c r="Q32" s="26">
        <f>(SUMIF('MP F'!$D$5:$D$72,CLUBS!$B32,'MP F'!$N$5:$N$72)+SUMIF('MP H'!$D$5:$D$72,CLUBS!$B32,'MP H'!$N$5:$N$72)+SUMIF('PO F'!$D$5:$D$72,CLUBS!$B32,'PO F'!$N$5:$N$72)+SUMIF('PO H'!$D$5:$D$72,CLUBS!$B32,'PO H'!$N$5:$N$72)+SUMIF('PU F'!$D$5:$D$72,CLUBS!$B32,'PU F'!$N$5:$N$72)+SUMIF('PU H'!$D$5:$D$72,CLUBS!$B32,'PU H'!$N$5:$N$72)+SUMIF('BE F'!$D$5:$D$72,CLUBS!$B32,'BE F'!$N$5:$N$72)+SUMIF('BE H'!$D$5:$D$72,CLUBS!$B32,'BE H'!$N$5:$N$72)+SUMIF('MI F'!$D$5:$D$72,CLUBS!$B32,'MI F'!$N$5:$N$72)+SUMIF('MI H'!$D$5:$D$72,CLUBS!$B32,'MI H'!$N$5:$N$72)+SUMIF('CA F'!$D$5:$D$72,CLUBS!$B32,'CA F'!$N$5:$N$72)+SUMIF('CA H'!$D$5:$D$72,CLUBS!$B32,'CA H'!$N$5:$N$72)+SUMIF('JU F'!$D$5:$D$72,CLUBS!$B32,'JU F'!$N$5:$N$72)+SUMIF('JU H'!$D$5:$D$72,CLUBS!$B32,'JU H'!$N$5:$N$72))*P32</f>
        <v>0</v>
      </c>
      <c r="R32" s="69">
        <f>COUNTIFS('MP F'!$D$5:$D$72,CLUBS!$B32,'MP F'!$O$5:$O$72,"&gt;0")+COUNTIFS('MP H'!$D$5:$D$72,CLUBS!$B32,'MP H'!$O$5:$O$72,"&gt;0")+COUNTIFS('PO F'!$D$5:$D$72,CLUBS!$B32,'PO F'!$O$5:$O$72,"&gt;0")+COUNTIFS('PO H'!$D$5:$D$72,CLUBS!$B32,'PO H'!$O$5:$O$72,"&gt;0")+COUNTIFS('PU F'!$D$5:$D$72,CLUBS!$B32,'PU F'!$O$5:$O$72,"&gt;0")+COUNTIFS('PU H'!$D$5:$D$72,CLUBS!$B32,'PU H'!$O$5:$O$72,"&gt;0")+COUNTIFS('BE F'!$D$5:$D$72,CLUBS!$B32,'BE F'!$O$5:$O$72,"&gt;0")+COUNTIFS('BE H'!$D$5:$D$72,CLUBS!$B32,'BE H'!$O$5:$O$72,"&gt;0")+COUNTIFS('MI F'!$D$5:$D$72,CLUBS!$B32,'MI F'!$O$5:$O$72,"&gt;0")+COUNTIFS('MI H'!$D$5:$D$72,CLUBS!$B32,'MI H'!$O$5:$O$72,"&gt;0")+COUNTIFS('CA F'!$D$5:$D$72,CLUBS!$B32,'CA F'!$O$5:$O$72,"&gt;0")+COUNTIFS('CA H'!$D$5:$D$72,CLUBS!$B32,'CA H'!$O$5:$O$72,"&gt;0")+COUNTIFS('JU F'!$D$5:$D$72,CLUBS!$B32,'JU F'!$O$5:$O$72,"&gt;0")+COUNTIFS('JU H'!$D$5:$D$72,CLUBS!$B32,'JU H'!$O$5:$O$72,"&gt;0")</f>
        <v>0</v>
      </c>
      <c r="S32" s="69">
        <f t="shared" si="7"/>
        <v>0</v>
      </c>
      <c r="T32" s="69">
        <f>(SUMIF('MP F'!$D$5:$D$72,CLUBS!$B32,'MP F'!$P$5:$P$72)+SUMIF('MP H'!$D$5:$D$72,CLUBS!$B32,'MP H'!$P$5:$P$72)+SUMIF('PO F'!$D$5:$D$72,CLUBS!$B32,'PO F'!$P$5:$P$72)+SUMIF('PO H'!$D$5:$D$72,CLUBS!$B32,'PO H'!$P$5:$P$72)+SUMIF('PU F'!$D$5:$D$72,CLUBS!$B32,'PU F'!$P$5:$P$72)+SUMIF('PU H'!$D$5:$D$72,CLUBS!$B32,'PU H'!$P$5:$P$72)+SUMIF('BE F'!$D$5:$D$72,CLUBS!$B32,'BE F'!$P$5:$P$72)+SUMIF('BE H'!$D$5:$D$72,CLUBS!$B32,'BE H'!$P$5:$P$72)+SUMIF('MI F'!$D$5:$D$72,CLUBS!$B32,'MI F'!$P$5:$P$72)+SUMIF('MI H'!$D$5:$D$72,CLUBS!$B32,'MI H'!$P$5:$P$72)+SUMIF('CA F'!$D$5:$D$72,CLUBS!$B32,'CA F'!$P$5:$P$72)+SUMIF('CA H'!$D$5:$D$72,CLUBS!$B32,'CA H'!$P$5:$P$72)+SUMIF('JU F'!$D$5:$D$72,CLUBS!$B32,'JU F'!$P$5:$P$72)+SUMIF('JU H'!$D$5:$D$72,CLUBS!$B32,'JU H'!$P$5:$P$72))*S32</f>
        <v>0</v>
      </c>
      <c r="U32" s="26">
        <f>COUNTIFS('MP F'!$D$5:$D$72,CLUBS!$B32,'MP F'!$Q$5:$Q$72,"&gt;0")+COUNTIFS('MP H'!$D$5:$D$72,CLUBS!$B32,'MP H'!$Q$5:$Q$72,"&gt;0")+COUNTIFS('PO F'!$D$5:$D$72,CLUBS!$B32,'PO F'!$Q$5:$Q$72,"&gt;0")+COUNTIFS('PO H'!$D$5:$D$72,CLUBS!$B32,'PO H'!$Q$5:$Q$72,"&gt;0")+COUNTIFS('PU F'!$D$5:$D$72,CLUBS!$B32,'PU F'!$Q$5:$Q$72,"&gt;0")+COUNTIFS('PU H'!$D$5:$D$72,CLUBS!$B32,'PU H'!$Q$5:$Q$72,"&gt;0")+COUNTIFS('BE F'!$D$5:$D$72,CLUBS!$B32,'BE F'!$Q$5:$Q$72,"&gt;0")+COUNTIFS('BE H'!$D$5:$D$72,CLUBS!$B32,'BE H'!$Q$5:$Q$72,"&gt;0")+COUNTIFS('MI F'!$D$5:$D$72,CLUBS!$B32,'MI F'!$Q$5:$Q$72,"&gt;0")+COUNTIFS('MI H'!$D$5:$D$72,CLUBS!$B32,'MI H'!$Q$5:$Q$72,"&gt;0")+COUNTIFS('CA F'!$D$5:$D$72,CLUBS!$B32,'CA F'!$Q$5:$Q$72,"&gt;0")+COUNTIFS('CA H'!$D$5:$D$72,CLUBS!$B32,'CA H'!$Q$5:$Q$72,"&gt;0")+COUNTIFS('JU F'!$D$5:$D$72,CLUBS!$B32,'JU F'!$Q$5:$Q$72,"&gt;0")+COUNTIFS('JU H'!$D$5:$D$72,CLUBS!$B32,'JU H'!$Q$5:$Q$72,"&gt;0")</f>
        <v>0</v>
      </c>
      <c r="V32" s="26">
        <f t="shared" si="8"/>
        <v>0</v>
      </c>
      <c r="W32" s="26">
        <f>(SUMIF('MP F'!$D$5:$D$72,CLUBS!$B32,'MP F'!$R$5:$R$72)+SUMIF('MP H'!$D$5:$D$72,CLUBS!$B32,'MP H'!$R$5:$R$72)+SUMIF('PO F'!$D$5:$D$72,CLUBS!$B32,'PO F'!$R$5:$R$72)+SUMIF('PO H'!$D$5:$D$72,CLUBS!$B32,'PO H'!$R$5:$R$72)+SUMIF('PU F'!$D$5:$D$72,CLUBS!$B32,'PU F'!$R$5:$R$72)+SUMIF('PU H'!$D$5:$D$72,CLUBS!$B32,'PU H'!$R$5:$R$72)+SUMIF('BE F'!$D$5:$D$72,CLUBS!$B32,'BE F'!$R$5:$R$72)+SUMIF('BE H'!$D$5:$D$72,CLUBS!$B32,'BE H'!$R$5:$R$72)+SUMIF('MI F'!$D$5:$D$72,CLUBS!$B32,'MI F'!$R$5:$R$72)+SUMIF('MI H'!$D$5:$D$72,CLUBS!$B32,'MI H'!$R$5:$R$72)+SUMIF('CA F'!$D$5:$D$72,CLUBS!$B32,'CA F'!$R$5:$R$72)+SUMIF('CA H'!$D$5:$D$72,CLUBS!$B32,'CA H'!$R$5:$R$72)+SUMIF('JU F'!$D$5:$D$72,CLUBS!$B32,'JU F'!$R$5:$R$72)+SUMIF('JU H'!$D$5:$D$72,CLUBS!$B32,'JU H'!$R$5:$R$72))*V32</f>
        <v>0</v>
      </c>
      <c r="X32" s="69">
        <f>COUNTIFS('MP F'!$D$5:$D$72,CLUBS!$B32,'MP F'!$S$5:$S$72,"&gt;0")+COUNTIFS('MP H'!$D$5:$D$72,CLUBS!$B32,'MP H'!$S$5:$S$72,"&gt;0")+COUNTIFS('PO F'!$D$5:$D$72,CLUBS!$B32,'PO F'!$S$5:$S$72,"&gt;0")+COUNTIFS('PO H'!$D$5:$D$72,CLUBS!$B32,'PO H'!$S$5:$S$72,"&gt;0")+COUNTIFS('PU F'!$D$5:$D$72,CLUBS!$B32,'PU F'!$S$5:$S$72,"&gt;0")+COUNTIFS('PU H'!$D$5:$D$72,CLUBS!$B32,'PU H'!$S$5:$S$72,"&gt;0")+COUNTIFS('BE F'!$D$5:$D$72,CLUBS!$B32,'BE F'!$S$5:$S$72,"&gt;0")+COUNTIFS('BE H'!$D$5:$D$72,CLUBS!$B32,'BE H'!$S$5:$S$72,"&gt;0")+COUNTIFS('MI F'!$D$5:$D$72,CLUBS!$B32,'MI F'!$S$5:$S$72,"&gt;0")+COUNTIFS('MI H'!$D$5:$D$72,CLUBS!$B32,'MI H'!$S$5:$S$72,"&gt;0")+COUNTIFS('CA F'!$D$5:$D$72,CLUBS!$B32,'CA F'!$S$5:$S$72,"&gt;0")+COUNTIFS('CA H'!$D$5:$D$72,CLUBS!$B32,'CA H'!$S$5:$S$72,"&gt;0")+COUNTIFS('JU F'!$D$5:$D$72,CLUBS!$B32,'JU F'!$S$5:$S$72,"&gt;0")+COUNTIFS('JU H'!$D$5:$D$72,CLUBS!$B32,'JU H'!$S$5:$S$72,"&gt;0")</f>
        <v>0</v>
      </c>
      <c r="Y32" s="69">
        <f t="shared" si="9"/>
        <v>0</v>
      </c>
      <c r="Z32" s="69">
        <f>(SUMIF('MP F'!$D$5:$D$72,CLUBS!$B32,'MP F'!$T$5:$T$72)+SUMIF('MP H'!$D$5:$D$72,CLUBS!$B32,'MP H'!$T$5:$T$72)+SUMIF('PO F'!$D$5:$D$72,CLUBS!$B32,'PO F'!$T$5:$T$72)+SUMIF('PO H'!$D$5:$D$72,CLUBS!$B32,'PO H'!$T$5:$T$72)+SUMIF('PU F'!$D$5:$D$72,CLUBS!$B32,'PU F'!$T$5:$T$72)+SUMIF('PU H'!$D$5:$D$72,CLUBS!$B32,'PU H'!$T$5:$T$72)+SUMIF('BE F'!$D$5:$D$72,CLUBS!$B32,'BE F'!$T$5:$T$72)+SUMIF('BE H'!$D$5:$D$72,CLUBS!$B32,'BE H'!$T$5:$T$72)+SUMIF('MI F'!$D$5:$D$72,CLUBS!$B32,'MI F'!$T$5:$T$72)+SUMIF('MI H'!$D$5:$D$72,CLUBS!$B32,'MI H'!$T$5:$T$72)+SUMIF('CA F'!$D$5:$D$72,CLUBS!$B32,'CA F'!$T$5:$T$72)+SUMIF('CA H'!$D$5:$D$72,CLUBS!$B32,'CA H'!$T$5:$T$72)+SUMIF('JU F'!$D$5:$D$72,CLUBS!$B32,'JU F'!$T$5:$T$72)+SUMIF('JU H'!$D$5:$D$72,CLUBS!$B32,'JU H'!$T$5:$T$72))*Y32</f>
        <v>0</v>
      </c>
      <c r="AA32" s="26">
        <f>COUNTIFS('MP F'!$D$5:$D$72,CLUBS!$B32,'MP F'!$U$5:$U$72,"&gt;0")+COUNTIFS('MP H'!$D$5:$D$72,CLUBS!$B32,'MP H'!$U$5:$U$72,"&gt;0")+COUNTIFS('PO F'!$D$5:$D$72,CLUBS!$B32,'PO F'!$U$5:$U$72,"&gt;0")+COUNTIFS('PO H'!$D$5:$D$72,CLUBS!$B32,'PO H'!$U$5:$U$72,"&gt;0")+COUNTIFS('PU F'!$D$5:$D$72,CLUBS!$B32,'PU F'!$U$5:$U$72,"&gt;0")+COUNTIFS('PU H'!$D$5:$D$72,CLUBS!$B32,'PU H'!$U$5:$U$72,"&gt;0")+COUNTIFS('BE F'!$D$5:$D$72,CLUBS!$B32,'BE F'!$U$5:$U$72,"&gt;0")+COUNTIFS('BE H'!$D$5:$D$72,CLUBS!$B32,'BE H'!$U$5:$U$72,"&gt;0")+COUNTIFS('MI F'!$D$5:$D$72,CLUBS!$B32,'MI F'!$U$5:$U$72,"&gt;0")+COUNTIFS('MI H'!$D$5:$D$72,CLUBS!$B32,'MI H'!$U$5:$U$72,"&gt;0")+COUNTIFS('CA F'!$D$5:$D$72,CLUBS!$B32,'CA F'!$U$5:$U$72,"&gt;0")+COUNTIFS('CA H'!$D$5:$D$72,CLUBS!$B32,'CA H'!$U$5:$U$72,"&gt;0")+COUNTIFS('JU F'!$D$5:$D$72,CLUBS!$B32,'JU F'!$U$5:$U$72,"&gt;0")+COUNTIFS('JU H'!$D$5:$D$72,CLUBS!$B32,'JU H'!$U$5:$U$72,"&gt;0")</f>
        <v>0</v>
      </c>
      <c r="AB32" s="26">
        <f t="shared" si="10"/>
        <v>0</v>
      </c>
      <c r="AC32" s="26">
        <f>(SUMIF('MP F'!$D$5:$D$72,CLUBS!$B32,'MP F'!$V$5:$V$72)+SUMIF('MP H'!$D$5:$D$72,CLUBS!$B32,'MP H'!$V$5:$V$72)+SUMIF('PO F'!$D$5:$D$72,CLUBS!$B32,'PO F'!$V$5:$V$72)+SUMIF('PO H'!$D$5:$D$72,CLUBS!$B32,'PO H'!$V$5:$V$72)+SUMIF('PU F'!$D$5:$D$72,CLUBS!$B32,'PU F'!$V$5:$V$72)+SUMIF('PU H'!$D$5:$D$72,CLUBS!$B32,'PU H'!$V$5:$V$72)+SUMIF('BE F'!$D$5:$D$72,CLUBS!$B32,'BE F'!$V$5:$V$72)+SUMIF('BE H'!$D$5:$D$72,CLUBS!$B32,'BE H'!$V$5:$V$72)+SUMIF('MI F'!$D$5:$D$72,CLUBS!$B32,'MI F'!$V$5:$V$72)+SUMIF('MI H'!$D$5:$D$72,CLUBS!$B32,'MI H'!$V$5:$V$72)+SUMIF('CA F'!$D$5:$D$72,CLUBS!$B32,'CA F'!$V$5:$V$72)+SUMIF('CA H'!$D$5:$D$72,CLUBS!$B32,'CA H'!$V$5:$V$72)+SUMIF('JU F'!$D$5:$D$72,CLUBS!$B32,'JU F'!$V$5:$V$72)+SUMIF('JU H'!$D$5:$D$72,CLUBS!$B32,'JU H'!$V$5:$V$72))*AB32</f>
        <v>0</v>
      </c>
      <c r="AD32" s="69">
        <f>COUNTIFS('MP F'!$D$5:$D$72,CLUBS!$B32,'MP F'!$W$5:$W$72,"&gt;0")+COUNTIFS('MP H'!$D$5:$D$72,CLUBS!$B32,'MP H'!$W$5:$W$72,"&gt;0")+COUNTIFS('PO F'!$D$5:$D$72,CLUBS!$B32,'PO F'!$W$5:$W$72,"&gt;0")+COUNTIFS('PO H'!$D$5:$D$72,CLUBS!$B32,'PO H'!$W$5:$W$72,"&gt;0")+COUNTIFS('PU F'!$D$5:$D$72,CLUBS!$B32,'PU F'!$W$5:$W$72,"&gt;0")+COUNTIFS('PU H'!$D$5:$D$72,CLUBS!$B32,'PU H'!$W$5:$W$72,"&gt;0")+COUNTIFS('BE F'!$D$5:$D$72,CLUBS!$B32,'BE F'!$W$5:$W$72,"&gt;0")+COUNTIFS('BE H'!$D$5:$D$72,CLUBS!$B32,'BE H'!$W$5:$W$72,"&gt;0")+COUNTIFS('MI F'!$D$5:$D$72,CLUBS!$B32,'MI F'!$W$5:$W$72,"&gt;0")+COUNTIFS('MI H'!$D$5:$D$72,CLUBS!$B32,'MI H'!$W$5:$W$72,"&gt;0")+COUNTIFS('CA F'!$D$5:$D$72,CLUBS!$B32,'CA F'!$W$5:$W$72,"&gt;0")+COUNTIFS('CA H'!$D$5:$D$72,CLUBS!$B32,'CA H'!$W$5:$W$72,"&gt;0")+COUNTIFS('JU F'!$D$5:$D$72,CLUBS!$B32,'JU F'!$W$5:$W$72,"&gt;0")+COUNTIFS('JU H'!$D$5:$D$72,CLUBS!$B32,'JU H'!$W$5:$W$72,"&gt;0")</f>
        <v>0</v>
      </c>
      <c r="AE32" s="69">
        <f t="shared" si="11"/>
        <v>0</v>
      </c>
      <c r="AF32" s="69">
        <f>(SUMIF('MP F'!$D$5:$D$72,CLUBS!$B32,'MP F'!$X$5:$X$72)+SUMIF('MP H'!$D$5:$D$72,CLUBS!$B32,'MP H'!$X$5:$X$72)+SUMIF('PO F'!$D$5:$D$72,CLUBS!$B32,'PO F'!$X$5:$X$72)+SUMIF('PO H'!$D$5:$D$72,CLUBS!$B32,'PO H'!$X$5:$X$72)+SUMIF('PU F'!$D$5:$D$72,CLUBS!$B32,'PU F'!$X$5:$X$72)+SUMIF('PU H'!$D$5:$D$72,CLUBS!$B32,'PU H'!$X$5:$X$72)+SUMIF('BE F'!$D$5:$D$72,CLUBS!$B32,'BE F'!$X$5:$X$72)+SUMIF('BE H'!$D$5:$D$72,CLUBS!$B32,'BE H'!$X$5:$X$72)+SUMIF('MI F'!$D$5:$D$72,CLUBS!$B32,'MI F'!$X$5:$X$72)+SUMIF('MI H'!$D$5:$D$72,CLUBS!$B32,'MI H'!$X$5:$X$72)+SUMIF('CA F'!$D$5:$D$72,CLUBS!$B32,'CA F'!$X$5:$X$72)+SUMIF('CA H'!$D$5:$D$72,CLUBS!$B32,'CA H'!$X$5:$X$72)+SUMIF('JU F'!$D$5:$D$72,CLUBS!$B32,'JU F'!$X$5:$X$72)+SUMIF('JU H'!$D$5:$D$72,CLUBS!$B32,'JU H'!$X$5:$X$72))*AE32</f>
        <v>0</v>
      </c>
      <c r="AG32" s="26">
        <f>COUNTIFS('MP F'!$D$5:$D$72,CLUBS!$B32,'MP F'!$Y$5:$Y$72,"&gt;0")+COUNTIFS('MP H'!$D$5:$D$72,CLUBS!$B32,'MP H'!$Y$5:$Y$72,"&gt;0")+COUNTIFS('PO F'!$D$5:$D$72,CLUBS!$B32,'PO F'!$Y$5:$Y$72,"&gt;0")+COUNTIFS('PO H'!$D$5:$D$72,CLUBS!$B32,'PO H'!$Y$5:$Y$72,"&gt;0")+COUNTIFS('PU F'!$D$5:$D$72,CLUBS!$B32,'PU F'!$Y$5:$Y$72,"&gt;0")+COUNTIFS('PU H'!$D$5:$D$72,CLUBS!$B32,'PU H'!$Y$5:$Y$72,"&gt;0")+COUNTIFS('BE F'!$D$5:$D$72,CLUBS!$B32,'BE F'!$Y$5:$Y$72,"&gt;0")+COUNTIFS('BE H'!$D$5:$D$72,CLUBS!$B32,'BE H'!$Y$5:$Y$72,"&gt;0")+COUNTIFS('MI F'!$D$5:$D$72,CLUBS!$B32,'MI F'!$Y$5:$Y$72,"&gt;0")+COUNTIFS('MI H'!$D$5:$D$72,CLUBS!$B32,'MI H'!$Y$5:$Y$72,"&gt;0")+COUNTIFS('CA F'!$D$5:$D$72,CLUBS!$B32,'CA F'!$Y$5:$Y$72,"&gt;0")+COUNTIFS('CA H'!$D$5:$D$72,CLUBS!$B32,'CA H'!$Y$5:$Y$72,"&gt;0")+COUNTIFS('JU F'!$D$5:$D$72,CLUBS!$B32,'JU F'!$Y$5:$Y$72,"&gt;0")+COUNTIFS('JU H'!$D$5:$D$72,CLUBS!$B32,'JU H'!$Y$5:$Y$72,"&gt;0")</f>
        <v>0</v>
      </c>
      <c r="AH32" s="26">
        <f>SUMIF('MP F'!$D$5:$D$72,CLUBS!$B32,'MP F'!$Z$5:$Z$72)+SUMIF('MP H'!$D$5:$D$72,CLUBS!$B32,'MP H'!$Z$5:$Z$72)+SUMIF('PO F'!$D$5:$D$72,CLUBS!$B32,'PO F'!$Z$5:$Z$72)+SUMIF('PO H'!$D$5:$D$72,CLUBS!$B32,'PO H'!$Z$5:$Z$72)+SUMIF('PU F'!$D$5:$D$72,CLUBS!$B32,'PU F'!$Z$5:$Z$72)+SUMIF('PU H'!$D$5:$D$72,CLUBS!$B32,'PU H'!$Z$5:$Z$72)+SUMIF('BE F'!$D$5:$D$72,CLUBS!$B32,'BE F'!$Z$5:$Z$72)+SUMIF('BE H'!$D$5:$D$72,CLUBS!$B32,'BE H'!$Z$5:$Z$72)+SUMIF('MI F'!$D$5:$D$72,CLUBS!$B32,'MI F'!$Z$5:$Z$72)+SUMIF('MI H'!$D$5:$D$72,CLUBS!$B32,'MI H'!$Z$5:$Z$72)+SUMIF('CA F'!$D$5:$D$72,CLUBS!$B32,'CA F'!$Z$5:$Z$72)+SUMIF('CA H'!$D$5:$D$72,CLUBS!$B32,'CA H'!$Z$5:$Z$72)+SUMIF('JU F'!$D$5:$D$72,CLUBS!$B32,'JU F'!$Z$5:$Z$72)+SUMIF('JU H'!$D$5:$D$72,CLUBS!$B32,'JU H'!$Z$5:$Z$72)</f>
        <v>0</v>
      </c>
      <c r="AI32" s="26">
        <f>COUNTIFS('MP F'!$D$5:$D$72,CLUBS!$B32,'MP F'!$AA$5:$AA$72,"&gt;0")+COUNTIFS('MP H'!$D$5:$D$72,CLUBS!$B32,'MP H'!$AA$5:$AA$72,"&gt;0")+COUNTIFS('PO F'!$D$5:$D$72,CLUBS!$B32,'PO F'!$AA$5:$AA$72,"&gt;0")+COUNTIFS('PO H'!$D$5:$D$72,CLUBS!$B32,'PO H'!$AA$5:$AA$72,"&gt;0")+COUNTIFS('PU F'!$D$5:$D$72,CLUBS!$B32,'PU F'!$AA$5:$AA$72,"&gt;0")+COUNTIFS('PU H'!$D$5:$D$72,CLUBS!$B32,'PU H'!$AA$5:$AA$72,"&gt;0")+COUNTIFS('BE F'!$D$5:$D$72,CLUBS!$B32,'BE F'!$AA$5:$AA$72,"&gt;0")+COUNTIFS('BE H'!$D$5:$D$72,CLUBS!$B32,'BE H'!$AA$5:$AA$72,"&gt;0")+COUNTIFS('MI F'!$D$5:$D$72,CLUBS!$B32,'MI F'!$AA$5:$AA$72,"&gt;0")+COUNTIFS('MI H'!$D$5:$D$72,CLUBS!$B32,'MI H'!$AA$5:$AA$72,"&gt;0")+COUNTIFS('CA F'!$D$5:$D$72,CLUBS!$B32,'CA F'!$AA$5:$AA$72,"&gt;0")+COUNTIFS('CA H'!$D$5:$D$72,CLUBS!$B32,'CA H'!$AA$5:$AA$72,"&gt;0")+COUNTIFS('JU F'!$D$5:$D$72,CLUBS!$B32,'JU F'!$AA$5:$AA$72,"&gt;0")+COUNTIFS('JU H'!$D$5:$D$72,CLUBS!$B32,'JU H'!$AA$5:$AA$72,"&gt;0")</f>
        <v>0</v>
      </c>
      <c r="AJ32" s="26">
        <f>SUMIF('MP F'!$D$5:$D$72,CLUBS!$B32,'MP F'!$AB$5:$AB$72)+SUMIF('MP H'!$D$5:$D$72,CLUBS!$B32,'MP H'!$AB$5:$AB$72)+SUMIF('PO F'!$D$5:$D$72,CLUBS!$B32,'PO F'!$AB$5:$AB$72)+SUMIF('PO H'!$D$5:$D$72,CLUBS!$B32,'PO H'!$AB$5:$AB$72)+SUMIF('PU F'!$D$5:$D$72,CLUBS!$B32,'PU F'!$AB$5:$AB$72)+SUMIF('PU H'!$D$5:$D$72,CLUBS!$B32,'PU H'!$AB$5:$AB$72)+SUMIF('BE F'!$D$5:$D$72,CLUBS!$B32,'BE F'!$AB$5:$AB$72)+SUMIF('BE H'!$D$5:$D$72,CLUBS!$B32,'BE H'!$AB$5:$AB$72)+SUMIF('MI F'!$D$5:$D$72,CLUBS!$B32,'MI F'!$AB$5:$AB$72)+SUMIF('MI H'!$D$5:$D$72,CLUBS!$B32,'MI H'!$AB$5:$AB$72)+SUMIF('CA F'!$D$5:$D$72,CLUBS!$B32,'CA F'!$AB$5:$AB$72)+SUMIF('CA H'!$D$5:$D$72,CLUBS!$B32,'CA H'!$AB$5:$AB$72)+SUMIF('JU F'!$D$5:$D$72,CLUBS!$B32,'JU F'!$AB$5:$AB$72)+SUMIF('JU H'!$D$5:$D$72,CLUBS!$B32,'JU H'!$AB$5:$AB$72)</f>
        <v>0</v>
      </c>
      <c r="AK32" s="26">
        <f>COUNTIFS('MP F'!$D$5:$D$72,CLUBS!$B32,'MP F'!$AC$5:$AC$72,"&gt;0")+COUNTIFS('MP H'!$D$5:$D$72,CLUBS!$B32,'MP H'!$AC$5:$AC$72,"&gt;0")+COUNTIFS('PO F'!$D$5:$D$72,CLUBS!$B32,'PO F'!$AC$5:$AC$72,"&gt;0")+COUNTIFS('PO H'!$D$5:$D$72,CLUBS!$B32,'PO H'!$AC$5:$AC$72,"&gt;0")+COUNTIFS('PU F'!$D$5:$D$72,CLUBS!$B32,'PU F'!$AC$5:$AC$72,"&gt;0")+COUNTIFS('PU H'!$D$5:$D$72,CLUBS!$B32,'PU H'!$AC$5:$AC$72,"&gt;0")+COUNTIFS('BE F'!$D$5:$D$72,CLUBS!$B32,'BE F'!$AC$5:$AC$72,"&gt;0")+COUNTIFS('BE H'!$D$5:$D$72,CLUBS!$B32,'BE H'!$AC$5:$AC$72,"&gt;0")+COUNTIFS('MI F'!$D$5:$D$72,CLUBS!$B32,'MI F'!$AC$5:$AC$72,"&gt;0")+COUNTIFS('MI H'!$D$5:$D$72,CLUBS!$B32,'MI H'!$AC$5:$AC$72,"&gt;0")+COUNTIFS('CA F'!$D$5:$D$72,CLUBS!$B32,'CA F'!$AC$5:$AC$72,"&gt;0")+COUNTIFS('CA H'!$D$5:$D$72,CLUBS!$B32,'CA H'!$AC$5:$AC$72,"&gt;0")+COUNTIFS('JU F'!$D$5:$D$72,CLUBS!$B32,'JU F'!$AC$5:$AC$72,"&gt;0")+COUNTIFS('JU H'!$D$5:$D$72,CLUBS!$B32,'JU H'!$AC$5:$AC$72,"&gt;0")</f>
        <v>0</v>
      </c>
      <c r="AL32" s="26">
        <f>SUMIF('MP F'!$D$5:$D$72,CLUBS!$B32,'MP F'!$AD$5:$AD$72)+SUMIF('MP H'!$D$5:$D$72,CLUBS!$B32,'MP H'!$AD$5:$AD$72)+SUMIF('PO F'!$D$5:$D$72,CLUBS!$B32,'PO F'!$AD$5:$AD$72)+SUMIF('PO H'!$D$5:$D$72,CLUBS!$B32,'PO H'!$AD$5:$AD$72)+SUMIF('PU F'!$D$5:$D$72,CLUBS!$B32,'PU F'!$AD$5:$AD$72)+SUMIF('PU H'!$D$5:$D$72,CLUBS!$B32,'PU H'!$AD$5:$AD$72)+SUMIF('BE F'!$D$5:$D$72,CLUBS!$B32,'BE F'!$AD$5:$AD$72)+SUMIF('BE H'!$D$5:$D$72,CLUBS!$B32,'BE H'!$AD$5:$AD$72)+SUMIF('MI F'!$D$5:$D$72,CLUBS!$B32,'MI F'!$AD$5:$AD$72)+SUMIF('MI H'!$D$5:$D$72,CLUBS!$B32,'MI H'!$AD$5:$AD$72)+SUMIF('CA F'!$D$5:$D$72,CLUBS!$B32,'CA F'!$AD$5:$AD$72)+SUMIF('CA H'!$D$5:$D$72,CLUBS!$B32,'CA H'!$AD$5:$AD$72)+SUMIF('JU F'!$D$5:$D$72,CLUBS!$B32,'JU F'!$AD$5:$AD$72)+SUMIF('JU H'!$D$5:$D$72,CLUBS!$B32,'JU H'!$AD$5:$AD$72)</f>
        <v>0</v>
      </c>
      <c r="AM32" s="26">
        <f>COUNTIFS('MP F'!$D$5:$D$72,CLUBS!$B32,'MP F'!$AE$5:$AE$72,"&gt;0")+COUNTIFS('MP H'!$D$5:$D$72,CLUBS!$B32,'MP H'!$AE$5:$AE$72,"&gt;0")+COUNTIFS('PO F'!$D$5:$D$72,CLUBS!$B32,'PO F'!$AE$5:$AE$72,"&gt;0")+COUNTIFS('PO H'!$D$5:$D$72,CLUBS!$B32,'PO H'!$AE$5:$AE$72,"&gt;0")+COUNTIFS('PU F'!$D$5:$D$72,CLUBS!$B32,'PU F'!$AE$5:$AE$72,"&gt;0")+COUNTIFS('PU H'!$D$5:$D$72,CLUBS!$B32,'PU H'!$AE$5:$AE$72,"&gt;0")+COUNTIFS('BE F'!$D$5:$D$72,CLUBS!$B32,'BE F'!$AE$5:$AE$72,"&gt;0")+COUNTIFS('BE H'!$D$5:$D$72,CLUBS!$B32,'BE H'!$AE$5:$AE$72,"&gt;0")+COUNTIFS('MI F'!$D$5:$D$72,CLUBS!$B32,'MI F'!$AE$5:$AE$72,"&gt;0")+COUNTIFS('MI H'!$D$5:$D$72,CLUBS!$B32,'MI H'!$AE$5:$AE$72,"&gt;0")+COUNTIFS('CA F'!$D$5:$D$72,CLUBS!$B32,'CA F'!$AE$5:$AE$72,"&gt;0")+COUNTIFS('CA H'!$D$5:$D$72,CLUBS!$B32,'CA H'!$AE$5:$AE$72,"&gt;0")+COUNTIFS('JU F'!$D$5:$D$72,CLUBS!$B32,'JU F'!$AE$5:$AE$72,"&gt;0")+COUNTIFS('JU H'!$D$5:$D$72,CLUBS!$B32,'JU H'!$AE$5:$AE$72,"&gt;0")</f>
        <v>0</v>
      </c>
      <c r="AN32" s="26">
        <f>SUMIF('MP F'!$D$5:$D$72,CLUBS!$B32,'MP F'!$AF$5:$AF$72)+SUMIF('MP H'!$D$5:$D$72,CLUBS!$B32,'MP H'!$AF$5:$AF$72)+SUMIF('PO F'!$D$5:$D$72,CLUBS!$B32,'PO F'!$AF$5:$AF$72)+SUMIF('PO H'!$D$5:$D$72,CLUBS!$B32,'PO H'!$AF$5:$AF$72)+SUMIF('PU F'!$D$5:$D$72,CLUBS!$B32,'PU F'!$AF$5:$AF$72)+SUMIF('PU H'!$D$5:$D$72,CLUBS!$B32,'PU H'!$AF$5:$AF$72)+SUMIF('BE F'!$D$5:$D$72,CLUBS!$B32,'BE F'!$AF$5:$AF$72)+SUMIF('BE H'!$D$5:$D$72,CLUBS!$B32,'BE H'!$AF$5:$AF$72)+SUMIF('MI F'!$D$5:$D$72,CLUBS!$B32,'MI F'!$AF$5:$AF$72)+SUMIF('MI H'!$D$5:$D$72,CLUBS!$B32,'MI H'!$AF$5:$AF$72)+SUMIF('CA F'!$D$5:$D$72,CLUBS!$B32,'CA F'!$AF$5:$AF$72)+SUMIF('CA H'!$D$5:$D$72,CLUBS!$B32,'CA H'!$AF$5:$AF$72)+SUMIF('JU F'!$D$5:$D$72,CLUBS!$B32,'JU F'!$AF$5:$AF$72)+SUMIF('JU H'!$D$5:$D$72,CLUBS!$B32,'JU H'!$AF$5:$AF$72)</f>
        <v>0</v>
      </c>
      <c r="AO32" s="26">
        <f>COUNTIFS('MP F'!$D$5:$D$72,CLUBS!$B32,'MP F'!$AG$5:$AG$72,"&gt;0")+COUNTIFS('MP H'!$D$5:$D$72,CLUBS!$B32,'MP H'!$AG$5:$AG$72,"&gt;0")+COUNTIFS('PO F'!$D$5:$D$72,CLUBS!$B32,'PO F'!$AG$5:$AG$72,"&gt;0")+COUNTIFS('PO H'!$D$5:$D$72,CLUBS!$B32,'PO H'!$AG$5:$AG$72,"&gt;0")+COUNTIFS('PU F'!$D$5:$D$72,CLUBS!$B32,'PU F'!$AG$5:$AG$72,"&gt;0")+COUNTIFS('PU H'!$D$5:$D$72,CLUBS!$B32,'PU H'!$AG$5:$AG$72,"&gt;0")+COUNTIFS('BE F'!$D$5:$D$72,CLUBS!$B32,'BE F'!$AG$5:$AG$72,"&gt;0")+COUNTIFS('BE H'!$D$5:$D$72,CLUBS!$B32,'BE H'!$AG$5:$AG$72,"&gt;0")+COUNTIFS('MI F'!$D$5:$D$72,CLUBS!$B32,'MI F'!$AG$5:$AG$72,"&gt;0")+COUNTIFS('MI H'!$D$5:$D$72,CLUBS!$B32,'MI H'!$AG$5:$AG$72,"&gt;0")+COUNTIFS('CA F'!$D$5:$D$72,CLUBS!$B32,'CA F'!$AG$5:$AG$72,"&gt;0")+COUNTIFS('CA H'!$D$5:$D$72,CLUBS!$B32,'CA H'!$AG$5:$AG$72,"&gt;0")+COUNTIFS('JU F'!$D$5:$D$72,CLUBS!$B32,'JU F'!$AG$5:$AG$72,"&gt;0")+COUNTIFS('JU H'!$D$5:$D$72,CLUBS!$B32,'JU H'!$AG$5:$AG$72,"&gt;0")</f>
        <v>0</v>
      </c>
      <c r="AP32" s="26">
        <f>SUMIF('MP F'!$D$5:$D$72,CLUBS!$B32,'MP F'!$AH$5:$AH$72)+SUMIF('MP H'!$D$5:$D$72,CLUBS!$B32,'MP H'!$AH$5:$AH$72)+SUMIF('PO F'!$D$5:$D$72,CLUBS!$B32,'PO F'!$AH$5:$AH$72)+SUMIF('PO H'!$D$5:$D$72,CLUBS!$B32,'PO H'!$AH$5:$AH$72)+SUMIF('PU F'!$D$5:$D$72,CLUBS!$B32,'PU F'!$AH$5:$AH$72)+SUMIF('PU H'!$D$5:$D$72,CLUBS!$B32,'PU H'!$AH$5:$AH$72)+SUMIF('BE F'!$D$5:$D$72,CLUBS!$B32,'BE F'!$AH$5:$AH$72)+SUMIF('BE H'!$D$5:$D$72,CLUBS!$B32,'BE H'!$AH$5:$AH$72)+SUMIF('MI F'!$D$5:$D$72,CLUBS!$B32,'MI F'!$AH$5:$AH$72)+SUMIF('MI H'!$D$5:$D$72,CLUBS!$B32,'MI H'!$AH$5:$AH$72)+SUMIF('CA F'!$D$5:$D$72,CLUBS!$B32,'CA F'!$AH$5:$AH$72)+SUMIF('CA H'!$D$5:$D$72,CLUBS!$B32,'CA H'!$AH$5:$AH$72)+SUMIF('JU F'!$D$5:$D$72,CLUBS!$B32,'JU F'!$AH$5:$AH$72)+SUMIF('JU H'!$D$5:$D$72,CLUBS!$B32,'JU H'!$AH$5:$AH$72)</f>
        <v>0</v>
      </c>
      <c r="AQ32" s="16">
        <f t="shared" si="12"/>
        <v>6</v>
      </c>
      <c r="AR32" s="28">
        <f t="shared" si="13"/>
        <v>53.111111111111107</v>
      </c>
      <c r="AS32" s="29">
        <f t="shared" si="14"/>
        <v>8.8518518518518512</v>
      </c>
      <c r="AT32" s="14">
        <v>9</v>
      </c>
      <c r="AU32" s="14">
        <v>9</v>
      </c>
      <c r="AV32" s="27">
        <f t="shared" si="15"/>
        <v>5.9012345679012341</v>
      </c>
      <c r="AW32" s="22"/>
    </row>
    <row r="33" spans="1:53" ht="13.5" x14ac:dyDescent="0.3">
      <c r="A33" s="34">
        <f t="shared" si="0"/>
        <v>9</v>
      </c>
      <c r="B33" s="65" t="s">
        <v>21</v>
      </c>
      <c r="C33" s="14">
        <f>COUNTIFS('MP F'!$D$5:$D$72,CLUBS!$B33,'MP F'!$E$5:$E$72,"&gt;0")+COUNTIFS('MP H'!$D$5:$D$72,CLUBS!$B33,'MP H'!$E$5:$E$72,"&gt;0")+COUNTIFS('PO F'!$D$5:$D$72,CLUBS!$B33,'PO F'!$E$5:$E$72,"&gt;0")+COUNTIFS('PO H'!$D$5:$D$72,CLUBS!$B33,'PO H'!$E$5:$E$72,"&gt;0")+COUNTIFS('PU F'!$D$5:$D$72,CLUBS!$B33,'PU F'!$E$5:$E$72,"&gt;0")+COUNTIFS('PU H'!$D$5:$D$72,CLUBS!$B33,'PU H'!$E$5:$E$72,"&gt;0")+COUNTIFS('BE F'!$D$5:$D$72,CLUBS!$B33,'BE F'!$E$5:$E$72,"&gt;0")+COUNTIFS('BE H'!$D$5:$D$72,CLUBS!$B33,'BE H'!$E$5:$E$72,"&gt;0")+COUNTIFS('MI F'!$D$5:$D$72,CLUBS!$B33,'MI F'!$E$5:$E$72,"&gt;0")+COUNTIFS('MI H'!$D$5:$D$72,CLUBS!$B33,'MI H'!$E$5:$E$72,"&gt;0")+COUNTIFS('CA F'!$D$5:$D$72,CLUBS!$B33,'CA F'!$E$5:$E$72,"&gt;0")+COUNTIFS('CA H'!$D$5:$D$72,CLUBS!$B33,'CA H'!$E$5:$E$72,"&gt;0")+COUNTIFS('JU F'!$D$5:$D$72,CLUBS!$B33,'JU F'!$E$5:$E$72,"&gt;0")+COUNTIFS('JU H'!$D$5:$D$72,CLUBS!$B33,'JU H'!$E$5:$E$72,"&gt;0")</f>
        <v>0</v>
      </c>
      <c r="D33" s="14">
        <f t="shared" si="2"/>
        <v>0</v>
      </c>
      <c r="E33" s="27">
        <f>(SUMIF('MP F'!$D$5:$D$72,CLUBS!$B33,'MP F'!$F$5:$F$72)+SUMIF('MP H'!$D$5:$D$72,CLUBS!$B33,'MP H'!$F$5:$F$72)+SUMIF('PO F'!$D$5:$D$72,CLUBS!$B33,'PO F'!$F$5:$F$72)+SUMIF('PO H'!$D$5:$D$72,CLUBS!$B33,'PO H'!$F$5:$F$72)+SUMIF('PU F'!$D$5:$D$72,CLUBS!$B33,'PU F'!$F$5:$F$72)+SUMIF('PU H'!$D$5:$D$72,CLUBS!$B33,'PU H'!$F$5:$F$72)+SUMIF('BE F'!$D$5:$D$72,CLUBS!$B33,'BE F'!$F$5:$F$72)+SUMIF('BE H'!$D$5:$D$72,CLUBS!$B33,'BE H'!$F$5:$F$72)+SUMIF('MI F'!$D$5:$D$72,CLUBS!$B33,'MI F'!$F$5:$F$72)+SUMIF('MI H'!$D$5:$D$72,CLUBS!$B33,'MI H'!$F$5:$F$72)+SUMIF('CA F'!$D$5:$D$72,CLUBS!$B33,'CA F'!$F$5:$F$72)+SUMIF('CA H'!$D$5:$D$72,CLUBS!$B33,'CA H'!$F$5:$F$72)+SUMIF('JU F'!$D$5:$D$72,CLUBS!$B33,'JU F'!$F$5:$F$72)+SUMIF('JU H'!$D$5:$D$72,CLUBS!$B33,'JU H'!$F$5:$F$72))*D33</f>
        <v>0</v>
      </c>
      <c r="F33" s="69">
        <f>COUNTIFS('MP F'!$D$5:$D$72,CLUBS!$B33,'MP F'!$G$5:$G$72,"&gt;0")+COUNTIFS('MP H'!$D$5:$D$72,CLUBS!$B33,'MP H'!$G$5:$G$72,"&gt;0")+COUNTIFS('PO F'!$D$5:$D$72,CLUBS!$B33,'PO F'!$G$5:$G$72,"&gt;0")+COUNTIFS('PO H'!$D$5:$D$72,CLUBS!$B33,'PO H'!$G$5:$G$72,"&gt;0")+COUNTIFS('PU F'!$D$5:$D$72,CLUBS!$B33,'PU F'!$G$5:$G$72,"&gt;0")+COUNTIFS('PU H'!$D$5:$D$72,CLUBS!$B33,'PU H'!$G$5:$G$72,"&gt;0")+COUNTIFS('BE F'!$D$5:$D$72,CLUBS!$B33,'BE F'!$G$5:$G$72,"&gt;0")+COUNTIFS('BE H'!$D$5:$D$72,CLUBS!$B33,'BE H'!$G$5:$G$72,"&gt;0")+COUNTIFS('MI F'!$D$5:$D$72,CLUBS!$B33,'MI F'!$G$5:$G$72,"&gt;0")+COUNTIFS('MI H'!$D$5:$D$72,CLUBS!$B33,'MI H'!$G$5:$G$72,"&gt;0")+COUNTIFS('CA F'!$D$5:$D$72,CLUBS!$B33,'CA F'!$G$5:$G$72,"&gt;0")+COUNTIFS('CA H'!$D$5:$D$72,CLUBS!$B33,'CA H'!$G$5:$G$72,"&gt;0")+COUNTIFS('JU F'!$D$5:$D$72,CLUBS!$B33,'JU F'!$G$5:$G$72,"&gt;0")+COUNTIFS('JU H'!$D$5:$D$72,CLUBS!$B33,'JU H'!$G$5:$G$72,"&gt;0")</f>
        <v>12</v>
      </c>
      <c r="G33" s="69">
        <f t="shared" si="3"/>
        <v>0.63157894736842102</v>
      </c>
      <c r="H33" s="70">
        <f>(SUMIF('MP F'!$D$5:$D$72,CLUBS!$B33,'MP F'!$H$5:$H$72)+SUMIF('MP H'!$D$5:$D$72,CLUBS!$B33,'MP H'!$H$5:$H$72)+SUMIF('PO F'!$D$5:$D$72,CLUBS!$B33,'PO F'!$H$5:$H$72)+SUMIF('PO H'!$D$5:$D$72,CLUBS!$B33,'PO H'!$H$5:$H$72)+SUMIF('PU F'!$D$5:$D$72,CLUBS!$B33,'PU F'!$H$5:$H$72)+SUMIF('PU H'!$D$5:$D$72,CLUBS!$B33,'PU H'!$H$5:$H$72)+SUMIF('BE F'!$D$5:$D$72,CLUBS!$B33,'BE F'!$H$5:$H$72)+SUMIF('BE H'!$D$5:$D$72,CLUBS!$B33,'BE H'!$H$5:$H$72)+SUMIF('MI F'!$D$5:$D$72,CLUBS!$B33,'MI F'!$H$5:$H$72)+SUMIF('MI H'!$D$5:$D$72,CLUBS!$B33,'MI H'!$H$5:$H$72)+SUMIF('CA F'!$D$5:$D$72,CLUBS!$B33,'CA F'!$H$5:$H$72)+SUMIF('CA H'!$D$5:$D$72,CLUBS!$B33,'CA H'!$H$5:$H$72)+SUMIF('JU F'!$D$5:$D$72,CLUBS!$B33,'JU F'!$H$5:$H$72)+SUMIF('JU H'!$D$5:$D$72,CLUBS!$B33,'JU H'!$H$5:$H$72))*G33</f>
        <v>217.26315789473682</v>
      </c>
      <c r="I33" s="14">
        <f>COUNTIFS('MP F'!$D$5:$D$72,CLUBS!$B33,'MP F'!$I$5:$I$72,"&gt;0")+COUNTIFS('MP H'!$D$5:$D$72,CLUBS!$B33,'MP H'!$I$5:$I$72,"&gt;0")+COUNTIFS('PO F'!$D$5:$D$72,CLUBS!$B33,'PO F'!$I$5:$I$72,"&gt;0")+COUNTIFS('PO H'!$D$5:$D$72,CLUBS!$B33,'PO H'!$I$5:$I$72,"&gt;0")+COUNTIFS('PU F'!$D$5:$D$72,CLUBS!$B33,'PU F'!$I$5:$I$72,"&gt;0")+COUNTIFS('PU H'!$D$5:$D$72,CLUBS!$B33,'PU H'!$I$5:$I$72,"&gt;0")+COUNTIFS('BE F'!$D$5:$D$72,CLUBS!$B33,'BE F'!$I$5:$I$72,"&gt;0")+COUNTIFS('BE H'!$D$5:$D$72,CLUBS!$B33,'BE H'!$I$5:$I$72,"&gt;0")+COUNTIFS('MI F'!$D$5:$D$72,CLUBS!$B33,'MI F'!$I$5:$I$72,"&gt;0")+COUNTIFS('MI H'!$D$5:$D$72,CLUBS!$B33,'MI H'!$I$5:$I$72,"&gt;0")+COUNTIFS('CA F'!$D$5:$D$72,CLUBS!$B33,'CA F'!$I$5:$I$72,"&gt;0")+COUNTIFS('CA H'!$D$5:$D$72,CLUBS!$B33,'CA H'!$I$5:$I$72,"&gt;0")+COUNTIFS('JU F'!$D$5:$D$72,CLUBS!$B33,'JU F'!$I$5:$I$72,"&gt;0")+COUNTIFS('JU H'!$D$5:$D$72,CLUBS!$B33,'JU H'!$I$5:$I$72,"&gt;0")</f>
        <v>6</v>
      </c>
      <c r="J33" s="14">
        <f t="shared" si="4"/>
        <v>0.2608695652173913</v>
      </c>
      <c r="K33" s="26">
        <f>(SUMIF('MP F'!$D$5:$D$72,CLUBS!$B33,'MP F'!$J$5:$J$72)+SUMIF('MP H'!$D$5:$D$72,CLUBS!$B33,'MP H'!$J$5:$J$72)+SUMIF('PO F'!$D$5:$D$72,CLUBS!$B33,'PO F'!$J$5:$J$72)+SUMIF('PO H'!$D$5:$D$72,CLUBS!$B33,'PO H'!$J$5:$J$72)+SUMIF('PU F'!$D$5:$D$72,CLUBS!$B33,'PU F'!$J$5:$J$72)+SUMIF('PU H'!$D$5:$D$72,CLUBS!$B33,'PU H'!$J$5:$J$72)+SUMIF('BE F'!$D$5:$D$72,CLUBS!$B33,'BE F'!$J$5:$J$72)+SUMIF('BE H'!$D$5:$D$72,CLUBS!$B33,'BE H'!$J$5:$J$72)+SUMIF('MI F'!$D$5:$D$72,CLUBS!$B33,'MI F'!$J$5:$J$72)+SUMIF('MI H'!$D$5:$D$72,CLUBS!$B33,'MI H'!$J$5:$J$72)+SUMIF('CA F'!$D$5:$D$72,CLUBS!$B33,'CA F'!$J$5:$J$72)+SUMIF('CA H'!$D$5:$D$72,CLUBS!$B33,'CA H'!$J$5:$J$72)+SUMIF('JU F'!$D$5:$D$72,CLUBS!$B33,'JU F'!$J$5:$J$72)+SUMIF('JU H'!$D$5:$D$72,CLUBS!$B33,'JU H'!$J$5:$J$72))*J33</f>
        <v>53.478260869565219</v>
      </c>
      <c r="L33" s="69">
        <f>COUNTIFS('MP F'!$D$5:$D$72,CLUBS!$B33,'MP F'!$K$5:$K$72,"&gt;0")+COUNTIFS('MP H'!$D$5:$D$72,CLUBS!$B33,'MP H'!$K$5:$K$72,"&gt;0")+COUNTIFS('PO F'!$D$5:$D$72,CLUBS!$B33,'PO F'!$K$5:$K$72,"&gt;0")+COUNTIFS('PO H'!$D$5:$D$72,CLUBS!$B33,'PO H'!$K$5:$K$72,"&gt;0")+COUNTIFS('PU F'!$D$5:$D$72,CLUBS!$B33,'PU F'!$K$5:$K$72,"&gt;0")+COUNTIFS('PU H'!$D$5:$D$72,CLUBS!$B33,'PU H'!$K$5:$K$72,"&gt;0")+COUNTIFS('BE F'!$D$5:$D$72,CLUBS!$B33,'BE F'!$K$5:$K$72,"&gt;0")+COUNTIFS('BE H'!$D$5:$D$72,CLUBS!$B33,'BE H'!$K$5:$K$72,"&gt;0")+COUNTIFS('MI F'!$D$5:$D$72,CLUBS!$B33,'MI F'!$K$5:$K$72,"&gt;0")+COUNTIFS('MI H'!$D$5:$D$72,CLUBS!$B33,'MI H'!$K$5:$K$72,"&gt;0")+COUNTIFS('CA F'!$D$5:$D$72,CLUBS!$B33,'CA F'!$K$5:$K$72,"&gt;0")+COUNTIFS('CA H'!$D$5:$D$72,CLUBS!$B33,'CA H'!$K$5:$K$72,"&gt;0")+COUNTIFS('JU F'!$D$5:$D$72,CLUBS!$B33,'JU F'!$K$5:$K$72,"&gt;0")+COUNTIFS('JU H'!$D$5:$D$72,CLUBS!$B33,'JU H'!$K$5:$K$72,"&gt;0")</f>
        <v>0</v>
      </c>
      <c r="M33" s="69">
        <f t="shared" si="5"/>
        <v>0</v>
      </c>
      <c r="N33" s="69">
        <f>(SUMIF('MP F'!$D$5:$D$72,CLUBS!$B33,'MP F'!$L$5:$L$72)+SUMIF('MP H'!$D$5:$D$72,CLUBS!$B33,'MP H'!$L$5:$L$72)+SUMIF('PO F'!$D$5:$D$72,CLUBS!$B33,'PO F'!$L$5:$L$72)+SUMIF('PO H'!$D$5:$D$72,CLUBS!$B33,'PO H'!$L$5:$L$72)+SUMIF('PU F'!$D$5:$D$72,CLUBS!$B33,'PU F'!$L$5:$L$72)+SUMIF('PU H'!$D$5:$D$72,CLUBS!$B33,'PU H'!$L$5:$L$72)+SUMIF('BE F'!$D$5:$D$72,CLUBS!$B33,'BE F'!$L$5:$L$72)+SUMIF('BE H'!$D$5:$D$72,CLUBS!$B33,'BE H'!$L$5:$L$72)+SUMIF('MI F'!$D$5:$D$72,CLUBS!$B33,'MI F'!$L$5:$L$72)+SUMIF('MI H'!$D$5:$D$72,CLUBS!$B33,'MI H'!$L$5:$L$72)+SUMIF('CA F'!$D$5:$D$72,CLUBS!$B33,'CA F'!$L$5:$L$72)+SUMIF('CA H'!$D$5:$D$72,CLUBS!$B33,'CA H'!$L$5:$L$72)+SUMIF('JU F'!$D$5:$D$72,CLUBS!$B33,'JU F'!$L$5:$L$72)+SUMIF('JU H'!$D$5:$D$72,CLUBS!$B33,'JU H'!$L$5:$L$72))*M33</f>
        <v>0</v>
      </c>
      <c r="O33" s="26">
        <f>COUNTIFS('MP F'!$D$5:$D$72,CLUBS!$B33,'MP F'!$M$5:$M$72,"&gt;0")+COUNTIFS('MP H'!$D$5:$D$72,CLUBS!$B33,'MP H'!$M$5:$M$72,"&gt;0")+COUNTIFS('PO F'!$D$5:$D$72,CLUBS!$B33,'PO F'!$M$5:$M$72,"&gt;0")+COUNTIFS('PO H'!$D$5:$D$72,CLUBS!$B33,'PO H'!$M$5:$M$72,"&gt;0")+COUNTIFS('PU F'!$D$5:$D$72,CLUBS!$B33,'PU F'!$M$5:$M$72,"&gt;0")+COUNTIFS('PU H'!$D$5:$D$72,CLUBS!$B33,'PU H'!$M$5:$M$72,"&gt;0")+COUNTIFS('BE F'!$D$5:$D$72,CLUBS!$B33,'BE F'!$M$5:$M$72,"&gt;0")+COUNTIFS('BE H'!$D$5:$D$72,CLUBS!$B33,'BE H'!$M$5:$M$72,"&gt;0")+COUNTIFS('MI F'!$D$5:$D$72,CLUBS!$B33,'MI F'!$M$5:$M$72,"&gt;0")+COUNTIFS('MI H'!$D$5:$D$72,CLUBS!$B33,'MI H'!$M$5:$M$72,"&gt;0")+COUNTIFS('CA F'!$D$5:$D$72,CLUBS!$B33,'CA F'!$M$5:$M$72,"&gt;0")+COUNTIFS('CA H'!$D$5:$D$72,CLUBS!$B33,'CA H'!$M$5:$M$72,"&gt;0")+COUNTIFS('JU F'!$D$5:$D$72,CLUBS!$B33,'JU F'!$M$5:$M$72,"&gt;0")+COUNTIFS('JU H'!$D$5:$D$72,CLUBS!$B33,'JU H'!$M$5:$M$72,"&gt;0")</f>
        <v>0</v>
      </c>
      <c r="P33" s="26">
        <f t="shared" si="6"/>
        <v>0</v>
      </c>
      <c r="Q33" s="26">
        <f>(SUMIF('MP F'!$D$5:$D$72,CLUBS!$B33,'MP F'!$N$5:$N$72)+SUMIF('MP H'!$D$5:$D$72,CLUBS!$B33,'MP H'!$N$5:$N$72)+SUMIF('PO F'!$D$5:$D$72,CLUBS!$B33,'PO F'!$N$5:$N$72)+SUMIF('PO H'!$D$5:$D$72,CLUBS!$B33,'PO H'!$N$5:$N$72)+SUMIF('PU F'!$D$5:$D$72,CLUBS!$B33,'PU F'!$N$5:$N$72)+SUMIF('PU H'!$D$5:$D$72,CLUBS!$B33,'PU H'!$N$5:$N$72)+SUMIF('BE F'!$D$5:$D$72,CLUBS!$B33,'BE F'!$N$5:$N$72)+SUMIF('BE H'!$D$5:$D$72,CLUBS!$B33,'BE H'!$N$5:$N$72)+SUMIF('MI F'!$D$5:$D$72,CLUBS!$B33,'MI F'!$N$5:$N$72)+SUMIF('MI H'!$D$5:$D$72,CLUBS!$B33,'MI H'!$N$5:$N$72)+SUMIF('CA F'!$D$5:$D$72,CLUBS!$B33,'CA F'!$N$5:$N$72)+SUMIF('CA H'!$D$5:$D$72,CLUBS!$B33,'CA H'!$N$5:$N$72)+SUMIF('JU F'!$D$5:$D$72,CLUBS!$B33,'JU F'!$N$5:$N$72)+SUMIF('JU H'!$D$5:$D$72,CLUBS!$B33,'JU H'!$N$5:$N$72))*P33</f>
        <v>0</v>
      </c>
      <c r="R33" s="69">
        <f>COUNTIFS('MP F'!$D$5:$D$72,CLUBS!$B33,'MP F'!$O$5:$O$72,"&gt;0")+COUNTIFS('MP H'!$D$5:$D$72,CLUBS!$B33,'MP H'!$O$5:$O$72,"&gt;0")+COUNTIFS('PO F'!$D$5:$D$72,CLUBS!$B33,'PO F'!$O$5:$O$72,"&gt;0")+COUNTIFS('PO H'!$D$5:$D$72,CLUBS!$B33,'PO H'!$O$5:$O$72,"&gt;0")+COUNTIFS('PU F'!$D$5:$D$72,CLUBS!$B33,'PU F'!$O$5:$O$72,"&gt;0")+COUNTIFS('PU H'!$D$5:$D$72,CLUBS!$B33,'PU H'!$O$5:$O$72,"&gt;0")+COUNTIFS('BE F'!$D$5:$D$72,CLUBS!$B33,'BE F'!$O$5:$O$72,"&gt;0")+COUNTIFS('BE H'!$D$5:$D$72,CLUBS!$B33,'BE H'!$O$5:$O$72,"&gt;0")+COUNTIFS('MI F'!$D$5:$D$72,CLUBS!$B33,'MI F'!$O$5:$O$72,"&gt;0")+COUNTIFS('MI H'!$D$5:$D$72,CLUBS!$B33,'MI H'!$O$5:$O$72,"&gt;0")+COUNTIFS('CA F'!$D$5:$D$72,CLUBS!$B33,'CA F'!$O$5:$O$72,"&gt;0")+COUNTIFS('CA H'!$D$5:$D$72,CLUBS!$B33,'CA H'!$O$5:$O$72,"&gt;0")+COUNTIFS('JU F'!$D$5:$D$72,CLUBS!$B33,'JU F'!$O$5:$O$72,"&gt;0")+COUNTIFS('JU H'!$D$5:$D$72,CLUBS!$B33,'JU H'!$O$5:$O$72,"&gt;0")</f>
        <v>0</v>
      </c>
      <c r="S33" s="69">
        <f t="shared" si="7"/>
        <v>0</v>
      </c>
      <c r="T33" s="69">
        <f>(SUMIF('MP F'!$D$5:$D$72,CLUBS!$B33,'MP F'!$P$5:$P$72)+SUMIF('MP H'!$D$5:$D$72,CLUBS!$B33,'MP H'!$P$5:$P$72)+SUMIF('PO F'!$D$5:$D$72,CLUBS!$B33,'PO F'!$P$5:$P$72)+SUMIF('PO H'!$D$5:$D$72,CLUBS!$B33,'PO H'!$P$5:$P$72)+SUMIF('PU F'!$D$5:$D$72,CLUBS!$B33,'PU F'!$P$5:$P$72)+SUMIF('PU H'!$D$5:$D$72,CLUBS!$B33,'PU H'!$P$5:$P$72)+SUMIF('BE F'!$D$5:$D$72,CLUBS!$B33,'BE F'!$P$5:$P$72)+SUMIF('BE H'!$D$5:$D$72,CLUBS!$B33,'BE H'!$P$5:$P$72)+SUMIF('MI F'!$D$5:$D$72,CLUBS!$B33,'MI F'!$P$5:$P$72)+SUMIF('MI H'!$D$5:$D$72,CLUBS!$B33,'MI H'!$P$5:$P$72)+SUMIF('CA F'!$D$5:$D$72,CLUBS!$B33,'CA F'!$P$5:$P$72)+SUMIF('CA H'!$D$5:$D$72,CLUBS!$B33,'CA H'!$P$5:$P$72)+SUMIF('JU F'!$D$5:$D$72,CLUBS!$B33,'JU F'!$P$5:$P$72)+SUMIF('JU H'!$D$5:$D$72,CLUBS!$B33,'JU H'!$P$5:$P$72))*S33</f>
        <v>0</v>
      </c>
      <c r="U33" s="26">
        <f>COUNTIFS('MP F'!$D$5:$D$72,CLUBS!$B33,'MP F'!$Q$5:$Q$72,"&gt;0")+COUNTIFS('MP H'!$D$5:$D$72,CLUBS!$B33,'MP H'!$Q$5:$Q$72,"&gt;0")+COUNTIFS('PO F'!$D$5:$D$72,CLUBS!$B33,'PO F'!$Q$5:$Q$72,"&gt;0")+COUNTIFS('PO H'!$D$5:$D$72,CLUBS!$B33,'PO H'!$Q$5:$Q$72,"&gt;0")+COUNTIFS('PU F'!$D$5:$D$72,CLUBS!$B33,'PU F'!$Q$5:$Q$72,"&gt;0")+COUNTIFS('PU H'!$D$5:$D$72,CLUBS!$B33,'PU H'!$Q$5:$Q$72,"&gt;0")+COUNTIFS('BE F'!$D$5:$D$72,CLUBS!$B33,'BE F'!$Q$5:$Q$72,"&gt;0")+COUNTIFS('BE H'!$D$5:$D$72,CLUBS!$B33,'BE H'!$Q$5:$Q$72,"&gt;0")+COUNTIFS('MI F'!$D$5:$D$72,CLUBS!$B33,'MI F'!$Q$5:$Q$72,"&gt;0")+COUNTIFS('MI H'!$D$5:$D$72,CLUBS!$B33,'MI H'!$Q$5:$Q$72,"&gt;0")+COUNTIFS('CA F'!$D$5:$D$72,CLUBS!$B33,'CA F'!$Q$5:$Q$72,"&gt;0")+COUNTIFS('CA H'!$D$5:$D$72,CLUBS!$B33,'CA H'!$Q$5:$Q$72,"&gt;0")+COUNTIFS('JU F'!$D$5:$D$72,CLUBS!$B33,'JU F'!$Q$5:$Q$72,"&gt;0")+COUNTIFS('JU H'!$D$5:$D$72,CLUBS!$B33,'JU H'!$Q$5:$Q$72,"&gt;0")</f>
        <v>0</v>
      </c>
      <c r="V33" s="26">
        <f t="shared" si="8"/>
        <v>0</v>
      </c>
      <c r="W33" s="26">
        <f>(SUMIF('MP F'!$D$5:$D$72,CLUBS!$B33,'MP F'!$R$5:$R$72)+SUMIF('MP H'!$D$5:$D$72,CLUBS!$B33,'MP H'!$R$5:$R$72)+SUMIF('PO F'!$D$5:$D$72,CLUBS!$B33,'PO F'!$R$5:$R$72)+SUMIF('PO H'!$D$5:$D$72,CLUBS!$B33,'PO H'!$R$5:$R$72)+SUMIF('PU F'!$D$5:$D$72,CLUBS!$B33,'PU F'!$R$5:$R$72)+SUMIF('PU H'!$D$5:$D$72,CLUBS!$B33,'PU H'!$R$5:$R$72)+SUMIF('BE F'!$D$5:$D$72,CLUBS!$B33,'BE F'!$R$5:$R$72)+SUMIF('BE H'!$D$5:$D$72,CLUBS!$B33,'BE H'!$R$5:$R$72)+SUMIF('MI F'!$D$5:$D$72,CLUBS!$B33,'MI F'!$R$5:$R$72)+SUMIF('MI H'!$D$5:$D$72,CLUBS!$B33,'MI H'!$R$5:$R$72)+SUMIF('CA F'!$D$5:$D$72,CLUBS!$B33,'CA F'!$R$5:$R$72)+SUMIF('CA H'!$D$5:$D$72,CLUBS!$B33,'CA H'!$R$5:$R$72)+SUMIF('JU F'!$D$5:$D$72,CLUBS!$B33,'JU F'!$R$5:$R$72)+SUMIF('JU H'!$D$5:$D$72,CLUBS!$B33,'JU H'!$R$5:$R$72))*V33</f>
        <v>0</v>
      </c>
      <c r="X33" s="69">
        <f>COUNTIFS('MP F'!$D$5:$D$72,CLUBS!$B33,'MP F'!$S$5:$S$72,"&gt;0")+COUNTIFS('MP H'!$D$5:$D$72,CLUBS!$B33,'MP H'!$S$5:$S$72,"&gt;0")+COUNTIFS('PO F'!$D$5:$D$72,CLUBS!$B33,'PO F'!$S$5:$S$72,"&gt;0")+COUNTIFS('PO H'!$D$5:$D$72,CLUBS!$B33,'PO H'!$S$5:$S$72,"&gt;0")+COUNTIFS('PU F'!$D$5:$D$72,CLUBS!$B33,'PU F'!$S$5:$S$72,"&gt;0")+COUNTIFS('PU H'!$D$5:$D$72,CLUBS!$B33,'PU H'!$S$5:$S$72,"&gt;0")+COUNTIFS('BE F'!$D$5:$D$72,CLUBS!$B33,'BE F'!$S$5:$S$72,"&gt;0")+COUNTIFS('BE H'!$D$5:$D$72,CLUBS!$B33,'BE H'!$S$5:$S$72,"&gt;0")+COUNTIFS('MI F'!$D$5:$D$72,CLUBS!$B33,'MI F'!$S$5:$S$72,"&gt;0")+COUNTIFS('MI H'!$D$5:$D$72,CLUBS!$B33,'MI H'!$S$5:$S$72,"&gt;0")+COUNTIFS('CA F'!$D$5:$D$72,CLUBS!$B33,'CA F'!$S$5:$S$72,"&gt;0")+COUNTIFS('CA H'!$D$5:$D$72,CLUBS!$B33,'CA H'!$S$5:$S$72,"&gt;0")+COUNTIFS('JU F'!$D$5:$D$72,CLUBS!$B33,'JU F'!$S$5:$S$72,"&gt;0")+COUNTIFS('JU H'!$D$5:$D$72,CLUBS!$B33,'JU H'!$S$5:$S$72,"&gt;0")</f>
        <v>0</v>
      </c>
      <c r="Y33" s="69">
        <f t="shared" si="9"/>
        <v>0</v>
      </c>
      <c r="Z33" s="69">
        <f>(SUMIF('MP F'!$D$5:$D$72,CLUBS!$B33,'MP F'!$T$5:$T$72)+SUMIF('MP H'!$D$5:$D$72,CLUBS!$B33,'MP H'!$T$5:$T$72)+SUMIF('PO F'!$D$5:$D$72,CLUBS!$B33,'PO F'!$T$5:$T$72)+SUMIF('PO H'!$D$5:$D$72,CLUBS!$B33,'PO H'!$T$5:$T$72)+SUMIF('PU F'!$D$5:$D$72,CLUBS!$B33,'PU F'!$T$5:$T$72)+SUMIF('PU H'!$D$5:$D$72,CLUBS!$B33,'PU H'!$T$5:$T$72)+SUMIF('BE F'!$D$5:$D$72,CLUBS!$B33,'BE F'!$T$5:$T$72)+SUMIF('BE H'!$D$5:$D$72,CLUBS!$B33,'BE H'!$T$5:$T$72)+SUMIF('MI F'!$D$5:$D$72,CLUBS!$B33,'MI F'!$T$5:$T$72)+SUMIF('MI H'!$D$5:$D$72,CLUBS!$B33,'MI H'!$T$5:$T$72)+SUMIF('CA F'!$D$5:$D$72,CLUBS!$B33,'CA F'!$T$5:$T$72)+SUMIF('CA H'!$D$5:$D$72,CLUBS!$B33,'CA H'!$T$5:$T$72)+SUMIF('JU F'!$D$5:$D$72,CLUBS!$B33,'JU F'!$T$5:$T$72)+SUMIF('JU H'!$D$5:$D$72,CLUBS!$B33,'JU H'!$T$5:$T$72))*Y33</f>
        <v>0</v>
      </c>
      <c r="AA33" s="26">
        <f>COUNTIFS('MP F'!$D$5:$D$72,CLUBS!$B33,'MP F'!$U$5:$U$72,"&gt;0")+COUNTIFS('MP H'!$D$5:$D$72,CLUBS!$B33,'MP H'!$U$5:$U$72,"&gt;0")+COUNTIFS('PO F'!$D$5:$D$72,CLUBS!$B33,'PO F'!$U$5:$U$72,"&gt;0")+COUNTIFS('PO H'!$D$5:$D$72,CLUBS!$B33,'PO H'!$U$5:$U$72,"&gt;0")+COUNTIFS('PU F'!$D$5:$D$72,CLUBS!$B33,'PU F'!$U$5:$U$72,"&gt;0")+COUNTIFS('PU H'!$D$5:$D$72,CLUBS!$B33,'PU H'!$U$5:$U$72,"&gt;0")+COUNTIFS('BE F'!$D$5:$D$72,CLUBS!$B33,'BE F'!$U$5:$U$72,"&gt;0")+COUNTIFS('BE H'!$D$5:$D$72,CLUBS!$B33,'BE H'!$U$5:$U$72,"&gt;0")+COUNTIFS('MI F'!$D$5:$D$72,CLUBS!$B33,'MI F'!$U$5:$U$72,"&gt;0")+COUNTIFS('MI H'!$D$5:$D$72,CLUBS!$B33,'MI H'!$U$5:$U$72,"&gt;0")+COUNTIFS('CA F'!$D$5:$D$72,CLUBS!$B33,'CA F'!$U$5:$U$72,"&gt;0")+COUNTIFS('CA H'!$D$5:$D$72,CLUBS!$B33,'CA H'!$U$5:$U$72,"&gt;0")+COUNTIFS('JU F'!$D$5:$D$72,CLUBS!$B33,'JU F'!$U$5:$U$72,"&gt;0")+COUNTIFS('JU H'!$D$5:$D$72,CLUBS!$B33,'JU H'!$U$5:$U$72,"&gt;0")</f>
        <v>0</v>
      </c>
      <c r="AB33" s="26">
        <f t="shared" si="10"/>
        <v>0</v>
      </c>
      <c r="AC33" s="26">
        <f>(SUMIF('MP F'!$D$5:$D$72,CLUBS!$B33,'MP F'!$V$5:$V$72)+SUMIF('MP H'!$D$5:$D$72,CLUBS!$B33,'MP H'!$V$5:$V$72)+SUMIF('PO F'!$D$5:$D$72,CLUBS!$B33,'PO F'!$V$5:$V$72)+SUMIF('PO H'!$D$5:$D$72,CLUBS!$B33,'PO H'!$V$5:$V$72)+SUMIF('PU F'!$D$5:$D$72,CLUBS!$B33,'PU F'!$V$5:$V$72)+SUMIF('PU H'!$D$5:$D$72,CLUBS!$B33,'PU H'!$V$5:$V$72)+SUMIF('BE F'!$D$5:$D$72,CLUBS!$B33,'BE F'!$V$5:$V$72)+SUMIF('BE H'!$D$5:$D$72,CLUBS!$B33,'BE H'!$V$5:$V$72)+SUMIF('MI F'!$D$5:$D$72,CLUBS!$B33,'MI F'!$V$5:$V$72)+SUMIF('MI H'!$D$5:$D$72,CLUBS!$B33,'MI H'!$V$5:$V$72)+SUMIF('CA F'!$D$5:$D$72,CLUBS!$B33,'CA F'!$V$5:$V$72)+SUMIF('CA H'!$D$5:$D$72,CLUBS!$B33,'CA H'!$V$5:$V$72)+SUMIF('JU F'!$D$5:$D$72,CLUBS!$B33,'JU F'!$V$5:$V$72)+SUMIF('JU H'!$D$5:$D$72,CLUBS!$B33,'JU H'!$V$5:$V$72))*AB33</f>
        <v>0</v>
      </c>
      <c r="AD33" s="69">
        <f>COUNTIFS('MP F'!$D$5:$D$72,CLUBS!$B33,'MP F'!$W$5:$W$72,"&gt;0")+COUNTIFS('MP H'!$D$5:$D$72,CLUBS!$B33,'MP H'!$W$5:$W$72,"&gt;0")+COUNTIFS('PO F'!$D$5:$D$72,CLUBS!$B33,'PO F'!$W$5:$W$72,"&gt;0")+COUNTIFS('PO H'!$D$5:$D$72,CLUBS!$B33,'PO H'!$W$5:$W$72,"&gt;0")+COUNTIFS('PU F'!$D$5:$D$72,CLUBS!$B33,'PU F'!$W$5:$W$72,"&gt;0")+COUNTIFS('PU H'!$D$5:$D$72,CLUBS!$B33,'PU H'!$W$5:$W$72,"&gt;0")+COUNTIFS('BE F'!$D$5:$D$72,CLUBS!$B33,'BE F'!$W$5:$W$72,"&gt;0")+COUNTIFS('BE H'!$D$5:$D$72,CLUBS!$B33,'BE H'!$W$5:$W$72,"&gt;0")+COUNTIFS('MI F'!$D$5:$D$72,CLUBS!$B33,'MI F'!$W$5:$W$72,"&gt;0")+COUNTIFS('MI H'!$D$5:$D$72,CLUBS!$B33,'MI H'!$W$5:$W$72,"&gt;0")+COUNTIFS('CA F'!$D$5:$D$72,CLUBS!$B33,'CA F'!$W$5:$W$72,"&gt;0")+COUNTIFS('CA H'!$D$5:$D$72,CLUBS!$B33,'CA H'!$W$5:$W$72,"&gt;0")+COUNTIFS('JU F'!$D$5:$D$72,CLUBS!$B33,'JU F'!$W$5:$W$72,"&gt;0")+COUNTIFS('JU H'!$D$5:$D$72,CLUBS!$B33,'JU H'!$W$5:$W$72,"&gt;0")</f>
        <v>0</v>
      </c>
      <c r="AE33" s="69">
        <f t="shared" si="11"/>
        <v>0</v>
      </c>
      <c r="AF33" s="69">
        <f>(SUMIF('MP F'!$D$5:$D$72,CLUBS!$B33,'MP F'!$X$5:$X$72)+SUMIF('MP H'!$D$5:$D$72,CLUBS!$B33,'MP H'!$X$5:$X$72)+SUMIF('PO F'!$D$5:$D$72,CLUBS!$B33,'PO F'!$X$5:$X$72)+SUMIF('PO H'!$D$5:$D$72,CLUBS!$B33,'PO H'!$X$5:$X$72)+SUMIF('PU F'!$D$5:$D$72,CLUBS!$B33,'PU F'!$X$5:$X$72)+SUMIF('PU H'!$D$5:$D$72,CLUBS!$B33,'PU H'!$X$5:$X$72)+SUMIF('BE F'!$D$5:$D$72,CLUBS!$B33,'BE F'!$X$5:$X$72)+SUMIF('BE H'!$D$5:$D$72,CLUBS!$B33,'BE H'!$X$5:$X$72)+SUMIF('MI F'!$D$5:$D$72,CLUBS!$B33,'MI F'!$X$5:$X$72)+SUMIF('MI H'!$D$5:$D$72,CLUBS!$B33,'MI H'!$X$5:$X$72)+SUMIF('CA F'!$D$5:$D$72,CLUBS!$B33,'CA F'!$X$5:$X$72)+SUMIF('CA H'!$D$5:$D$72,CLUBS!$B33,'CA H'!$X$5:$X$72)+SUMIF('JU F'!$D$5:$D$72,CLUBS!$B33,'JU F'!$X$5:$X$72)+SUMIF('JU H'!$D$5:$D$72,CLUBS!$B33,'JU H'!$X$5:$X$72))*AE33</f>
        <v>0</v>
      </c>
      <c r="AG33" s="26">
        <f>COUNTIFS('MP F'!$D$5:$D$72,CLUBS!$B33,'MP F'!$Y$5:$Y$72,"&gt;0")+COUNTIFS('MP H'!$D$5:$D$72,CLUBS!$B33,'MP H'!$Y$5:$Y$72,"&gt;0")+COUNTIFS('PO F'!$D$5:$D$72,CLUBS!$B33,'PO F'!$Y$5:$Y$72,"&gt;0")+COUNTIFS('PO H'!$D$5:$D$72,CLUBS!$B33,'PO H'!$Y$5:$Y$72,"&gt;0")+COUNTIFS('PU F'!$D$5:$D$72,CLUBS!$B33,'PU F'!$Y$5:$Y$72,"&gt;0")+COUNTIFS('PU H'!$D$5:$D$72,CLUBS!$B33,'PU H'!$Y$5:$Y$72,"&gt;0")+COUNTIFS('BE F'!$D$5:$D$72,CLUBS!$B33,'BE F'!$Y$5:$Y$72,"&gt;0")+COUNTIFS('BE H'!$D$5:$D$72,CLUBS!$B33,'BE H'!$Y$5:$Y$72,"&gt;0")+COUNTIFS('MI F'!$D$5:$D$72,CLUBS!$B33,'MI F'!$Y$5:$Y$72,"&gt;0")+COUNTIFS('MI H'!$D$5:$D$72,CLUBS!$B33,'MI H'!$Y$5:$Y$72,"&gt;0")+COUNTIFS('CA F'!$D$5:$D$72,CLUBS!$B33,'CA F'!$Y$5:$Y$72,"&gt;0")+COUNTIFS('CA H'!$D$5:$D$72,CLUBS!$B33,'CA H'!$Y$5:$Y$72,"&gt;0")+COUNTIFS('JU F'!$D$5:$D$72,CLUBS!$B33,'JU F'!$Y$5:$Y$72,"&gt;0")+COUNTIFS('JU H'!$D$5:$D$72,CLUBS!$B33,'JU H'!$Y$5:$Y$72,"&gt;0")</f>
        <v>0</v>
      </c>
      <c r="AH33" s="26">
        <f>SUMIF('MP F'!$D$5:$D$72,CLUBS!$B33,'MP F'!$Z$5:$Z$72)+SUMIF('MP H'!$D$5:$D$72,CLUBS!$B33,'MP H'!$Z$5:$Z$72)+SUMIF('PO F'!$D$5:$D$72,CLUBS!$B33,'PO F'!$Z$5:$Z$72)+SUMIF('PO H'!$D$5:$D$72,CLUBS!$B33,'PO H'!$Z$5:$Z$72)+SUMIF('PU F'!$D$5:$D$72,CLUBS!$B33,'PU F'!$Z$5:$Z$72)+SUMIF('PU H'!$D$5:$D$72,CLUBS!$B33,'PU H'!$Z$5:$Z$72)+SUMIF('BE F'!$D$5:$D$72,CLUBS!$B33,'BE F'!$Z$5:$Z$72)+SUMIF('BE H'!$D$5:$D$72,CLUBS!$B33,'BE H'!$Z$5:$Z$72)+SUMIF('MI F'!$D$5:$D$72,CLUBS!$B33,'MI F'!$Z$5:$Z$72)+SUMIF('MI H'!$D$5:$D$72,CLUBS!$B33,'MI H'!$Z$5:$Z$72)+SUMIF('CA F'!$D$5:$D$72,CLUBS!$B33,'CA F'!$Z$5:$Z$72)+SUMIF('CA H'!$D$5:$D$72,CLUBS!$B33,'CA H'!$Z$5:$Z$72)+SUMIF('JU F'!$D$5:$D$72,CLUBS!$B33,'JU F'!$Z$5:$Z$72)+SUMIF('JU H'!$D$5:$D$72,CLUBS!$B33,'JU H'!$Z$5:$Z$72)</f>
        <v>0</v>
      </c>
      <c r="AI33" s="26">
        <f>COUNTIFS('MP F'!$D$5:$D$72,CLUBS!$B33,'MP F'!$AA$5:$AA$72,"&gt;0")+COUNTIFS('MP H'!$D$5:$D$72,CLUBS!$B33,'MP H'!$AA$5:$AA$72,"&gt;0")+COUNTIFS('PO F'!$D$5:$D$72,CLUBS!$B33,'PO F'!$AA$5:$AA$72,"&gt;0")+COUNTIFS('PO H'!$D$5:$D$72,CLUBS!$B33,'PO H'!$AA$5:$AA$72,"&gt;0")+COUNTIFS('PU F'!$D$5:$D$72,CLUBS!$B33,'PU F'!$AA$5:$AA$72,"&gt;0")+COUNTIFS('PU H'!$D$5:$D$72,CLUBS!$B33,'PU H'!$AA$5:$AA$72,"&gt;0")+COUNTIFS('BE F'!$D$5:$D$72,CLUBS!$B33,'BE F'!$AA$5:$AA$72,"&gt;0")+COUNTIFS('BE H'!$D$5:$D$72,CLUBS!$B33,'BE H'!$AA$5:$AA$72,"&gt;0")+COUNTIFS('MI F'!$D$5:$D$72,CLUBS!$B33,'MI F'!$AA$5:$AA$72,"&gt;0")+COUNTIFS('MI H'!$D$5:$D$72,CLUBS!$B33,'MI H'!$AA$5:$AA$72,"&gt;0")+COUNTIFS('CA F'!$D$5:$D$72,CLUBS!$B33,'CA F'!$AA$5:$AA$72,"&gt;0")+COUNTIFS('CA H'!$D$5:$D$72,CLUBS!$B33,'CA H'!$AA$5:$AA$72,"&gt;0")+COUNTIFS('JU F'!$D$5:$D$72,CLUBS!$B33,'JU F'!$AA$5:$AA$72,"&gt;0")+COUNTIFS('JU H'!$D$5:$D$72,CLUBS!$B33,'JU H'!$AA$5:$AA$72,"&gt;0")</f>
        <v>0</v>
      </c>
      <c r="AJ33" s="26">
        <f>SUMIF('MP F'!$D$5:$D$72,CLUBS!$B33,'MP F'!$AB$5:$AB$72)+SUMIF('MP H'!$D$5:$D$72,CLUBS!$B33,'MP H'!$AB$5:$AB$72)+SUMIF('PO F'!$D$5:$D$72,CLUBS!$B33,'PO F'!$AB$5:$AB$72)+SUMIF('PO H'!$D$5:$D$72,CLUBS!$B33,'PO H'!$AB$5:$AB$72)+SUMIF('PU F'!$D$5:$D$72,CLUBS!$B33,'PU F'!$AB$5:$AB$72)+SUMIF('PU H'!$D$5:$D$72,CLUBS!$B33,'PU H'!$AB$5:$AB$72)+SUMIF('BE F'!$D$5:$D$72,CLUBS!$B33,'BE F'!$AB$5:$AB$72)+SUMIF('BE H'!$D$5:$D$72,CLUBS!$B33,'BE H'!$AB$5:$AB$72)+SUMIF('MI F'!$D$5:$D$72,CLUBS!$B33,'MI F'!$AB$5:$AB$72)+SUMIF('MI H'!$D$5:$D$72,CLUBS!$B33,'MI H'!$AB$5:$AB$72)+SUMIF('CA F'!$D$5:$D$72,CLUBS!$B33,'CA F'!$AB$5:$AB$72)+SUMIF('CA H'!$D$5:$D$72,CLUBS!$B33,'CA H'!$AB$5:$AB$72)+SUMIF('JU F'!$D$5:$D$72,CLUBS!$B33,'JU F'!$AB$5:$AB$72)+SUMIF('JU H'!$D$5:$D$72,CLUBS!$B33,'JU H'!$AB$5:$AB$72)</f>
        <v>0</v>
      </c>
      <c r="AK33" s="26">
        <f>COUNTIFS('MP F'!$D$5:$D$72,CLUBS!$B33,'MP F'!$AC$5:$AC$72,"&gt;0")+COUNTIFS('MP H'!$D$5:$D$72,CLUBS!$B33,'MP H'!$AC$5:$AC$72,"&gt;0")+COUNTIFS('PO F'!$D$5:$D$72,CLUBS!$B33,'PO F'!$AC$5:$AC$72,"&gt;0")+COUNTIFS('PO H'!$D$5:$D$72,CLUBS!$B33,'PO H'!$AC$5:$AC$72,"&gt;0")+COUNTIFS('PU F'!$D$5:$D$72,CLUBS!$B33,'PU F'!$AC$5:$AC$72,"&gt;0")+COUNTIFS('PU H'!$D$5:$D$72,CLUBS!$B33,'PU H'!$AC$5:$AC$72,"&gt;0")+COUNTIFS('BE F'!$D$5:$D$72,CLUBS!$B33,'BE F'!$AC$5:$AC$72,"&gt;0")+COUNTIFS('BE H'!$D$5:$D$72,CLUBS!$B33,'BE H'!$AC$5:$AC$72,"&gt;0")+COUNTIFS('MI F'!$D$5:$D$72,CLUBS!$B33,'MI F'!$AC$5:$AC$72,"&gt;0")+COUNTIFS('MI H'!$D$5:$D$72,CLUBS!$B33,'MI H'!$AC$5:$AC$72,"&gt;0")+COUNTIFS('CA F'!$D$5:$D$72,CLUBS!$B33,'CA F'!$AC$5:$AC$72,"&gt;0")+COUNTIFS('CA H'!$D$5:$D$72,CLUBS!$B33,'CA H'!$AC$5:$AC$72,"&gt;0")+COUNTIFS('JU F'!$D$5:$D$72,CLUBS!$B33,'JU F'!$AC$5:$AC$72,"&gt;0")+COUNTIFS('JU H'!$D$5:$D$72,CLUBS!$B33,'JU H'!$AC$5:$AC$72,"&gt;0")</f>
        <v>0</v>
      </c>
      <c r="AL33" s="26">
        <f>SUMIF('MP F'!$D$5:$D$72,CLUBS!$B33,'MP F'!$AD$5:$AD$72)+SUMIF('MP H'!$D$5:$D$72,CLUBS!$B33,'MP H'!$AD$5:$AD$72)+SUMIF('PO F'!$D$5:$D$72,CLUBS!$B33,'PO F'!$AD$5:$AD$72)+SUMIF('PO H'!$D$5:$D$72,CLUBS!$B33,'PO H'!$AD$5:$AD$72)+SUMIF('PU F'!$D$5:$D$72,CLUBS!$B33,'PU F'!$AD$5:$AD$72)+SUMIF('PU H'!$D$5:$D$72,CLUBS!$B33,'PU H'!$AD$5:$AD$72)+SUMIF('BE F'!$D$5:$D$72,CLUBS!$B33,'BE F'!$AD$5:$AD$72)+SUMIF('BE H'!$D$5:$D$72,CLUBS!$B33,'BE H'!$AD$5:$AD$72)+SUMIF('MI F'!$D$5:$D$72,CLUBS!$B33,'MI F'!$AD$5:$AD$72)+SUMIF('MI H'!$D$5:$D$72,CLUBS!$B33,'MI H'!$AD$5:$AD$72)+SUMIF('CA F'!$D$5:$D$72,CLUBS!$B33,'CA F'!$AD$5:$AD$72)+SUMIF('CA H'!$D$5:$D$72,CLUBS!$B33,'CA H'!$AD$5:$AD$72)+SUMIF('JU F'!$D$5:$D$72,CLUBS!$B33,'JU F'!$AD$5:$AD$72)+SUMIF('JU H'!$D$5:$D$72,CLUBS!$B33,'JU H'!$AD$5:$AD$72)</f>
        <v>0</v>
      </c>
      <c r="AM33" s="26">
        <f>COUNTIFS('MP F'!$D$5:$D$72,CLUBS!$B33,'MP F'!$AE$5:$AE$72,"&gt;0")+COUNTIFS('MP H'!$D$5:$D$72,CLUBS!$B33,'MP H'!$AE$5:$AE$72,"&gt;0")+COUNTIFS('PO F'!$D$5:$D$72,CLUBS!$B33,'PO F'!$AE$5:$AE$72,"&gt;0")+COUNTIFS('PO H'!$D$5:$D$72,CLUBS!$B33,'PO H'!$AE$5:$AE$72,"&gt;0")+COUNTIFS('PU F'!$D$5:$D$72,CLUBS!$B33,'PU F'!$AE$5:$AE$72,"&gt;0")+COUNTIFS('PU H'!$D$5:$D$72,CLUBS!$B33,'PU H'!$AE$5:$AE$72,"&gt;0")+COUNTIFS('BE F'!$D$5:$D$72,CLUBS!$B33,'BE F'!$AE$5:$AE$72,"&gt;0")+COUNTIFS('BE H'!$D$5:$D$72,CLUBS!$B33,'BE H'!$AE$5:$AE$72,"&gt;0")+COUNTIFS('MI F'!$D$5:$D$72,CLUBS!$B33,'MI F'!$AE$5:$AE$72,"&gt;0")+COUNTIFS('MI H'!$D$5:$D$72,CLUBS!$B33,'MI H'!$AE$5:$AE$72,"&gt;0")+COUNTIFS('CA F'!$D$5:$D$72,CLUBS!$B33,'CA F'!$AE$5:$AE$72,"&gt;0")+COUNTIFS('CA H'!$D$5:$D$72,CLUBS!$B33,'CA H'!$AE$5:$AE$72,"&gt;0")+COUNTIFS('JU F'!$D$5:$D$72,CLUBS!$B33,'JU F'!$AE$5:$AE$72,"&gt;0")+COUNTIFS('JU H'!$D$5:$D$72,CLUBS!$B33,'JU H'!$AE$5:$AE$72,"&gt;0")</f>
        <v>0</v>
      </c>
      <c r="AN33" s="26">
        <f>SUMIF('MP F'!$D$5:$D$72,CLUBS!$B33,'MP F'!$AF$5:$AF$72)+SUMIF('MP H'!$D$5:$D$72,CLUBS!$B33,'MP H'!$AF$5:$AF$72)+SUMIF('PO F'!$D$5:$D$72,CLUBS!$B33,'PO F'!$AF$5:$AF$72)+SUMIF('PO H'!$D$5:$D$72,CLUBS!$B33,'PO H'!$AF$5:$AF$72)+SUMIF('PU F'!$D$5:$D$72,CLUBS!$B33,'PU F'!$AF$5:$AF$72)+SUMIF('PU H'!$D$5:$D$72,CLUBS!$B33,'PU H'!$AF$5:$AF$72)+SUMIF('BE F'!$D$5:$D$72,CLUBS!$B33,'BE F'!$AF$5:$AF$72)+SUMIF('BE H'!$D$5:$D$72,CLUBS!$B33,'BE H'!$AF$5:$AF$72)+SUMIF('MI F'!$D$5:$D$72,CLUBS!$B33,'MI F'!$AF$5:$AF$72)+SUMIF('MI H'!$D$5:$D$72,CLUBS!$B33,'MI H'!$AF$5:$AF$72)+SUMIF('CA F'!$D$5:$D$72,CLUBS!$B33,'CA F'!$AF$5:$AF$72)+SUMIF('CA H'!$D$5:$D$72,CLUBS!$B33,'CA H'!$AF$5:$AF$72)+SUMIF('JU F'!$D$5:$D$72,CLUBS!$B33,'JU F'!$AF$5:$AF$72)+SUMIF('JU H'!$D$5:$D$72,CLUBS!$B33,'JU H'!$AF$5:$AF$72)</f>
        <v>0</v>
      </c>
      <c r="AO33" s="26">
        <f>COUNTIFS('MP F'!$D$5:$D$72,CLUBS!$B33,'MP F'!$AG$5:$AG$72,"&gt;0")+COUNTIFS('MP H'!$D$5:$D$72,CLUBS!$B33,'MP H'!$AG$5:$AG$72,"&gt;0")+COUNTIFS('PO F'!$D$5:$D$72,CLUBS!$B33,'PO F'!$AG$5:$AG$72,"&gt;0")+COUNTIFS('PO H'!$D$5:$D$72,CLUBS!$B33,'PO H'!$AG$5:$AG$72,"&gt;0")+COUNTIFS('PU F'!$D$5:$D$72,CLUBS!$B33,'PU F'!$AG$5:$AG$72,"&gt;0")+COUNTIFS('PU H'!$D$5:$D$72,CLUBS!$B33,'PU H'!$AG$5:$AG$72,"&gt;0")+COUNTIFS('BE F'!$D$5:$D$72,CLUBS!$B33,'BE F'!$AG$5:$AG$72,"&gt;0")+COUNTIFS('BE H'!$D$5:$D$72,CLUBS!$B33,'BE H'!$AG$5:$AG$72,"&gt;0")+COUNTIFS('MI F'!$D$5:$D$72,CLUBS!$B33,'MI F'!$AG$5:$AG$72,"&gt;0")+COUNTIFS('MI H'!$D$5:$D$72,CLUBS!$B33,'MI H'!$AG$5:$AG$72,"&gt;0")+COUNTIFS('CA F'!$D$5:$D$72,CLUBS!$B33,'CA F'!$AG$5:$AG$72,"&gt;0")+COUNTIFS('CA H'!$D$5:$D$72,CLUBS!$B33,'CA H'!$AG$5:$AG$72,"&gt;0")+COUNTIFS('JU F'!$D$5:$D$72,CLUBS!$B33,'JU F'!$AG$5:$AG$72,"&gt;0")+COUNTIFS('JU H'!$D$5:$D$72,CLUBS!$B33,'JU H'!$AG$5:$AG$72,"&gt;0")</f>
        <v>0</v>
      </c>
      <c r="AP33" s="26">
        <f>SUMIF('MP F'!$D$5:$D$72,CLUBS!$B33,'MP F'!$AH$5:$AH$72)+SUMIF('MP H'!$D$5:$D$72,CLUBS!$B33,'MP H'!$AH$5:$AH$72)+SUMIF('PO F'!$D$5:$D$72,CLUBS!$B33,'PO F'!$AH$5:$AH$72)+SUMIF('PO H'!$D$5:$D$72,CLUBS!$B33,'PO H'!$AH$5:$AH$72)+SUMIF('PU F'!$D$5:$D$72,CLUBS!$B33,'PU F'!$AH$5:$AH$72)+SUMIF('PU H'!$D$5:$D$72,CLUBS!$B33,'PU H'!$AH$5:$AH$72)+SUMIF('BE F'!$D$5:$D$72,CLUBS!$B33,'BE F'!$AH$5:$AH$72)+SUMIF('BE H'!$D$5:$D$72,CLUBS!$B33,'BE H'!$AH$5:$AH$72)+SUMIF('MI F'!$D$5:$D$72,CLUBS!$B33,'MI F'!$AH$5:$AH$72)+SUMIF('MI H'!$D$5:$D$72,CLUBS!$B33,'MI H'!$AH$5:$AH$72)+SUMIF('CA F'!$D$5:$D$72,CLUBS!$B33,'CA F'!$AH$5:$AH$72)+SUMIF('CA H'!$D$5:$D$72,CLUBS!$B33,'CA H'!$AH$5:$AH$72)+SUMIF('JU F'!$D$5:$D$72,CLUBS!$B33,'JU F'!$AH$5:$AH$72)+SUMIF('JU H'!$D$5:$D$72,CLUBS!$B33,'JU H'!$AH$5:$AH$72)</f>
        <v>0</v>
      </c>
      <c r="AQ33" s="16">
        <f t="shared" si="12"/>
        <v>18</v>
      </c>
      <c r="AR33" s="28">
        <f t="shared" si="13"/>
        <v>270.74141876430201</v>
      </c>
      <c r="AS33" s="29">
        <f t="shared" si="14"/>
        <v>15.041189931350111</v>
      </c>
      <c r="AT33" s="14">
        <v>23</v>
      </c>
      <c r="AU33" s="14">
        <v>19</v>
      </c>
      <c r="AV33" s="27">
        <f t="shared" si="15"/>
        <v>11.771366033230523</v>
      </c>
      <c r="AW33" s="22"/>
    </row>
    <row r="34" spans="1:53" ht="13.5" x14ac:dyDescent="0.3">
      <c r="A34" s="34">
        <f t="shared" si="0"/>
        <v>19</v>
      </c>
      <c r="B34" s="65" t="s">
        <v>105</v>
      </c>
      <c r="C34" s="14">
        <f>COUNTIFS('MP F'!$D$5:$D$72,CLUBS!$B34,'MP F'!$E$5:$E$72,"&gt;0")+COUNTIFS('MP H'!$D$5:$D$72,CLUBS!$B34,'MP H'!$E$5:$E$72,"&gt;0")+COUNTIFS('PO F'!$D$5:$D$72,CLUBS!$B34,'PO F'!$E$5:$E$72,"&gt;0")+COUNTIFS('PO H'!$D$5:$D$72,CLUBS!$B34,'PO H'!$E$5:$E$72,"&gt;0")+COUNTIFS('PU F'!$D$5:$D$72,CLUBS!$B34,'PU F'!$E$5:$E$72,"&gt;0")+COUNTIFS('PU H'!$D$5:$D$72,CLUBS!$B34,'PU H'!$E$5:$E$72,"&gt;0")+COUNTIFS('BE F'!$D$5:$D$72,CLUBS!$B34,'BE F'!$E$5:$E$72,"&gt;0")+COUNTIFS('BE H'!$D$5:$D$72,CLUBS!$B34,'BE H'!$E$5:$E$72,"&gt;0")+COUNTIFS('MI F'!$D$5:$D$72,CLUBS!$B34,'MI F'!$E$5:$E$72,"&gt;0")+COUNTIFS('MI H'!$D$5:$D$72,CLUBS!$B34,'MI H'!$E$5:$E$72,"&gt;0")+COUNTIFS('CA F'!$D$5:$D$72,CLUBS!$B34,'CA F'!$E$5:$E$72,"&gt;0")+COUNTIFS('CA H'!$D$5:$D$72,CLUBS!$B34,'CA H'!$E$5:$E$72,"&gt;0")+COUNTIFS('JU F'!$D$5:$D$72,CLUBS!$B34,'JU F'!$E$5:$E$72,"&gt;0")+COUNTIFS('JU H'!$D$5:$D$72,CLUBS!$B34,'JU H'!$E$5:$E$72,"&gt;0")</f>
        <v>0</v>
      </c>
      <c r="D34" s="14">
        <f t="shared" si="2"/>
        <v>0</v>
      </c>
      <c r="E34" s="27">
        <f>(SUMIF('MP F'!$D$5:$D$72,CLUBS!$B34,'MP F'!$F$5:$F$72)+SUMIF('MP H'!$D$5:$D$72,CLUBS!$B34,'MP H'!$F$5:$F$72)+SUMIF('PO F'!$D$5:$D$72,CLUBS!$B34,'PO F'!$F$5:$F$72)+SUMIF('PO H'!$D$5:$D$72,CLUBS!$B34,'PO H'!$F$5:$F$72)+SUMIF('PU F'!$D$5:$D$72,CLUBS!$B34,'PU F'!$F$5:$F$72)+SUMIF('PU H'!$D$5:$D$72,CLUBS!$B34,'PU H'!$F$5:$F$72)+SUMIF('BE F'!$D$5:$D$72,CLUBS!$B34,'BE F'!$F$5:$F$72)+SUMIF('BE H'!$D$5:$D$72,CLUBS!$B34,'BE H'!$F$5:$F$72)+SUMIF('MI F'!$D$5:$D$72,CLUBS!$B34,'MI F'!$F$5:$F$72)+SUMIF('MI H'!$D$5:$D$72,CLUBS!$B34,'MI H'!$F$5:$F$72)+SUMIF('CA F'!$D$5:$D$72,CLUBS!$B34,'CA F'!$F$5:$F$72)+SUMIF('CA H'!$D$5:$D$72,CLUBS!$B34,'CA H'!$F$5:$F$72)+SUMIF('JU F'!$D$5:$D$72,CLUBS!$B34,'JU F'!$F$5:$F$72)+SUMIF('JU H'!$D$5:$D$72,CLUBS!$B34,'JU H'!$F$5:$F$72))*D34</f>
        <v>0</v>
      </c>
      <c r="F34" s="69">
        <f>COUNTIFS('MP F'!$D$5:$D$72,CLUBS!$B34,'MP F'!$G$5:$G$72,"&gt;0")+COUNTIFS('MP H'!$D$5:$D$72,CLUBS!$B34,'MP H'!$G$5:$G$72,"&gt;0")+COUNTIFS('PO F'!$D$5:$D$72,CLUBS!$B34,'PO F'!$G$5:$G$72,"&gt;0")+COUNTIFS('PO H'!$D$5:$D$72,CLUBS!$B34,'PO H'!$G$5:$G$72,"&gt;0")+COUNTIFS('PU F'!$D$5:$D$72,CLUBS!$B34,'PU F'!$G$5:$G$72,"&gt;0")+COUNTIFS('PU H'!$D$5:$D$72,CLUBS!$B34,'PU H'!$G$5:$G$72,"&gt;0")+COUNTIFS('BE F'!$D$5:$D$72,CLUBS!$B34,'BE F'!$G$5:$G$72,"&gt;0")+COUNTIFS('BE H'!$D$5:$D$72,CLUBS!$B34,'BE H'!$G$5:$G$72,"&gt;0")+COUNTIFS('MI F'!$D$5:$D$72,CLUBS!$B34,'MI F'!$G$5:$G$72,"&gt;0")+COUNTIFS('MI H'!$D$5:$D$72,CLUBS!$B34,'MI H'!$G$5:$G$72,"&gt;0")+COUNTIFS('CA F'!$D$5:$D$72,CLUBS!$B34,'CA F'!$G$5:$G$72,"&gt;0")+COUNTIFS('CA H'!$D$5:$D$72,CLUBS!$B34,'CA H'!$G$5:$G$72,"&gt;0")+COUNTIFS('JU F'!$D$5:$D$72,CLUBS!$B34,'JU F'!$G$5:$G$72,"&gt;0")+COUNTIFS('JU H'!$D$5:$D$72,CLUBS!$B34,'JU H'!$G$5:$G$72,"&gt;0")</f>
        <v>0</v>
      </c>
      <c r="G34" s="69">
        <f t="shared" si="3"/>
        <v>0</v>
      </c>
      <c r="H34" s="70">
        <f>(SUMIF('MP F'!$D$5:$D$72,CLUBS!$B34,'MP F'!$H$5:$H$72)+SUMIF('MP H'!$D$5:$D$72,CLUBS!$B34,'MP H'!$H$5:$H$72)+SUMIF('PO F'!$D$5:$D$72,CLUBS!$B34,'PO F'!$H$5:$H$72)+SUMIF('PO H'!$D$5:$D$72,CLUBS!$B34,'PO H'!$H$5:$H$72)+SUMIF('PU F'!$D$5:$D$72,CLUBS!$B34,'PU F'!$H$5:$H$72)+SUMIF('PU H'!$D$5:$D$72,CLUBS!$B34,'PU H'!$H$5:$H$72)+SUMIF('BE F'!$D$5:$D$72,CLUBS!$B34,'BE F'!$H$5:$H$72)+SUMIF('BE H'!$D$5:$D$72,CLUBS!$B34,'BE H'!$H$5:$H$72)+SUMIF('MI F'!$D$5:$D$72,CLUBS!$B34,'MI F'!$H$5:$H$72)+SUMIF('MI H'!$D$5:$D$72,CLUBS!$B34,'MI H'!$H$5:$H$72)+SUMIF('CA F'!$D$5:$D$72,CLUBS!$B34,'CA F'!$H$5:$H$72)+SUMIF('CA H'!$D$5:$D$72,CLUBS!$B34,'CA H'!$H$5:$H$72)+SUMIF('JU F'!$D$5:$D$72,CLUBS!$B34,'JU F'!$H$5:$H$72)+SUMIF('JU H'!$D$5:$D$72,CLUBS!$B34,'JU H'!$H$5:$H$72))*G34</f>
        <v>0</v>
      </c>
      <c r="I34" s="14">
        <f>COUNTIFS('MP F'!$D$5:$D$72,CLUBS!$B34,'MP F'!$I$5:$I$72,"&gt;0")+COUNTIFS('MP H'!$D$5:$D$72,CLUBS!$B34,'MP H'!$I$5:$I$72,"&gt;0")+COUNTIFS('PO F'!$D$5:$D$72,CLUBS!$B34,'PO F'!$I$5:$I$72,"&gt;0")+COUNTIFS('PO H'!$D$5:$D$72,CLUBS!$B34,'PO H'!$I$5:$I$72,"&gt;0")+COUNTIFS('PU F'!$D$5:$D$72,CLUBS!$B34,'PU F'!$I$5:$I$72,"&gt;0")+COUNTIFS('PU H'!$D$5:$D$72,CLUBS!$B34,'PU H'!$I$5:$I$72,"&gt;0")+COUNTIFS('BE F'!$D$5:$D$72,CLUBS!$B34,'BE F'!$I$5:$I$72,"&gt;0")+COUNTIFS('BE H'!$D$5:$D$72,CLUBS!$B34,'BE H'!$I$5:$I$72,"&gt;0")+COUNTIFS('MI F'!$D$5:$D$72,CLUBS!$B34,'MI F'!$I$5:$I$72,"&gt;0")+COUNTIFS('MI H'!$D$5:$D$72,CLUBS!$B34,'MI H'!$I$5:$I$72,"&gt;0")+COUNTIFS('CA F'!$D$5:$D$72,CLUBS!$B34,'CA F'!$I$5:$I$72,"&gt;0")+COUNTIFS('CA H'!$D$5:$D$72,CLUBS!$B34,'CA H'!$I$5:$I$72,"&gt;0")+COUNTIFS('JU F'!$D$5:$D$72,CLUBS!$B34,'JU F'!$I$5:$I$72,"&gt;0")+COUNTIFS('JU H'!$D$5:$D$72,CLUBS!$B34,'JU H'!$I$5:$I$72,"&gt;0")</f>
        <v>1</v>
      </c>
      <c r="J34" s="14">
        <f t="shared" si="4"/>
        <v>0.33333333333333331</v>
      </c>
      <c r="K34" s="26">
        <f>(SUMIF('MP F'!$D$5:$D$72,CLUBS!$B34,'MP F'!$J$5:$J$72)+SUMIF('MP H'!$D$5:$D$72,CLUBS!$B34,'MP H'!$J$5:$J$72)+SUMIF('PO F'!$D$5:$D$72,CLUBS!$B34,'PO F'!$J$5:$J$72)+SUMIF('PO H'!$D$5:$D$72,CLUBS!$B34,'PO H'!$J$5:$J$72)+SUMIF('PU F'!$D$5:$D$72,CLUBS!$B34,'PU F'!$J$5:$J$72)+SUMIF('PU H'!$D$5:$D$72,CLUBS!$B34,'PU H'!$J$5:$J$72)+SUMIF('BE F'!$D$5:$D$72,CLUBS!$B34,'BE F'!$J$5:$J$72)+SUMIF('BE H'!$D$5:$D$72,CLUBS!$B34,'BE H'!$J$5:$J$72)+SUMIF('MI F'!$D$5:$D$72,CLUBS!$B34,'MI F'!$J$5:$J$72)+SUMIF('MI H'!$D$5:$D$72,CLUBS!$B34,'MI H'!$J$5:$J$72)+SUMIF('CA F'!$D$5:$D$72,CLUBS!$B34,'CA F'!$J$5:$J$72)+SUMIF('CA H'!$D$5:$D$72,CLUBS!$B34,'CA H'!$J$5:$J$72)+SUMIF('JU F'!$D$5:$D$72,CLUBS!$B34,'JU F'!$J$5:$J$72)+SUMIF('JU H'!$D$5:$D$72,CLUBS!$B34,'JU H'!$J$5:$J$72))*J34</f>
        <v>13.333333333333332</v>
      </c>
      <c r="L34" s="69">
        <f>COUNTIFS('MP F'!$D$5:$D$72,CLUBS!$B34,'MP F'!$K$5:$K$72,"&gt;0")+COUNTIFS('MP H'!$D$5:$D$72,CLUBS!$B34,'MP H'!$K$5:$K$72,"&gt;0")+COUNTIFS('PO F'!$D$5:$D$72,CLUBS!$B34,'PO F'!$K$5:$K$72,"&gt;0")+COUNTIFS('PO H'!$D$5:$D$72,CLUBS!$B34,'PO H'!$K$5:$K$72,"&gt;0")+COUNTIFS('PU F'!$D$5:$D$72,CLUBS!$B34,'PU F'!$K$5:$K$72,"&gt;0")+COUNTIFS('PU H'!$D$5:$D$72,CLUBS!$B34,'PU H'!$K$5:$K$72,"&gt;0")+COUNTIFS('BE F'!$D$5:$D$72,CLUBS!$B34,'BE F'!$K$5:$K$72,"&gt;0")+COUNTIFS('BE H'!$D$5:$D$72,CLUBS!$B34,'BE H'!$K$5:$K$72,"&gt;0")+COUNTIFS('MI F'!$D$5:$D$72,CLUBS!$B34,'MI F'!$K$5:$K$72,"&gt;0")+COUNTIFS('MI H'!$D$5:$D$72,CLUBS!$B34,'MI H'!$K$5:$K$72,"&gt;0")+COUNTIFS('CA F'!$D$5:$D$72,CLUBS!$B34,'CA F'!$K$5:$K$72,"&gt;0")+COUNTIFS('CA H'!$D$5:$D$72,CLUBS!$B34,'CA H'!$K$5:$K$72,"&gt;0")+COUNTIFS('JU F'!$D$5:$D$72,CLUBS!$B34,'JU F'!$K$5:$K$72,"&gt;0")+COUNTIFS('JU H'!$D$5:$D$72,CLUBS!$B34,'JU H'!$K$5:$K$72,"&gt;0")</f>
        <v>0</v>
      </c>
      <c r="M34" s="69">
        <f t="shared" si="5"/>
        <v>0</v>
      </c>
      <c r="N34" s="69">
        <f>(SUMIF('MP F'!$D$5:$D$72,CLUBS!$B34,'MP F'!$L$5:$L$72)+SUMIF('MP H'!$D$5:$D$72,CLUBS!$B34,'MP H'!$L$5:$L$72)+SUMIF('PO F'!$D$5:$D$72,CLUBS!$B34,'PO F'!$L$5:$L$72)+SUMIF('PO H'!$D$5:$D$72,CLUBS!$B34,'PO H'!$L$5:$L$72)+SUMIF('PU F'!$D$5:$D$72,CLUBS!$B34,'PU F'!$L$5:$L$72)+SUMIF('PU H'!$D$5:$D$72,CLUBS!$B34,'PU H'!$L$5:$L$72)+SUMIF('BE F'!$D$5:$D$72,CLUBS!$B34,'BE F'!$L$5:$L$72)+SUMIF('BE H'!$D$5:$D$72,CLUBS!$B34,'BE H'!$L$5:$L$72)+SUMIF('MI F'!$D$5:$D$72,CLUBS!$B34,'MI F'!$L$5:$L$72)+SUMIF('MI H'!$D$5:$D$72,CLUBS!$B34,'MI H'!$L$5:$L$72)+SUMIF('CA F'!$D$5:$D$72,CLUBS!$B34,'CA F'!$L$5:$L$72)+SUMIF('CA H'!$D$5:$D$72,CLUBS!$B34,'CA H'!$L$5:$L$72)+SUMIF('JU F'!$D$5:$D$72,CLUBS!$B34,'JU F'!$L$5:$L$72)+SUMIF('JU H'!$D$5:$D$72,CLUBS!$B34,'JU H'!$L$5:$L$72))*M34</f>
        <v>0</v>
      </c>
      <c r="O34" s="26">
        <f>COUNTIFS('MP F'!$D$5:$D$72,CLUBS!$B34,'MP F'!$M$5:$M$72,"&gt;0")+COUNTIFS('MP H'!$D$5:$D$72,CLUBS!$B34,'MP H'!$M$5:$M$72,"&gt;0")+COUNTIFS('PO F'!$D$5:$D$72,CLUBS!$B34,'PO F'!$M$5:$M$72,"&gt;0")+COUNTIFS('PO H'!$D$5:$D$72,CLUBS!$B34,'PO H'!$M$5:$M$72,"&gt;0")+COUNTIFS('PU F'!$D$5:$D$72,CLUBS!$B34,'PU F'!$M$5:$M$72,"&gt;0")+COUNTIFS('PU H'!$D$5:$D$72,CLUBS!$B34,'PU H'!$M$5:$M$72,"&gt;0")+COUNTIFS('BE F'!$D$5:$D$72,CLUBS!$B34,'BE F'!$M$5:$M$72,"&gt;0")+COUNTIFS('BE H'!$D$5:$D$72,CLUBS!$B34,'BE H'!$M$5:$M$72,"&gt;0")+COUNTIFS('MI F'!$D$5:$D$72,CLUBS!$B34,'MI F'!$M$5:$M$72,"&gt;0")+COUNTIFS('MI H'!$D$5:$D$72,CLUBS!$B34,'MI H'!$M$5:$M$72,"&gt;0")+COUNTIFS('CA F'!$D$5:$D$72,CLUBS!$B34,'CA F'!$M$5:$M$72,"&gt;0")+COUNTIFS('CA H'!$D$5:$D$72,CLUBS!$B34,'CA H'!$M$5:$M$72,"&gt;0")+COUNTIFS('JU F'!$D$5:$D$72,CLUBS!$B34,'JU F'!$M$5:$M$72,"&gt;0")+COUNTIFS('JU H'!$D$5:$D$72,CLUBS!$B34,'JU H'!$M$5:$M$72,"&gt;0")</f>
        <v>0</v>
      </c>
      <c r="P34" s="26">
        <f t="shared" si="6"/>
        <v>0</v>
      </c>
      <c r="Q34" s="26">
        <f>(SUMIF('MP F'!$D$5:$D$72,CLUBS!$B34,'MP F'!$N$5:$N$72)+SUMIF('MP H'!$D$5:$D$72,CLUBS!$B34,'MP H'!$N$5:$N$72)+SUMIF('PO F'!$D$5:$D$72,CLUBS!$B34,'PO F'!$N$5:$N$72)+SUMIF('PO H'!$D$5:$D$72,CLUBS!$B34,'PO H'!$N$5:$N$72)+SUMIF('PU F'!$D$5:$D$72,CLUBS!$B34,'PU F'!$N$5:$N$72)+SUMIF('PU H'!$D$5:$D$72,CLUBS!$B34,'PU H'!$N$5:$N$72)+SUMIF('BE F'!$D$5:$D$72,CLUBS!$B34,'BE F'!$N$5:$N$72)+SUMIF('BE H'!$D$5:$D$72,CLUBS!$B34,'BE H'!$N$5:$N$72)+SUMIF('MI F'!$D$5:$D$72,CLUBS!$B34,'MI F'!$N$5:$N$72)+SUMIF('MI H'!$D$5:$D$72,CLUBS!$B34,'MI H'!$N$5:$N$72)+SUMIF('CA F'!$D$5:$D$72,CLUBS!$B34,'CA F'!$N$5:$N$72)+SUMIF('CA H'!$D$5:$D$72,CLUBS!$B34,'CA H'!$N$5:$N$72)+SUMIF('JU F'!$D$5:$D$72,CLUBS!$B34,'JU F'!$N$5:$N$72)+SUMIF('JU H'!$D$5:$D$72,CLUBS!$B34,'JU H'!$N$5:$N$72))*P34</f>
        <v>0</v>
      </c>
      <c r="R34" s="69">
        <f>COUNTIFS('MP F'!$D$5:$D$72,CLUBS!$B34,'MP F'!$O$5:$O$72,"&gt;0")+COUNTIFS('MP H'!$D$5:$D$72,CLUBS!$B34,'MP H'!$O$5:$O$72,"&gt;0")+COUNTIFS('PO F'!$D$5:$D$72,CLUBS!$B34,'PO F'!$O$5:$O$72,"&gt;0")+COUNTIFS('PO H'!$D$5:$D$72,CLUBS!$B34,'PO H'!$O$5:$O$72,"&gt;0")+COUNTIFS('PU F'!$D$5:$D$72,CLUBS!$B34,'PU F'!$O$5:$O$72,"&gt;0")+COUNTIFS('PU H'!$D$5:$D$72,CLUBS!$B34,'PU H'!$O$5:$O$72,"&gt;0")+COUNTIFS('BE F'!$D$5:$D$72,CLUBS!$B34,'BE F'!$O$5:$O$72,"&gt;0")+COUNTIFS('BE H'!$D$5:$D$72,CLUBS!$B34,'BE H'!$O$5:$O$72,"&gt;0")+COUNTIFS('MI F'!$D$5:$D$72,CLUBS!$B34,'MI F'!$O$5:$O$72,"&gt;0")+COUNTIFS('MI H'!$D$5:$D$72,CLUBS!$B34,'MI H'!$O$5:$O$72,"&gt;0")+COUNTIFS('CA F'!$D$5:$D$72,CLUBS!$B34,'CA F'!$O$5:$O$72,"&gt;0")+COUNTIFS('CA H'!$D$5:$D$72,CLUBS!$B34,'CA H'!$O$5:$O$72,"&gt;0")+COUNTIFS('JU F'!$D$5:$D$72,CLUBS!$B34,'JU F'!$O$5:$O$72,"&gt;0")+COUNTIFS('JU H'!$D$5:$D$72,CLUBS!$B34,'JU H'!$O$5:$O$72,"&gt;0")</f>
        <v>0</v>
      </c>
      <c r="S34" s="69">
        <f t="shared" si="7"/>
        <v>0</v>
      </c>
      <c r="T34" s="69">
        <f>(SUMIF('MP F'!$D$5:$D$72,CLUBS!$B34,'MP F'!$P$5:$P$72)+SUMIF('MP H'!$D$5:$D$72,CLUBS!$B34,'MP H'!$P$5:$P$72)+SUMIF('PO F'!$D$5:$D$72,CLUBS!$B34,'PO F'!$P$5:$P$72)+SUMIF('PO H'!$D$5:$D$72,CLUBS!$B34,'PO H'!$P$5:$P$72)+SUMIF('PU F'!$D$5:$D$72,CLUBS!$B34,'PU F'!$P$5:$P$72)+SUMIF('PU H'!$D$5:$D$72,CLUBS!$B34,'PU H'!$P$5:$P$72)+SUMIF('BE F'!$D$5:$D$72,CLUBS!$B34,'BE F'!$P$5:$P$72)+SUMIF('BE H'!$D$5:$D$72,CLUBS!$B34,'BE H'!$P$5:$P$72)+SUMIF('MI F'!$D$5:$D$72,CLUBS!$B34,'MI F'!$P$5:$P$72)+SUMIF('MI H'!$D$5:$D$72,CLUBS!$B34,'MI H'!$P$5:$P$72)+SUMIF('CA F'!$D$5:$D$72,CLUBS!$B34,'CA F'!$P$5:$P$72)+SUMIF('CA H'!$D$5:$D$72,CLUBS!$B34,'CA H'!$P$5:$P$72)+SUMIF('JU F'!$D$5:$D$72,CLUBS!$B34,'JU F'!$P$5:$P$72)+SUMIF('JU H'!$D$5:$D$72,CLUBS!$B34,'JU H'!$P$5:$P$72))*S34</f>
        <v>0</v>
      </c>
      <c r="U34" s="26">
        <f>COUNTIFS('MP F'!$D$5:$D$72,CLUBS!$B34,'MP F'!$Q$5:$Q$72,"&gt;0")+COUNTIFS('MP H'!$D$5:$D$72,CLUBS!$B34,'MP H'!$Q$5:$Q$72,"&gt;0")+COUNTIFS('PO F'!$D$5:$D$72,CLUBS!$B34,'PO F'!$Q$5:$Q$72,"&gt;0")+COUNTIFS('PO H'!$D$5:$D$72,CLUBS!$B34,'PO H'!$Q$5:$Q$72,"&gt;0")+COUNTIFS('PU F'!$D$5:$D$72,CLUBS!$B34,'PU F'!$Q$5:$Q$72,"&gt;0")+COUNTIFS('PU H'!$D$5:$D$72,CLUBS!$B34,'PU H'!$Q$5:$Q$72,"&gt;0")+COUNTIFS('BE F'!$D$5:$D$72,CLUBS!$B34,'BE F'!$Q$5:$Q$72,"&gt;0")+COUNTIFS('BE H'!$D$5:$D$72,CLUBS!$B34,'BE H'!$Q$5:$Q$72,"&gt;0")+COUNTIFS('MI F'!$D$5:$D$72,CLUBS!$B34,'MI F'!$Q$5:$Q$72,"&gt;0")+COUNTIFS('MI H'!$D$5:$D$72,CLUBS!$B34,'MI H'!$Q$5:$Q$72,"&gt;0")+COUNTIFS('CA F'!$D$5:$D$72,CLUBS!$B34,'CA F'!$Q$5:$Q$72,"&gt;0")+COUNTIFS('CA H'!$D$5:$D$72,CLUBS!$B34,'CA H'!$Q$5:$Q$72,"&gt;0")+COUNTIFS('JU F'!$D$5:$D$72,CLUBS!$B34,'JU F'!$Q$5:$Q$72,"&gt;0")+COUNTIFS('JU H'!$D$5:$D$72,CLUBS!$B34,'JU H'!$Q$5:$Q$72,"&gt;0")</f>
        <v>0</v>
      </c>
      <c r="V34" s="26">
        <f t="shared" si="8"/>
        <v>0</v>
      </c>
      <c r="W34" s="26">
        <f>(SUMIF('MP F'!$D$5:$D$72,CLUBS!$B34,'MP F'!$R$5:$R$72)+SUMIF('MP H'!$D$5:$D$72,CLUBS!$B34,'MP H'!$R$5:$R$72)+SUMIF('PO F'!$D$5:$D$72,CLUBS!$B34,'PO F'!$R$5:$R$72)+SUMIF('PO H'!$D$5:$D$72,CLUBS!$B34,'PO H'!$R$5:$R$72)+SUMIF('PU F'!$D$5:$D$72,CLUBS!$B34,'PU F'!$R$5:$R$72)+SUMIF('PU H'!$D$5:$D$72,CLUBS!$B34,'PU H'!$R$5:$R$72)+SUMIF('BE F'!$D$5:$D$72,CLUBS!$B34,'BE F'!$R$5:$R$72)+SUMIF('BE H'!$D$5:$D$72,CLUBS!$B34,'BE H'!$R$5:$R$72)+SUMIF('MI F'!$D$5:$D$72,CLUBS!$B34,'MI F'!$R$5:$R$72)+SUMIF('MI H'!$D$5:$D$72,CLUBS!$B34,'MI H'!$R$5:$R$72)+SUMIF('CA F'!$D$5:$D$72,CLUBS!$B34,'CA F'!$R$5:$R$72)+SUMIF('CA H'!$D$5:$D$72,CLUBS!$B34,'CA H'!$R$5:$R$72)+SUMIF('JU F'!$D$5:$D$72,CLUBS!$B34,'JU F'!$R$5:$R$72)+SUMIF('JU H'!$D$5:$D$72,CLUBS!$B34,'JU H'!$R$5:$R$72))*V34</f>
        <v>0</v>
      </c>
      <c r="X34" s="69">
        <f>COUNTIFS('MP F'!$D$5:$D$72,CLUBS!$B34,'MP F'!$S$5:$S$72,"&gt;0")+COUNTIFS('MP H'!$D$5:$D$72,CLUBS!$B34,'MP H'!$S$5:$S$72,"&gt;0")+COUNTIFS('PO F'!$D$5:$D$72,CLUBS!$B34,'PO F'!$S$5:$S$72,"&gt;0")+COUNTIFS('PO H'!$D$5:$D$72,CLUBS!$B34,'PO H'!$S$5:$S$72,"&gt;0")+COUNTIFS('PU F'!$D$5:$D$72,CLUBS!$B34,'PU F'!$S$5:$S$72,"&gt;0")+COUNTIFS('PU H'!$D$5:$D$72,CLUBS!$B34,'PU H'!$S$5:$S$72,"&gt;0")+COUNTIFS('BE F'!$D$5:$D$72,CLUBS!$B34,'BE F'!$S$5:$S$72,"&gt;0")+COUNTIFS('BE H'!$D$5:$D$72,CLUBS!$B34,'BE H'!$S$5:$S$72,"&gt;0")+COUNTIFS('MI F'!$D$5:$D$72,CLUBS!$B34,'MI F'!$S$5:$S$72,"&gt;0")+COUNTIFS('MI H'!$D$5:$D$72,CLUBS!$B34,'MI H'!$S$5:$S$72,"&gt;0")+COUNTIFS('CA F'!$D$5:$D$72,CLUBS!$B34,'CA F'!$S$5:$S$72,"&gt;0")+COUNTIFS('CA H'!$D$5:$D$72,CLUBS!$B34,'CA H'!$S$5:$S$72,"&gt;0")+COUNTIFS('JU F'!$D$5:$D$72,CLUBS!$B34,'JU F'!$S$5:$S$72,"&gt;0")+COUNTIFS('JU H'!$D$5:$D$72,CLUBS!$B34,'JU H'!$S$5:$S$72,"&gt;0")</f>
        <v>0</v>
      </c>
      <c r="Y34" s="69">
        <f t="shared" si="9"/>
        <v>0</v>
      </c>
      <c r="Z34" s="69">
        <f>(SUMIF('MP F'!$D$5:$D$72,CLUBS!$B34,'MP F'!$T$5:$T$72)+SUMIF('MP H'!$D$5:$D$72,CLUBS!$B34,'MP H'!$T$5:$T$72)+SUMIF('PO F'!$D$5:$D$72,CLUBS!$B34,'PO F'!$T$5:$T$72)+SUMIF('PO H'!$D$5:$D$72,CLUBS!$B34,'PO H'!$T$5:$T$72)+SUMIF('PU F'!$D$5:$D$72,CLUBS!$B34,'PU F'!$T$5:$T$72)+SUMIF('PU H'!$D$5:$D$72,CLUBS!$B34,'PU H'!$T$5:$T$72)+SUMIF('BE F'!$D$5:$D$72,CLUBS!$B34,'BE F'!$T$5:$T$72)+SUMIF('BE H'!$D$5:$D$72,CLUBS!$B34,'BE H'!$T$5:$T$72)+SUMIF('MI F'!$D$5:$D$72,CLUBS!$B34,'MI F'!$T$5:$T$72)+SUMIF('MI H'!$D$5:$D$72,CLUBS!$B34,'MI H'!$T$5:$T$72)+SUMIF('CA F'!$D$5:$D$72,CLUBS!$B34,'CA F'!$T$5:$T$72)+SUMIF('CA H'!$D$5:$D$72,CLUBS!$B34,'CA H'!$T$5:$T$72)+SUMIF('JU F'!$D$5:$D$72,CLUBS!$B34,'JU F'!$T$5:$T$72)+SUMIF('JU H'!$D$5:$D$72,CLUBS!$B34,'JU H'!$T$5:$T$72))*Y34</f>
        <v>0</v>
      </c>
      <c r="AA34" s="26">
        <f>COUNTIFS('MP F'!$D$5:$D$72,CLUBS!$B34,'MP F'!$U$5:$U$72,"&gt;0")+COUNTIFS('MP H'!$D$5:$D$72,CLUBS!$B34,'MP H'!$U$5:$U$72,"&gt;0")+COUNTIFS('PO F'!$D$5:$D$72,CLUBS!$B34,'PO F'!$U$5:$U$72,"&gt;0")+COUNTIFS('PO H'!$D$5:$D$72,CLUBS!$B34,'PO H'!$U$5:$U$72,"&gt;0")+COUNTIFS('PU F'!$D$5:$D$72,CLUBS!$B34,'PU F'!$U$5:$U$72,"&gt;0")+COUNTIFS('PU H'!$D$5:$D$72,CLUBS!$B34,'PU H'!$U$5:$U$72,"&gt;0")+COUNTIFS('BE F'!$D$5:$D$72,CLUBS!$B34,'BE F'!$U$5:$U$72,"&gt;0")+COUNTIFS('BE H'!$D$5:$D$72,CLUBS!$B34,'BE H'!$U$5:$U$72,"&gt;0")+COUNTIFS('MI F'!$D$5:$D$72,CLUBS!$B34,'MI F'!$U$5:$U$72,"&gt;0")+COUNTIFS('MI H'!$D$5:$D$72,CLUBS!$B34,'MI H'!$U$5:$U$72,"&gt;0")+COUNTIFS('CA F'!$D$5:$D$72,CLUBS!$B34,'CA F'!$U$5:$U$72,"&gt;0")+COUNTIFS('CA H'!$D$5:$D$72,CLUBS!$B34,'CA H'!$U$5:$U$72,"&gt;0")+COUNTIFS('JU F'!$D$5:$D$72,CLUBS!$B34,'JU F'!$U$5:$U$72,"&gt;0")+COUNTIFS('JU H'!$D$5:$D$72,CLUBS!$B34,'JU H'!$U$5:$U$72,"&gt;0")</f>
        <v>0</v>
      </c>
      <c r="AB34" s="26">
        <f t="shared" si="10"/>
        <v>0</v>
      </c>
      <c r="AC34" s="26">
        <f>(SUMIF('MP F'!$D$5:$D$72,CLUBS!$B34,'MP F'!$V$5:$V$72)+SUMIF('MP H'!$D$5:$D$72,CLUBS!$B34,'MP H'!$V$5:$V$72)+SUMIF('PO F'!$D$5:$D$72,CLUBS!$B34,'PO F'!$V$5:$V$72)+SUMIF('PO H'!$D$5:$D$72,CLUBS!$B34,'PO H'!$V$5:$V$72)+SUMIF('PU F'!$D$5:$D$72,CLUBS!$B34,'PU F'!$V$5:$V$72)+SUMIF('PU H'!$D$5:$D$72,CLUBS!$B34,'PU H'!$V$5:$V$72)+SUMIF('BE F'!$D$5:$D$72,CLUBS!$B34,'BE F'!$V$5:$V$72)+SUMIF('BE H'!$D$5:$D$72,CLUBS!$B34,'BE H'!$V$5:$V$72)+SUMIF('MI F'!$D$5:$D$72,CLUBS!$B34,'MI F'!$V$5:$V$72)+SUMIF('MI H'!$D$5:$D$72,CLUBS!$B34,'MI H'!$V$5:$V$72)+SUMIF('CA F'!$D$5:$D$72,CLUBS!$B34,'CA F'!$V$5:$V$72)+SUMIF('CA H'!$D$5:$D$72,CLUBS!$B34,'CA H'!$V$5:$V$72)+SUMIF('JU F'!$D$5:$D$72,CLUBS!$B34,'JU F'!$V$5:$V$72)+SUMIF('JU H'!$D$5:$D$72,CLUBS!$B34,'JU H'!$V$5:$V$72))*AB34</f>
        <v>0</v>
      </c>
      <c r="AD34" s="69">
        <f>COUNTIFS('MP F'!$D$5:$D$72,CLUBS!$B34,'MP F'!$W$5:$W$72,"&gt;0")+COUNTIFS('MP H'!$D$5:$D$72,CLUBS!$B34,'MP H'!$W$5:$W$72,"&gt;0")+COUNTIFS('PO F'!$D$5:$D$72,CLUBS!$B34,'PO F'!$W$5:$W$72,"&gt;0")+COUNTIFS('PO H'!$D$5:$D$72,CLUBS!$B34,'PO H'!$W$5:$W$72,"&gt;0")+COUNTIFS('PU F'!$D$5:$D$72,CLUBS!$B34,'PU F'!$W$5:$W$72,"&gt;0")+COUNTIFS('PU H'!$D$5:$D$72,CLUBS!$B34,'PU H'!$W$5:$W$72,"&gt;0")+COUNTIFS('BE F'!$D$5:$D$72,CLUBS!$B34,'BE F'!$W$5:$W$72,"&gt;0")+COUNTIFS('BE H'!$D$5:$D$72,CLUBS!$B34,'BE H'!$W$5:$W$72,"&gt;0")+COUNTIFS('MI F'!$D$5:$D$72,CLUBS!$B34,'MI F'!$W$5:$W$72,"&gt;0")+COUNTIFS('MI H'!$D$5:$D$72,CLUBS!$B34,'MI H'!$W$5:$W$72,"&gt;0")+COUNTIFS('CA F'!$D$5:$D$72,CLUBS!$B34,'CA F'!$W$5:$W$72,"&gt;0")+COUNTIFS('CA H'!$D$5:$D$72,CLUBS!$B34,'CA H'!$W$5:$W$72,"&gt;0")+COUNTIFS('JU F'!$D$5:$D$72,CLUBS!$B34,'JU F'!$W$5:$W$72,"&gt;0")+COUNTIFS('JU H'!$D$5:$D$72,CLUBS!$B34,'JU H'!$W$5:$W$72,"&gt;0")</f>
        <v>0</v>
      </c>
      <c r="AE34" s="69">
        <f t="shared" si="11"/>
        <v>0</v>
      </c>
      <c r="AF34" s="69">
        <f>(SUMIF('MP F'!$D$5:$D$72,CLUBS!$B34,'MP F'!$X$5:$X$72)+SUMIF('MP H'!$D$5:$D$72,CLUBS!$B34,'MP H'!$X$5:$X$72)+SUMIF('PO F'!$D$5:$D$72,CLUBS!$B34,'PO F'!$X$5:$X$72)+SUMIF('PO H'!$D$5:$D$72,CLUBS!$B34,'PO H'!$X$5:$X$72)+SUMIF('PU F'!$D$5:$D$72,CLUBS!$B34,'PU F'!$X$5:$X$72)+SUMIF('PU H'!$D$5:$D$72,CLUBS!$B34,'PU H'!$X$5:$X$72)+SUMIF('BE F'!$D$5:$D$72,CLUBS!$B34,'BE F'!$X$5:$X$72)+SUMIF('BE H'!$D$5:$D$72,CLUBS!$B34,'BE H'!$X$5:$X$72)+SUMIF('MI F'!$D$5:$D$72,CLUBS!$B34,'MI F'!$X$5:$X$72)+SUMIF('MI H'!$D$5:$D$72,CLUBS!$B34,'MI H'!$X$5:$X$72)+SUMIF('CA F'!$D$5:$D$72,CLUBS!$B34,'CA F'!$X$5:$X$72)+SUMIF('CA H'!$D$5:$D$72,CLUBS!$B34,'CA H'!$X$5:$X$72)+SUMIF('JU F'!$D$5:$D$72,CLUBS!$B34,'JU F'!$X$5:$X$72)+SUMIF('JU H'!$D$5:$D$72,CLUBS!$B34,'JU H'!$X$5:$X$72))*AE34</f>
        <v>0</v>
      </c>
      <c r="AG34" s="26">
        <f>COUNTIFS('MP F'!$D$5:$D$72,CLUBS!$B34,'MP F'!$Y$5:$Y$72,"&gt;0")+COUNTIFS('MP H'!$D$5:$D$72,CLUBS!$B34,'MP H'!$Y$5:$Y$72,"&gt;0")+COUNTIFS('PO F'!$D$5:$D$72,CLUBS!$B34,'PO F'!$Y$5:$Y$72,"&gt;0")+COUNTIFS('PO H'!$D$5:$D$72,CLUBS!$B34,'PO H'!$Y$5:$Y$72,"&gt;0")+COUNTIFS('PU F'!$D$5:$D$72,CLUBS!$B34,'PU F'!$Y$5:$Y$72,"&gt;0")+COUNTIFS('PU H'!$D$5:$D$72,CLUBS!$B34,'PU H'!$Y$5:$Y$72,"&gt;0")+COUNTIFS('BE F'!$D$5:$D$72,CLUBS!$B34,'BE F'!$Y$5:$Y$72,"&gt;0")+COUNTIFS('BE H'!$D$5:$D$72,CLUBS!$B34,'BE H'!$Y$5:$Y$72,"&gt;0")+COUNTIFS('MI F'!$D$5:$D$72,CLUBS!$B34,'MI F'!$Y$5:$Y$72,"&gt;0")+COUNTIFS('MI H'!$D$5:$D$72,CLUBS!$B34,'MI H'!$Y$5:$Y$72,"&gt;0")+COUNTIFS('CA F'!$D$5:$D$72,CLUBS!$B34,'CA F'!$Y$5:$Y$72,"&gt;0")+COUNTIFS('CA H'!$D$5:$D$72,CLUBS!$B34,'CA H'!$Y$5:$Y$72,"&gt;0")+COUNTIFS('JU F'!$D$5:$D$72,CLUBS!$B34,'JU F'!$Y$5:$Y$72,"&gt;0")+COUNTIFS('JU H'!$D$5:$D$72,CLUBS!$B34,'JU H'!$Y$5:$Y$72,"&gt;0")</f>
        <v>0</v>
      </c>
      <c r="AH34" s="26">
        <f>SUMIF('MP F'!$D$5:$D$72,CLUBS!$B34,'MP F'!$Z$5:$Z$72)+SUMIF('MP H'!$D$5:$D$72,CLUBS!$B34,'MP H'!$Z$5:$Z$72)+SUMIF('PO F'!$D$5:$D$72,CLUBS!$B34,'PO F'!$Z$5:$Z$72)+SUMIF('PO H'!$D$5:$D$72,CLUBS!$B34,'PO H'!$Z$5:$Z$72)+SUMIF('PU F'!$D$5:$D$72,CLUBS!$B34,'PU F'!$Z$5:$Z$72)+SUMIF('PU H'!$D$5:$D$72,CLUBS!$B34,'PU H'!$Z$5:$Z$72)+SUMIF('BE F'!$D$5:$D$72,CLUBS!$B34,'BE F'!$Z$5:$Z$72)+SUMIF('BE H'!$D$5:$D$72,CLUBS!$B34,'BE H'!$Z$5:$Z$72)+SUMIF('MI F'!$D$5:$D$72,CLUBS!$B34,'MI F'!$Z$5:$Z$72)+SUMIF('MI H'!$D$5:$D$72,CLUBS!$B34,'MI H'!$Z$5:$Z$72)+SUMIF('CA F'!$D$5:$D$72,CLUBS!$B34,'CA F'!$Z$5:$Z$72)+SUMIF('CA H'!$D$5:$D$72,CLUBS!$B34,'CA H'!$Z$5:$Z$72)+SUMIF('JU F'!$D$5:$D$72,CLUBS!$B34,'JU F'!$Z$5:$Z$72)+SUMIF('JU H'!$D$5:$D$72,CLUBS!$B34,'JU H'!$Z$5:$Z$72)</f>
        <v>0</v>
      </c>
      <c r="AI34" s="26">
        <f>COUNTIFS('MP F'!$D$5:$D$72,CLUBS!$B34,'MP F'!$AA$5:$AA$72,"&gt;0")+COUNTIFS('MP H'!$D$5:$D$72,CLUBS!$B34,'MP H'!$AA$5:$AA$72,"&gt;0")+COUNTIFS('PO F'!$D$5:$D$72,CLUBS!$B34,'PO F'!$AA$5:$AA$72,"&gt;0")+COUNTIFS('PO H'!$D$5:$D$72,CLUBS!$B34,'PO H'!$AA$5:$AA$72,"&gt;0")+COUNTIFS('PU F'!$D$5:$D$72,CLUBS!$B34,'PU F'!$AA$5:$AA$72,"&gt;0")+COUNTIFS('PU H'!$D$5:$D$72,CLUBS!$B34,'PU H'!$AA$5:$AA$72,"&gt;0")+COUNTIFS('BE F'!$D$5:$D$72,CLUBS!$B34,'BE F'!$AA$5:$AA$72,"&gt;0")+COUNTIFS('BE H'!$D$5:$D$72,CLUBS!$B34,'BE H'!$AA$5:$AA$72,"&gt;0")+COUNTIFS('MI F'!$D$5:$D$72,CLUBS!$B34,'MI F'!$AA$5:$AA$72,"&gt;0")+COUNTIFS('MI H'!$D$5:$D$72,CLUBS!$B34,'MI H'!$AA$5:$AA$72,"&gt;0")+COUNTIFS('CA F'!$D$5:$D$72,CLUBS!$B34,'CA F'!$AA$5:$AA$72,"&gt;0")+COUNTIFS('CA H'!$D$5:$D$72,CLUBS!$B34,'CA H'!$AA$5:$AA$72,"&gt;0")+COUNTIFS('JU F'!$D$5:$D$72,CLUBS!$B34,'JU F'!$AA$5:$AA$72,"&gt;0")+COUNTIFS('JU H'!$D$5:$D$72,CLUBS!$B34,'JU H'!$AA$5:$AA$72,"&gt;0")</f>
        <v>0</v>
      </c>
      <c r="AJ34" s="26">
        <f>SUMIF('MP F'!$D$5:$D$72,CLUBS!$B34,'MP F'!$AB$5:$AB$72)+SUMIF('MP H'!$D$5:$D$72,CLUBS!$B34,'MP H'!$AB$5:$AB$72)+SUMIF('PO F'!$D$5:$D$72,CLUBS!$B34,'PO F'!$AB$5:$AB$72)+SUMIF('PO H'!$D$5:$D$72,CLUBS!$B34,'PO H'!$AB$5:$AB$72)+SUMIF('PU F'!$D$5:$D$72,CLUBS!$B34,'PU F'!$AB$5:$AB$72)+SUMIF('PU H'!$D$5:$D$72,CLUBS!$B34,'PU H'!$AB$5:$AB$72)+SUMIF('BE F'!$D$5:$D$72,CLUBS!$B34,'BE F'!$AB$5:$AB$72)+SUMIF('BE H'!$D$5:$D$72,CLUBS!$B34,'BE H'!$AB$5:$AB$72)+SUMIF('MI F'!$D$5:$D$72,CLUBS!$B34,'MI F'!$AB$5:$AB$72)+SUMIF('MI H'!$D$5:$D$72,CLUBS!$B34,'MI H'!$AB$5:$AB$72)+SUMIF('CA F'!$D$5:$D$72,CLUBS!$B34,'CA F'!$AB$5:$AB$72)+SUMIF('CA H'!$D$5:$D$72,CLUBS!$B34,'CA H'!$AB$5:$AB$72)+SUMIF('JU F'!$D$5:$D$72,CLUBS!$B34,'JU F'!$AB$5:$AB$72)+SUMIF('JU H'!$D$5:$D$72,CLUBS!$B34,'JU H'!$AB$5:$AB$72)</f>
        <v>0</v>
      </c>
      <c r="AK34" s="26">
        <f>COUNTIFS('MP F'!$D$5:$D$72,CLUBS!$B34,'MP F'!$AC$5:$AC$72,"&gt;0")+COUNTIFS('MP H'!$D$5:$D$72,CLUBS!$B34,'MP H'!$AC$5:$AC$72,"&gt;0")+COUNTIFS('PO F'!$D$5:$D$72,CLUBS!$B34,'PO F'!$AC$5:$AC$72,"&gt;0")+COUNTIFS('PO H'!$D$5:$D$72,CLUBS!$B34,'PO H'!$AC$5:$AC$72,"&gt;0")+COUNTIFS('PU F'!$D$5:$D$72,CLUBS!$B34,'PU F'!$AC$5:$AC$72,"&gt;0")+COUNTIFS('PU H'!$D$5:$D$72,CLUBS!$B34,'PU H'!$AC$5:$AC$72,"&gt;0")+COUNTIFS('BE F'!$D$5:$D$72,CLUBS!$B34,'BE F'!$AC$5:$AC$72,"&gt;0")+COUNTIFS('BE H'!$D$5:$D$72,CLUBS!$B34,'BE H'!$AC$5:$AC$72,"&gt;0")+COUNTIFS('MI F'!$D$5:$D$72,CLUBS!$B34,'MI F'!$AC$5:$AC$72,"&gt;0")+COUNTIFS('MI H'!$D$5:$D$72,CLUBS!$B34,'MI H'!$AC$5:$AC$72,"&gt;0")+COUNTIFS('CA F'!$D$5:$D$72,CLUBS!$B34,'CA F'!$AC$5:$AC$72,"&gt;0")+COUNTIFS('CA H'!$D$5:$D$72,CLUBS!$B34,'CA H'!$AC$5:$AC$72,"&gt;0")+COUNTIFS('JU F'!$D$5:$D$72,CLUBS!$B34,'JU F'!$AC$5:$AC$72,"&gt;0")+COUNTIFS('JU H'!$D$5:$D$72,CLUBS!$B34,'JU H'!$AC$5:$AC$72,"&gt;0")</f>
        <v>0</v>
      </c>
      <c r="AL34" s="26">
        <f>SUMIF('MP F'!$D$5:$D$72,CLUBS!$B34,'MP F'!$AD$5:$AD$72)+SUMIF('MP H'!$D$5:$D$72,CLUBS!$B34,'MP H'!$AD$5:$AD$72)+SUMIF('PO F'!$D$5:$D$72,CLUBS!$B34,'PO F'!$AD$5:$AD$72)+SUMIF('PO H'!$D$5:$D$72,CLUBS!$B34,'PO H'!$AD$5:$AD$72)+SUMIF('PU F'!$D$5:$D$72,CLUBS!$B34,'PU F'!$AD$5:$AD$72)+SUMIF('PU H'!$D$5:$D$72,CLUBS!$B34,'PU H'!$AD$5:$AD$72)+SUMIF('BE F'!$D$5:$D$72,CLUBS!$B34,'BE F'!$AD$5:$AD$72)+SUMIF('BE H'!$D$5:$D$72,CLUBS!$B34,'BE H'!$AD$5:$AD$72)+SUMIF('MI F'!$D$5:$D$72,CLUBS!$B34,'MI F'!$AD$5:$AD$72)+SUMIF('MI H'!$D$5:$D$72,CLUBS!$B34,'MI H'!$AD$5:$AD$72)+SUMIF('CA F'!$D$5:$D$72,CLUBS!$B34,'CA F'!$AD$5:$AD$72)+SUMIF('CA H'!$D$5:$D$72,CLUBS!$B34,'CA H'!$AD$5:$AD$72)+SUMIF('JU F'!$D$5:$D$72,CLUBS!$B34,'JU F'!$AD$5:$AD$72)+SUMIF('JU H'!$D$5:$D$72,CLUBS!$B34,'JU H'!$AD$5:$AD$72)</f>
        <v>0</v>
      </c>
      <c r="AM34" s="26">
        <f>COUNTIFS('MP F'!$D$5:$D$72,CLUBS!$B34,'MP F'!$AE$5:$AE$72,"&gt;0")+COUNTIFS('MP H'!$D$5:$D$72,CLUBS!$B34,'MP H'!$AE$5:$AE$72,"&gt;0")+COUNTIFS('PO F'!$D$5:$D$72,CLUBS!$B34,'PO F'!$AE$5:$AE$72,"&gt;0")+COUNTIFS('PO H'!$D$5:$D$72,CLUBS!$B34,'PO H'!$AE$5:$AE$72,"&gt;0")+COUNTIFS('PU F'!$D$5:$D$72,CLUBS!$B34,'PU F'!$AE$5:$AE$72,"&gt;0")+COUNTIFS('PU H'!$D$5:$D$72,CLUBS!$B34,'PU H'!$AE$5:$AE$72,"&gt;0")+COUNTIFS('BE F'!$D$5:$D$72,CLUBS!$B34,'BE F'!$AE$5:$AE$72,"&gt;0")+COUNTIFS('BE H'!$D$5:$D$72,CLUBS!$B34,'BE H'!$AE$5:$AE$72,"&gt;0")+COUNTIFS('MI F'!$D$5:$D$72,CLUBS!$B34,'MI F'!$AE$5:$AE$72,"&gt;0")+COUNTIFS('MI H'!$D$5:$D$72,CLUBS!$B34,'MI H'!$AE$5:$AE$72,"&gt;0")+COUNTIFS('CA F'!$D$5:$D$72,CLUBS!$B34,'CA F'!$AE$5:$AE$72,"&gt;0")+COUNTIFS('CA H'!$D$5:$D$72,CLUBS!$B34,'CA H'!$AE$5:$AE$72,"&gt;0")+COUNTIFS('JU F'!$D$5:$D$72,CLUBS!$B34,'JU F'!$AE$5:$AE$72,"&gt;0")+COUNTIFS('JU H'!$D$5:$D$72,CLUBS!$B34,'JU H'!$AE$5:$AE$72,"&gt;0")</f>
        <v>0</v>
      </c>
      <c r="AN34" s="26">
        <f>SUMIF('MP F'!$D$5:$D$72,CLUBS!$B34,'MP F'!$AF$5:$AF$72)+SUMIF('MP H'!$D$5:$D$72,CLUBS!$B34,'MP H'!$AF$5:$AF$72)+SUMIF('PO F'!$D$5:$D$72,CLUBS!$B34,'PO F'!$AF$5:$AF$72)+SUMIF('PO H'!$D$5:$D$72,CLUBS!$B34,'PO H'!$AF$5:$AF$72)+SUMIF('PU F'!$D$5:$D$72,CLUBS!$B34,'PU F'!$AF$5:$AF$72)+SUMIF('PU H'!$D$5:$D$72,CLUBS!$B34,'PU H'!$AF$5:$AF$72)+SUMIF('BE F'!$D$5:$D$72,CLUBS!$B34,'BE F'!$AF$5:$AF$72)+SUMIF('BE H'!$D$5:$D$72,CLUBS!$B34,'BE H'!$AF$5:$AF$72)+SUMIF('MI F'!$D$5:$D$72,CLUBS!$B34,'MI F'!$AF$5:$AF$72)+SUMIF('MI H'!$D$5:$D$72,CLUBS!$B34,'MI H'!$AF$5:$AF$72)+SUMIF('CA F'!$D$5:$D$72,CLUBS!$B34,'CA F'!$AF$5:$AF$72)+SUMIF('CA H'!$D$5:$D$72,CLUBS!$B34,'CA H'!$AF$5:$AF$72)+SUMIF('JU F'!$D$5:$D$72,CLUBS!$B34,'JU F'!$AF$5:$AF$72)+SUMIF('JU H'!$D$5:$D$72,CLUBS!$B34,'JU H'!$AF$5:$AF$72)</f>
        <v>0</v>
      </c>
      <c r="AO34" s="26">
        <f>COUNTIFS('MP F'!$D$5:$D$72,CLUBS!$B34,'MP F'!$AG$5:$AG$72,"&gt;0")+COUNTIFS('MP H'!$D$5:$D$72,CLUBS!$B34,'MP H'!$AG$5:$AG$72,"&gt;0")+COUNTIFS('PO F'!$D$5:$D$72,CLUBS!$B34,'PO F'!$AG$5:$AG$72,"&gt;0")+COUNTIFS('PO H'!$D$5:$D$72,CLUBS!$B34,'PO H'!$AG$5:$AG$72,"&gt;0")+COUNTIFS('PU F'!$D$5:$D$72,CLUBS!$B34,'PU F'!$AG$5:$AG$72,"&gt;0")+COUNTIFS('PU H'!$D$5:$D$72,CLUBS!$B34,'PU H'!$AG$5:$AG$72,"&gt;0")+COUNTIFS('BE F'!$D$5:$D$72,CLUBS!$B34,'BE F'!$AG$5:$AG$72,"&gt;0")+COUNTIFS('BE H'!$D$5:$D$72,CLUBS!$B34,'BE H'!$AG$5:$AG$72,"&gt;0")+COUNTIFS('MI F'!$D$5:$D$72,CLUBS!$B34,'MI F'!$AG$5:$AG$72,"&gt;0")+COUNTIFS('MI H'!$D$5:$D$72,CLUBS!$B34,'MI H'!$AG$5:$AG$72,"&gt;0")+COUNTIFS('CA F'!$D$5:$D$72,CLUBS!$B34,'CA F'!$AG$5:$AG$72,"&gt;0")+COUNTIFS('CA H'!$D$5:$D$72,CLUBS!$B34,'CA H'!$AG$5:$AG$72,"&gt;0")+COUNTIFS('JU F'!$D$5:$D$72,CLUBS!$B34,'JU F'!$AG$5:$AG$72,"&gt;0")+COUNTIFS('JU H'!$D$5:$D$72,CLUBS!$B34,'JU H'!$AG$5:$AG$72,"&gt;0")</f>
        <v>0</v>
      </c>
      <c r="AP34" s="26">
        <f>SUMIF('MP F'!$D$5:$D$72,CLUBS!$B34,'MP F'!$AH$5:$AH$72)+SUMIF('MP H'!$D$5:$D$72,CLUBS!$B34,'MP H'!$AH$5:$AH$72)+SUMIF('PO F'!$D$5:$D$72,CLUBS!$B34,'PO F'!$AH$5:$AH$72)+SUMIF('PO H'!$D$5:$D$72,CLUBS!$B34,'PO H'!$AH$5:$AH$72)+SUMIF('PU F'!$D$5:$D$72,CLUBS!$B34,'PU F'!$AH$5:$AH$72)+SUMIF('PU H'!$D$5:$D$72,CLUBS!$B34,'PU H'!$AH$5:$AH$72)+SUMIF('BE F'!$D$5:$D$72,CLUBS!$B34,'BE F'!$AH$5:$AH$72)+SUMIF('BE H'!$D$5:$D$72,CLUBS!$B34,'BE H'!$AH$5:$AH$72)+SUMIF('MI F'!$D$5:$D$72,CLUBS!$B34,'MI F'!$AH$5:$AH$72)+SUMIF('MI H'!$D$5:$D$72,CLUBS!$B34,'MI H'!$AH$5:$AH$72)+SUMIF('CA F'!$D$5:$D$72,CLUBS!$B34,'CA F'!$AH$5:$AH$72)+SUMIF('CA H'!$D$5:$D$72,CLUBS!$B34,'CA H'!$AH$5:$AH$72)+SUMIF('JU F'!$D$5:$D$72,CLUBS!$B34,'JU F'!$AH$5:$AH$72)+SUMIF('JU H'!$D$5:$D$72,CLUBS!$B34,'JU H'!$AH$5:$AH$72)</f>
        <v>0</v>
      </c>
      <c r="AQ34" s="16">
        <f t="shared" si="12"/>
        <v>1</v>
      </c>
      <c r="AR34" s="28">
        <f t="shared" si="13"/>
        <v>13.333333333333332</v>
      </c>
      <c r="AS34" s="29">
        <f t="shared" si="14"/>
        <v>13.333333333333332</v>
      </c>
      <c r="AT34" s="14">
        <v>3</v>
      </c>
      <c r="AU34" s="14">
        <v>3</v>
      </c>
      <c r="AV34" s="27">
        <f t="shared" si="15"/>
        <v>4.4444444444444438</v>
      </c>
      <c r="AW34" s="22"/>
    </row>
    <row r="35" spans="1:53" ht="13.5" x14ac:dyDescent="0.3">
      <c r="A35" s="34">
        <f t="shared" si="0"/>
        <v>20</v>
      </c>
      <c r="B35" s="65" t="s">
        <v>134</v>
      </c>
      <c r="C35" s="14">
        <f>COUNTIFS('MP F'!$D$5:$D$72,CLUBS!$B35,'MP F'!$E$5:$E$72,"&gt;0")+COUNTIFS('MP H'!$D$5:$D$72,CLUBS!$B35,'MP H'!$E$5:$E$72,"&gt;0")+COUNTIFS('PO F'!$D$5:$D$72,CLUBS!$B35,'PO F'!$E$5:$E$72,"&gt;0")+COUNTIFS('PO H'!$D$5:$D$72,CLUBS!$B35,'PO H'!$E$5:$E$72,"&gt;0")+COUNTIFS('PU F'!$D$5:$D$72,CLUBS!$B35,'PU F'!$E$5:$E$72,"&gt;0")+COUNTIFS('PU H'!$D$5:$D$72,CLUBS!$B35,'PU H'!$E$5:$E$72,"&gt;0")+COUNTIFS('BE F'!$D$5:$D$72,CLUBS!$B35,'BE F'!$E$5:$E$72,"&gt;0")+COUNTIFS('BE H'!$D$5:$D$72,CLUBS!$B35,'BE H'!$E$5:$E$72,"&gt;0")+COUNTIFS('MI F'!$D$5:$D$72,CLUBS!$B35,'MI F'!$E$5:$E$72,"&gt;0")+COUNTIFS('MI H'!$D$5:$D$72,CLUBS!$B35,'MI H'!$E$5:$E$72,"&gt;0")+COUNTIFS('CA F'!$D$5:$D$72,CLUBS!$B35,'CA F'!$E$5:$E$72,"&gt;0")+COUNTIFS('CA H'!$D$5:$D$72,CLUBS!$B35,'CA H'!$E$5:$E$72,"&gt;0")+COUNTIFS('JU F'!$D$5:$D$72,CLUBS!$B35,'JU F'!$E$5:$E$72,"&gt;0")+COUNTIFS('JU H'!$D$5:$D$72,CLUBS!$B35,'JU H'!$E$5:$E$72,"&gt;0")</f>
        <v>0</v>
      </c>
      <c r="D35" s="14">
        <v>0</v>
      </c>
      <c r="E35" s="27">
        <f>(SUMIF('MP F'!$D$5:$D$72,CLUBS!$B35,'MP F'!$F$5:$F$72)+SUMIF('MP H'!$D$5:$D$72,CLUBS!$B35,'MP H'!$F$5:$F$72)+SUMIF('PO F'!$D$5:$D$72,CLUBS!$B35,'PO F'!$F$5:$F$72)+SUMIF('PO H'!$D$5:$D$72,CLUBS!$B35,'PO H'!$F$5:$F$72)+SUMIF('PU F'!$D$5:$D$72,CLUBS!$B35,'PU F'!$F$5:$F$72)+SUMIF('PU H'!$D$5:$D$72,CLUBS!$B35,'PU H'!$F$5:$F$72)+SUMIF('BE F'!$D$5:$D$72,CLUBS!$B35,'BE F'!$F$5:$F$72)+SUMIF('BE H'!$D$5:$D$72,CLUBS!$B35,'BE H'!$F$5:$F$72)+SUMIF('MI F'!$D$5:$D$72,CLUBS!$B35,'MI F'!$F$5:$F$72)+SUMIF('MI H'!$D$5:$D$72,CLUBS!$B35,'MI H'!$F$5:$F$72)+SUMIF('CA F'!$D$5:$D$72,CLUBS!$B35,'CA F'!$F$5:$F$72)+SUMIF('CA H'!$D$5:$D$72,CLUBS!$B35,'CA H'!$F$5:$F$72)+SUMIF('JU F'!$D$5:$D$72,CLUBS!$B35,'JU F'!$F$5:$F$72)+SUMIF('JU H'!$D$5:$D$72,CLUBS!$B35,'JU H'!$F$5:$F$72))*D35</f>
        <v>0</v>
      </c>
      <c r="F35" s="69">
        <f>COUNTIFS('MP F'!$D$5:$D$72,CLUBS!$B35,'MP F'!$G$5:$G$72,"&gt;0")+COUNTIFS('MP H'!$D$5:$D$72,CLUBS!$B35,'MP H'!$G$5:$G$72,"&gt;0")+COUNTIFS('PO F'!$D$5:$D$72,CLUBS!$B35,'PO F'!$G$5:$G$72,"&gt;0")+COUNTIFS('PO H'!$D$5:$D$72,CLUBS!$B35,'PO H'!$G$5:$G$72,"&gt;0")+COUNTIFS('PU F'!$D$5:$D$72,CLUBS!$B35,'PU F'!$G$5:$G$72,"&gt;0")+COUNTIFS('PU H'!$D$5:$D$72,CLUBS!$B35,'PU H'!$G$5:$G$72,"&gt;0")+COUNTIFS('BE F'!$D$5:$D$72,CLUBS!$B35,'BE F'!$G$5:$G$72,"&gt;0")+COUNTIFS('BE H'!$D$5:$D$72,CLUBS!$B35,'BE H'!$G$5:$G$72,"&gt;0")+COUNTIFS('MI F'!$D$5:$D$72,CLUBS!$B35,'MI F'!$G$5:$G$72,"&gt;0")+COUNTIFS('MI H'!$D$5:$D$72,CLUBS!$B35,'MI H'!$G$5:$G$72,"&gt;0")+COUNTIFS('CA F'!$D$5:$D$72,CLUBS!$B35,'CA F'!$G$5:$G$72,"&gt;0")+COUNTIFS('CA H'!$D$5:$D$72,CLUBS!$B35,'CA H'!$G$5:$G$72,"&gt;0")+COUNTIFS('JU F'!$D$5:$D$72,CLUBS!$B35,'JU F'!$G$5:$G$72,"&gt;0")+COUNTIFS('JU H'!$D$5:$D$72,CLUBS!$B35,'JU H'!$G$5:$G$72,"&gt;0")</f>
        <v>0</v>
      </c>
      <c r="G35" s="69">
        <v>0</v>
      </c>
      <c r="H35" s="70">
        <f>(SUMIF('MP F'!$D$5:$D$72,CLUBS!$B35,'MP F'!$H$5:$H$72)+SUMIF('MP H'!$D$5:$D$72,CLUBS!$B35,'MP H'!$H$5:$H$72)+SUMIF('PO F'!$D$5:$D$72,CLUBS!$B35,'PO F'!$H$5:$H$72)+SUMIF('PO H'!$D$5:$D$72,CLUBS!$B35,'PO H'!$H$5:$H$72)+SUMIF('PU F'!$D$5:$D$72,CLUBS!$B35,'PU F'!$H$5:$H$72)+SUMIF('PU H'!$D$5:$D$72,CLUBS!$B35,'PU H'!$H$5:$H$72)+SUMIF('BE F'!$D$5:$D$72,CLUBS!$B35,'BE F'!$H$5:$H$72)+SUMIF('BE H'!$D$5:$D$72,CLUBS!$B35,'BE H'!$H$5:$H$72)+SUMIF('MI F'!$D$5:$D$72,CLUBS!$B35,'MI F'!$H$5:$H$72)+SUMIF('MI H'!$D$5:$D$72,CLUBS!$B35,'MI H'!$H$5:$H$72)+SUMIF('CA F'!$D$5:$D$72,CLUBS!$B35,'CA F'!$H$5:$H$72)+SUMIF('CA H'!$D$5:$D$72,CLUBS!$B35,'CA H'!$H$5:$H$72)+SUMIF('JU F'!$D$5:$D$72,CLUBS!$B35,'JU F'!$H$5:$H$72)+SUMIF('JU H'!$D$5:$D$72,CLUBS!$B35,'JU H'!$H$5:$H$72))*G35</f>
        <v>0</v>
      </c>
      <c r="I35" s="14">
        <f>COUNTIFS('MP F'!$D$5:$D$72,CLUBS!$B35,'MP F'!$I$5:$I$72,"&gt;0")+COUNTIFS('MP H'!$D$5:$D$72,CLUBS!$B35,'MP H'!$I$5:$I$72,"&gt;0")+COUNTIFS('PO F'!$D$5:$D$72,CLUBS!$B35,'PO F'!$I$5:$I$72,"&gt;0")+COUNTIFS('PO H'!$D$5:$D$72,CLUBS!$B35,'PO H'!$I$5:$I$72,"&gt;0")+COUNTIFS('PU F'!$D$5:$D$72,CLUBS!$B35,'PU F'!$I$5:$I$72,"&gt;0")+COUNTIFS('PU H'!$D$5:$D$72,CLUBS!$B35,'PU H'!$I$5:$I$72,"&gt;0")+COUNTIFS('BE F'!$D$5:$D$72,CLUBS!$B35,'BE F'!$I$5:$I$72,"&gt;0")+COUNTIFS('BE H'!$D$5:$D$72,CLUBS!$B35,'BE H'!$I$5:$I$72,"&gt;0")+COUNTIFS('MI F'!$D$5:$D$72,CLUBS!$B35,'MI F'!$I$5:$I$72,"&gt;0")+COUNTIFS('MI H'!$D$5:$D$72,CLUBS!$B35,'MI H'!$I$5:$I$72,"&gt;0")+COUNTIFS('CA F'!$D$5:$D$72,CLUBS!$B35,'CA F'!$I$5:$I$72,"&gt;0")+COUNTIFS('CA H'!$D$5:$D$72,CLUBS!$B35,'CA H'!$I$5:$I$72,"&gt;0")+COUNTIFS('JU F'!$D$5:$D$72,CLUBS!$B35,'JU F'!$I$5:$I$72,"&gt;0")+COUNTIFS('JU H'!$D$5:$D$72,CLUBS!$B35,'JU H'!$I$5:$I$72,"&gt;0")</f>
        <v>0</v>
      </c>
      <c r="J35" s="14">
        <v>0</v>
      </c>
      <c r="K35" s="26">
        <f>(SUMIF('MP F'!$D$5:$D$72,CLUBS!$B35,'MP F'!$J$5:$J$72)+SUMIF('MP H'!$D$5:$D$72,CLUBS!$B35,'MP H'!$J$5:$J$72)+SUMIF('PO F'!$D$5:$D$72,CLUBS!$B35,'PO F'!$J$5:$J$72)+SUMIF('PO H'!$D$5:$D$72,CLUBS!$B35,'PO H'!$J$5:$J$72)+SUMIF('PU F'!$D$5:$D$72,CLUBS!$B35,'PU F'!$J$5:$J$72)+SUMIF('PU H'!$D$5:$D$72,CLUBS!$B35,'PU H'!$J$5:$J$72)+SUMIF('BE F'!$D$5:$D$72,CLUBS!$B35,'BE F'!$J$5:$J$72)+SUMIF('BE H'!$D$5:$D$72,CLUBS!$B35,'BE H'!$J$5:$J$72)+SUMIF('MI F'!$D$5:$D$72,CLUBS!$B35,'MI F'!$J$5:$J$72)+SUMIF('MI H'!$D$5:$D$72,CLUBS!$B35,'MI H'!$J$5:$J$72)+SUMIF('CA F'!$D$5:$D$72,CLUBS!$B35,'CA F'!$J$5:$J$72)+SUMIF('CA H'!$D$5:$D$72,CLUBS!$B35,'CA H'!$J$5:$J$72)+SUMIF('JU F'!$D$5:$D$72,CLUBS!$B35,'JU F'!$J$5:$J$72)+SUMIF('JU H'!$D$5:$D$72,CLUBS!$B35,'JU H'!$J$5:$J$72))*J35</f>
        <v>0</v>
      </c>
      <c r="L35" s="69">
        <f>COUNTIFS('MP F'!$D$5:$D$72,CLUBS!$B35,'MP F'!$K$5:$K$72,"&gt;0")+COUNTIFS('MP H'!$D$5:$D$72,CLUBS!$B35,'MP H'!$K$5:$K$72,"&gt;0")+COUNTIFS('PO F'!$D$5:$D$72,CLUBS!$B35,'PO F'!$K$5:$K$72,"&gt;0")+COUNTIFS('PO H'!$D$5:$D$72,CLUBS!$B35,'PO H'!$K$5:$K$72,"&gt;0")+COUNTIFS('PU F'!$D$5:$D$72,CLUBS!$B35,'PU F'!$K$5:$K$72,"&gt;0")+COUNTIFS('PU H'!$D$5:$D$72,CLUBS!$B35,'PU H'!$K$5:$K$72,"&gt;0")+COUNTIFS('BE F'!$D$5:$D$72,CLUBS!$B35,'BE F'!$K$5:$K$72,"&gt;0")+COUNTIFS('BE H'!$D$5:$D$72,CLUBS!$B35,'BE H'!$K$5:$K$72,"&gt;0")+COUNTIFS('MI F'!$D$5:$D$72,CLUBS!$B35,'MI F'!$K$5:$K$72,"&gt;0")+COUNTIFS('MI H'!$D$5:$D$72,CLUBS!$B35,'MI H'!$K$5:$K$72,"&gt;0")+COUNTIFS('CA F'!$D$5:$D$72,CLUBS!$B35,'CA F'!$K$5:$K$72,"&gt;0")+COUNTIFS('CA H'!$D$5:$D$72,CLUBS!$B35,'CA H'!$K$5:$K$72,"&gt;0")+COUNTIFS('JU F'!$D$5:$D$72,CLUBS!$B35,'JU F'!$K$5:$K$72,"&gt;0")+COUNTIFS('JU H'!$D$5:$D$72,CLUBS!$B35,'JU H'!$K$5:$K$72,"&gt;0")</f>
        <v>0</v>
      </c>
      <c r="M35" s="69">
        <v>0</v>
      </c>
      <c r="N35" s="69">
        <f>(SUMIF('MP F'!$D$5:$D$72,CLUBS!$B35,'MP F'!$L$5:$L$72)+SUMIF('MP H'!$D$5:$D$72,CLUBS!$B35,'MP H'!$L$5:$L$72)+SUMIF('PO F'!$D$5:$D$72,CLUBS!$B35,'PO F'!$L$5:$L$72)+SUMIF('PO H'!$D$5:$D$72,CLUBS!$B35,'PO H'!$L$5:$L$72)+SUMIF('PU F'!$D$5:$D$72,CLUBS!$B35,'PU F'!$L$5:$L$72)+SUMIF('PU H'!$D$5:$D$72,CLUBS!$B35,'PU H'!$L$5:$L$72)+SUMIF('BE F'!$D$5:$D$72,CLUBS!$B35,'BE F'!$L$5:$L$72)+SUMIF('BE H'!$D$5:$D$72,CLUBS!$B35,'BE H'!$L$5:$L$72)+SUMIF('MI F'!$D$5:$D$72,CLUBS!$B35,'MI F'!$L$5:$L$72)+SUMIF('MI H'!$D$5:$D$72,CLUBS!$B35,'MI H'!$L$5:$L$72)+SUMIF('CA F'!$D$5:$D$72,CLUBS!$B35,'CA F'!$L$5:$L$72)+SUMIF('CA H'!$D$5:$D$72,CLUBS!$B35,'CA H'!$L$5:$L$72)+SUMIF('JU F'!$D$5:$D$72,CLUBS!$B35,'JU F'!$L$5:$L$72)+SUMIF('JU H'!$D$5:$D$72,CLUBS!$B35,'JU H'!$L$5:$L$72))*M35</f>
        <v>0</v>
      </c>
      <c r="O35" s="26">
        <f>COUNTIFS('MP F'!$D$5:$D$72,CLUBS!$B35,'MP F'!$M$5:$M$72,"&gt;0")+COUNTIFS('MP H'!$D$5:$D$72,CLUBS!$B35,'MP H'!$M$5:$M$72,"&gt;0")+COUNTIFS('PO F'!$D$5:$D$72,CLUBS!$B35,'PO F'!$M$5:$M$72,"&gt;0")+COUNTIFS('PO H'!$D$5:$D$72,CLUBS!$B35,'PO H'!$M$5:$M$72,"&gt;0")+COUNTIFS('PU F'!$D$5:$D$72,CLUBS!$B35,'PU F'!$M$5:$M$72,"&gt;0")+COUNTIFS('PU H'!$D$5:$D$72,CLUBS!$B35,'PU H'!$M$5:$M$72,"&gt;0")+COUNTIFS('BE F'!$D$5:$D$72,CLUBS!$B35,'BE F'!$M$5:$M$72,"&gt;0")+COUNTIFS('BE H'!$D$5:$D$72,CLUBS!$B35,'BE H'!$M$5:$M$72,"&gt;0")+COUNTIFS('MI F'!$D$5:$D$72,CLUBS!$B35,'MI F'!$M$5:$M$72,"&gt;0")+COUNTIFS('MI H'!$D$5:$D$72,CLUBS!$B35,'MI H'!$M$5:$M$72,"&gt;0")+COUNTIFS('CA F'!$D$5:$D$72,CLUBS!$B35,'CA F'!$M$5:$M$72,"&gt;0")+COUNTIFS('CA H'!$D$5:$D$72,CLUBS!$B35,'CA H'!$M$5:$M$72,"&gt;0")+COUNTIFS('JU F'!$D$5:$D$72,CLUBS!$B35,'JU F'!$M$5:$M$72,"&gt;0")+COUNTIFS('JU H'!$D$5:$D$72,CLUBS!$B35,'JU H'!$M$5:$M$72,"&gt;0")</f>
        <v>0</v>
      </c>
      <c r="P35" s="26">
        <v>0</v>
      </c>
      <c r="Q35" s="26">
        <f>(SUMIF('MP F'!$D$5:$D$72,CLUBS!$B35,'MP F'!$N$5:$N$72)+SUMIF('MP H'!$D$5:$D$72,CLUBS!$B35,'MP H'!$N$5:$N$72)+SUMIF('PO F'!$D$5:$D$72,CLUBS!$B35,'PO F'!$N$5:$N$72)+SUMIF('PO H'!$D$5:$D$72,CLUBS!$B35,'PO H'!$N$5:$N$72)+SUMIF('PU F'!$D$5:$D$72,CLUBS!$B35,'PU F'!$N$5:$N$72)+SUMIF('PU H'!$D$5:$D$72,CLUBS!$B35,'PU H'!$N$5:$N$72)+SUMIF('BE F'!$D$5:$D$72,CLUBS!$B35,'BE F'!$N$5:$N$72)+SUMIF('BE H'!$D$5:$D$72,CLUBS!$B35,'BE H'!$N$5:$N$72)+SUMIF('MI F'!$D$5:$D$72,CLUBS!$B35,'MI F'!$N$5:$N$72)+SUMIF('MI H'!$D$5:$D$72,CLUBS!$B35,'MI H'!$N$5:$N$72)+SUMIF('CA F'!$D$5:$D$72,CLUBS!$B35,'CA F'!$N$5:$N$72)+SUMIF('CA H'!$D$5:$D$72,CLUBS!$B35,'CA H'!$N$5:$N$72)+SUMIF('JU F'!$D$5:$D$72,CLUBS!$B35,'JU F'!$N$5:$N$72)+SUMIF('JU H'!$D$5:$D$72,CLUBS!$B35,'JU H'!$N$5:$N$72))*P35</f>
        <v>0</v>
      </c>
      <c r="R35" s="69">
        <f>COUNTIFS('MP F'!$D$5:$D$72,CLUBS!$B35,'MP F'!$O$5:$O$72,"&gt;0")+COUNTIFS('MP H'!$D$5:$D$72,CLUBS!$B35,'MP H'!$O$5:$O$72,"&gt;0")+COUNTIFS('PO F'!$D$5:$D$72,CLUBS!$B35,'PO F'!$O$5:$O$72,"&gt;0")+COUNTIFS('PO H'!$D$5:$D$72,CLUBS!$B35,'PO H'!$O$5:$O$72,"&gt;0")+COUNTIFS('PU F'!$D$5:$D$72,CLUBS!$B35,'PU F'!$O$5:$O$72,"&gt;0")+COUNTIFS('PU H'!$D$5:$D$72,CLUBS!$B35,'PU H'!$O$5:$O$72,"&gt;0")+COUNTIFS('BE F'!$D$5:$D$72,CLUBS!$B35,'BE F'!$O$5:$O$72,"&gt;0")+COUNTIFS('BE H'!$D$5:$D$72,CLUBS!$B35,'BE H'!$O$5:$O$72,"&gt;0")+COUNTIFS('MI F'!$D$5:$D$72,CLUBS!$B35,'MI F'!$O$5:$O$72,"&gt;0")+COUNTIFS('MI H'!$D$5:$D$72,CLUBS!$B35,'MI H'!$O$5:$O$72,"&gt;0")+COUNTIFS('CA F'!$D$5:$D$72,CLUBS!$B35,'CA F'!$O$5:$O$72,"&gt;0")+COUNTIFS('CA H'!$D$5:$D$72,CLUBS!$B35,'CA H'!$O$5:$O$72,"&gt;0")+COUNTIFS('JU F'!$D$5:$D$72,CLUBS!$B35,'JU F'!$O$5:$O$72,"&gt;0")+COUNTIFS('JU H'!$D$5:$D$72,CLUBS!$B35,'JU H'!$O$5:$O$72,"&gt;0")</f>
        <v>0</v>
      </c>
      <c r="S35" s="69">
        <v>0</v>
      </c>
      <c r="T35" s="69">
        <f>(SUMIF('MP F'!$D$5:$D$72,CLUBS!$B35,'MP F'!$P$5:$P$72)+SUMIF('MP H'!$D$5:$D$72,CLUBS!$B35,'MP H'!$P$5:$P$72)+SUMIF('PO F'!$D$5:$D$72,CLUBS!$B35,'PO F'!$P$5:$P$72)+SUMIF('PO H'!$D$5:$D$72,CLUBS!$B35,'PO H'!$P$5:$P$72)+SUMIF('PU F'!$D$5:$D$72,CLUBS!$B35,'PU F'!$P$5:$P$72)+SUMIF('PU H'!$D$5:$D$72,CLUBS!$B35,'PU H'!$P$5:$P$72)+SUMIF('BE F'!$D$5:$D$72,CLUBS!$B35,'BE F'!$P$5:$P$72)+SUMIF('BE H'!$D$5:$D$72,CLUBS!$B35,'BE H'!$P$5:$P$72)+SUMIF('MI F'!$D$5:$D$72,CLUBS!$B35,'MI F'!$P$5:$P$72)+SUMIF('MI H'!$D$5:$D$72,CLUBS!$B35,'MI H'!$P$5:$P$72)+SUMIF('CA F'!$D$5:$D$72,CLUBS!$B35,'CA F'!$P$5:$P$72)+SUMIF('CA H'!$D$5:$D$72,CLUBS!$B35,'CA H'!$P$5:$P$72)+SUMIF('JU F'!$D$5:$D$72,CLUBS!$B35,'JU F'!$P$5:$P$72)+SUMIF('JU H'!$D$5:$D$72,CLUBS!$B35,'JU H'!$P$5:$P$72))*S35</f>
        <v>0</v>
      </c>
      <c r="U35" s="26">
        <f>COUNTIFS('MP F'!$D$5:$D$72,CLUBS!$B35,'MP F'!$Q$5:$Q$72,"&gt;0")+COUNTIFS('MP H'!$D$5:$D$72,CLUBS!$B35,'MP H'!$Q$5:$Q$72,"&gt;0")+COUNTIFS('PO F'!$D$5:$D$72,CLUBS!$B35,'PO F'!$Q$5:$Q$72,"&gt;0")+COUNTIFS('PO H'!$D$5:$D$72,CLUBS!$B35,'PO H'!$Q$5:$Q$72,"&gt;0")+COUNTIFS('PU F'!$D$5:$D$72,CLUBS!$B35,'PU F'!$Q$5:$Q$72,"&gt;0")+COUNTIFS('PU H'!$D$5:$D$72,CLUBS!$B35,'PU H'!$Q$5:$Q$72,"&gt;0")+COUNTIFS('BE F'!$D$5:$D$72,CLUBS!$B35,'BE F'!$Q$5:$Q$72,"&gt;0")+COUNTIFS('BE H'!$D$5:$D$72,CLUBS!$B35,'BE H'!$Q$5:$Q$72,"&gt;0")+COUNTIFS('MI F'!$D$5:$D$72,CLUBS!$B35,'MI F'!$Q$5:$Q$72,"&gt;0")+COUNTIFS('MI H'!$D$5:$D$72,CLUBS!$B35,'MI H'!$Q$5:$Q$72,"&gt;0")+COUNTIFS('CA F'!$D$5:$D$72,CLUBS!$B35,'CA F'!$Q$5:$Q$72,"&gt;0")+COUNTIFS('CA H'!$D$5:$D$72,CLUBS!$B35,'CA H'!$Q$5:$Q$72,"&gt;0")+COUNTIFS('JU F'!$D$5:$D$72,CLUBS!$B35,'JU F'!$Q$5:$Q$72,"&gt;0")+COUNTIFS('JU H'!$D$5:$D$72,CLUBS!$B35,'JU H'!$Q$5:$Q$72,"&gt;0")</f>
        <v>0</v>
      </c>
      <c r="V35" s="26">
        <v>0</v>
      </c>
      <c r="W35" s="26">
        <f>(SUMIF('MP F'!$D$5:$D$72,CLUBS!$B35,'MP F'!$R$5:$R$72)+SUMIF('MP H'!$D$5:$D$72,CLUBS!$B35,'MP H'!$R$5:$R$72)+SUMIF('PO F'!$D$5:$D$72,CLUBS!$B35,'PO F'!$R$5:$R$72)+SUMIF('PO H'!$D$5:$D$72,CLUBS!$B35,'PO H'!$R$5:$R$72)+SUMIF('PU F'!$D$5:$D$72,CLUBS!$B35,'PU F'!$R$5:$R$72)+SUMIF('PU H'!$D$5:$D$72,CLUBS!$B35,'PU H'!$R$5:$R$72)+SUMIF('BE F'!$D$5:$D$72,CLUBS!$B35,'BE F'!$R$5:$R$72)+SUMIF('BE H'!$D$5:$D$72,CLUBS!$B35,'BE H'!$R$5:$R$72)+SUMIF('MI F'!$D$5:$D$72,CLUBS!$B35,'MI F'!$R$5:$R$72)+SUMIF('MI H'!$D$5:$D$72,CLUBS!$B35,'MI H'!$R$5:$R$72)+SUMIF('CA F'!$D$5:$D$72,CLUBS!$B35,'CA F'!$R$5:$R$72)+SUMIF('CA H'!$D$5:$D$72,CLUBS!$B35,'CA H'!$R$5:$R$72)+SUMIF('JU F'!$D$5:$D$72,CLUBS!$B35,'JU F'!$R$5:$R$72)+SUMIF('JU H'!$D$5:$D$72,CLUBS!$B35,'JU H'!$R$5:$R$72))*V35</f>
        <v>0</v>
      </c>
      <c r="X35" s="69">
        <f>COUNTIFS('MP F'!$D$5:$D$72,CLUBS!$B35,'MP F'!$S$5:$S$72,"&gt;0")+COUNTIFS('MP H'!$D$5:$D$72,CLUBS!$B35,'MP H'!$S$5:$S$72,"&gt;0")+COUNTIFS('PO F'!$D$5:$D$72,CLUBS!$B35,'PO F'!$S$5:$S$72,"&gt;0")+COUNTIFS('PO H'!$D$5:$D$72,CLUBS!$B35,'PO H'!$S$5:$S$72,"&gt;0")+COUNTIFS('PU F'!$D$5:$D$72,CLUBS!$B35,'PU F'!$S$5:$S$72,"&gt;0")+COUNTIFS('PU H'!$D$5:$D$72,CLUBS!$B35,'PU H'!$S$5:$S$72,"&gt;0")+COUNTIFS('BE F'!$D$5:$D$72,CLUBS!$B35,'BE F'!$S$5:$S$72,"&gt;0")+COUNTIFS('BE H'!$D$5:$D$72,CLUBS!$B35,'BE H'!$S$5:$S$72,"&gt;0")+COUNTIFS('MI F'!$D$5:$D$72,CLUBS!$B35,'MI F'!$S$5:$S$72,"&gt;0")+COUNTIFS('MI H'!$D$5:$D$72,CLUBS!$B35,'MI H'!$S$5:$S$72,"&gt;0")+COUNTIFS('CA F'!$D$5:$D$72,CLUBS!$B35,'CA F'!$S$5:$S$72,"&gt;0")+COUNTIFS('CA H'!$D$5:$D$72,CLUBS!$B35,'CA H'!$S$5:$S$72,"&gt;0")+COUNTIFS('JU F'!$D$5:$D$72,CLUBS!$B35,'JU F'!$S$5:$S$72,"&gt;0")+COUNTIFS('JU H'!$D$5:$D$72,CLUBS!$B35,'JU H'!$S$5:$S$72,"&gt;0")</f>
        <v>0</v>
      </c>
      <c r="Y35" s="69">
        <v>0</v>
      </c>
      <c r="Z35" s="69">
        <f>(SUMIF('MP F'!$D$5:$D$72,CLUBS!$B35,'MP F'!$T$5:$T$72)+SUMIF('MP H'!$D$5:$D$72,CLUBS!$B35,'MP H'!$T$5:$T$72)+SUMIF('PO F'!$D$5:$D$72,CLUBS!$B35,'PO F'!$T$5:$T$72)+SUMIF('PO H'!$D$5:$D$72,CLUBS!$B35,'PO H'!$T$5:$T$72)+SUMIF('PU F'!$D$5:$D$72,CLUBS!$B35,'PU F'!$T$5:$T$72)+SUMIF('PU H'!$D$5:$D$72,CLUBS!$B35,'PU H'!$T$5:$T$72)+SUMIF('BE F'!$D$5:$D$72,CLUBS!$B35,'BE F'!$T$5:$T$72)+SUMIF('BE H'!$D$5:$D$72,CLUBS!$B35,'BE H'!$T$5:$T$72)+SUMIF('MI F'!$D$5:$D$72,CLUBS!$B35,'MI F'!$T$5:$T$72)+SUMIF('MI H'!$D$5:$D$72,CLUBS!$B35,'MI H'!$T$5:$T$72)+SUMIF('CA F'!$D$5:$D$72,CLUBS!$B35,'CA F'!$T$5:$T$72)+SUMIF('CA H'!$D$5:$D$72,CLUBS!$B35,'CA H'!$T$5:$T$72)+SUMIF('JU F'!$D$5:$D$72,CLUBS!$B35,'JU F'!$T$5:$T$72)+SUMIF('JU H'!$D$5:$D$72,CLUBS!$B35,'JU H'!$T$5:$T$72))*Y35</f>
        <v>0</v>
      </c>
      <c r="AA35" s="26">
        <f>COUNTIFS('MP F'!$D$5:$D$72,CLUBS!$B35,'MP F'!$U$5:$U$72,"&gt;0")+COUNTIFS('MP H'!$D$5:$D$72,CLUBS!$B35,'MP H'!$U$5:$U$72,"&gt;0")+COUNTIFS('PO F'!$D$5:$D$72,CLUBS!$B35,'PO F'!$U$5:$U$72,"&gt;0")+COUNTIFS('PO H'!$D$5:$D$72,CLUBS!$B35,'PO H'!$U$5:$U$72,"&gt;0")+COUNTIFS('PU F'!$D$5:$D$72,CLUBS!$B35,'PU F'!$U$5:$U$72,"&gt;0")+COUNTIFS('PU H'!$D$5:$D$72,CLUBS!$B35,'PU H'!$U$5:$U$72,"&gt;0")+COUNTIFS('BE F'!$D$5:$D$72,CLUBS!$B35,'BE F'!$U$5:$U$72,"&gt;0")+COUNTIFS('BE H'!$D$5:$D$72,CLUBS!$B35,'BE H'!$U$5:$U$72,"&gt;0")+COUNTIFS('MI F'!$D$5:$D$72,CLUBS!$B35,'MI F'!$U$5:$U$72,"&gt;0")+COUNTIFS('MI H'!$D$5:$D$72,CLUBS!$B35,'MI H'!$U$5:$U$72,"&gt;0")+COUNTIFS('CA F'!$D$5:$D$72,CLUBS!$B35,'CA F'!$U$5:$U$72,"&gt;0")+COUNTIFS('CA H'!$D$5:$D$72,CLUBS!$B35,'CA H'!$U$5:$U$72,"&gt;0")+COUNTIFS('JU F'!$D$5:$D$72,CLUBS!$B35,'JU F'!$U$5:$U$72,"&gt;0")+COUNTIFS('JU H'!$D$5:$D$72,CLUBS!$B35,'JU H'!$U$5:$U$72,"&gt;0")</f>
        <v>0</v>
      </c>
      <c r="AB35" s="26">
        <v>0</v>
      </c>
      <c r="AC35" s="26">
        <f>(SUMIF('MP F'!$D$5:$D$72,CLUBS!$B35,'MP F'!$V$5:$V$72)+SUMIF('MP H'!$D$5:$D$72,CLUBS!$B35,'MP H'!$V$5:$V$72)+SUMIF('PO F'!$D$5:$D$72,CLUBS!$B35,'PO F'!$V$5:$V$72)+SUMIF('PO H'!$D$5:$D$72,CLUBS!$B35,'PO H'!$V$5:$V$72)+SUMIF('PU F'!$D$5:$D$72,CLUBS!$B35,'PU F'!$V$5:$V$72)+SUMIF('PU H'!$D$5:$D$72,CLUBS!$B35,'PU H'!$V$5:$V$72)+SUMIF('BE F'!$D$5:$D$72,CLUBS!$B35,'BE F'!$V$5:$V$72)+SUMIF('BE H'!$D$5:$D$72,CLUBS!$B35,'BE H'!$V$5:$V$72)+SUMIF('MI F'!$D$5:$D$72,CLUBS!$B35,'MI F'!$V$5:$V$72)+SUMIF('MI H'!$D$5:$D$72,CLUBS!$B35,'MI H'!$V$5:$V$72)+SUMIF('CA F'!$D$5:$D$72,CLUBS!$B35,'CA F'!$V$5:$V$72)+SUMIF('CA H'!$D$5:$D$72,CLUBS!$B35,'CA H'!$V$5:$V$72)+SUMIF('JU F'!$D$5:$D$72,CLUBS!$B35,'JU F'!$V$5:$V$72)+SUMIF('JU H'!$D$5:$D$72,CLUBS!$B35,'JU H'!$V$5:$V$72))*AB35</f>
        <v>0</v>
      </c>
      <c r="AD35" s="69">
        <f>COUNTIFS('MP F'!$D$5:$D$72,CLUBS!$B35,'MP F'!$W$5:$W$72,"&gt;0")+COUNTIFS('MP H'!$D$5:$D$72,CLUBS!$B35,'MP H'!$W$5:$W$72,"&gt;0")+COUNTIFS('PO F'!$D$5:$D$72,CLUBS!$B35,'PO F'!$W$5:$W$72,"&gt;0")+COUNTIFS('PO H'!$D$5:$D$72,CLUBS!$B35,'PO H'!$W$5:$W$72,"&gt;0")+COUNTIFS('PU F'!$D$5:$D$72,CLUBS!$B35,'PU F'!$W$5:$W$72,"&gt;0")+COUNTIFS('PU H'!$D$5:$D$72,CLUBS!$B35,'PU H'!$W$5:$W$72,"&gt;0")+COUNTIFS('BE F'!$D$5:$D$72,CLUBS!$B35,'BE F'!$W$5:$W$72,"&gt;0")+COUNTIFS('BE H'!$D$5:$D$72,CLUBS!$B35,'BE H'!$W$5:$W$72,"&gt;0")+COUNTIFS('MI F'!$D$5:$D$72,CLUBS!$B35,'MI F'!$W$5:$W$72,"&gt;0")+COUNTIFS('MI H'!$D$5:$D$72,CLUBS!$B35,'MI H'!$W$5:$W$72,"&gt;0")+COUNTIFS('CA F'!$D$5:$D$72,CLUBS!$B35,'CA F'!$W$5:$W$72,"&gt;0")+COUNTIFS('CA H'!$D$5:$D$72,CLUBS!$B35,'CA H'!$W$5:$W$72,"&gt;0")+COUNTIFS('JU F'!$D$5:$D$72,CLUBS!$B35,'JU F'!$W$5:$W$72,"&gt;0")+COUNTIFS('JU H'!$D$5:$D$72,CLUBS!$B35,'JU H'!$W$5:$W$72,"&gt;0")</f>
        <v>0</v>
      </c>
      <c r="AE35" s="69">
        <v>0</v>
      </c>
      <c r="AF35" s="69">
        <f>(SUMIF('MP F'!$D$5:$D$72,CLUBS!$B35,'MP F'!$X$5:$X$72)+SUMIF('MP H'!$D$5:$D$72,CLUBS!$B35,'MP H'!$X$5:$X$72)+SUMIF('PO F'!$D$5:$D$72,CLUBS!$B35,'PO F'!$X$5:$X$72)+SUMIF('PO H'!$D$5:$D$72,CLUBS!$B35,'PO H'!$X$5:$X$72)+SUMIF('PU F'!$D$5:$D$72,CLUBS!$B35,'PU F'!$X$5:$X$72)+SUMIF('PU H'!$D$5:$D$72,CLUBS!$B35,'PU H'!$X$5:$X$72)+SUMIF('BE F'!$D$5:$D$72,CLUBS!$B35,'BE F'!$X$5:$X$72)+SUMIF('BE H'!$D$5:$D$72,CLUBS!$B35,'BE H'!$X$5:$X$72)+SUMIF('MI F'!$D$5:$D$72,CLUBS!$B35,'MI F'!$X$5:$X$72)+SUMIF('MI H'!$D$5:$D$72,CLUBS!$B35,'MI H'!$X$5:$X$72)+SUMIF('CA F'!$D$5:$D$72,CLUBS!$B35,'CA F'!$X$5:$X$72)+SUMIF('CA H'!$D$5:$D$72,CLUBS!$B35,'CA H'!$X$5:$X$72)+SUMIF('JU F'!$D$5:$D$72,CLUBS!$B35,'JU F'!$X$5:$X$72)+SUMIF('JU H'!$D$5:$D$72,CLUBS!$B35,'JU H'!$X$5:$X$72))*AE35</f>
        <v>0</v>
      </c>
      <c r="AG35" s="26">
        <f>COUNTIFS('MP F'!$D$5:$D$72,CLUBS!$B35,'MP F'!$Y$5:$Y$72,"&gt;0")+COUNTIFS('MP H'!$D$5:$D$72,CLUBS!$B35,'MP H'!$Y$5:$Y$72,"&gt;0")+COUNTIFS('PO F'!$D$5:$D$72,CLUBS!$B35,'PO F'!$Y$5:$Y$72,"&gt;0")+COUNTIFS('PO H'!$D$5:$D$72,CLUBS!$B35,'PO H'!$Y$5:$Y$72,"&gt;0")+COUNTIFS('PU F'!$D$5:$D$72,CLUBS!$B35,'PU F'!$Y$5:$Y$72,"&gt;0")+COUNTIFS('PU H'!$D$5:$D$72,CLUBS!$B35,'PU H'!$Y$5:$Y$72,"&gt;0")+COUNTIFS('BE F'!$D$5:$D$72,CLUBS!$B35,'BE F'!$Y$5:$Y$72,"&gt;0")+COUNTIFS('BE H'!$D$5:$D$72,CLUBS!$B35,'BE H'!$Y$5:$Y$72,"&gt;0")+COUNTIFS('MI F'!$D$5:$D$72,CLUBS!$B35,'MI F'!$Y$5:$Y$72,"&gt;0")+COUNTIFS('MI H'!$D$5:$D$72,CLUBS!$B35,'MI H'!$Y$5:$Y$72,"&gt;0")+COUNTIFS('CA F'!$D$5:$D$72,CLUBS!$B35,'CA F'!$Y$5:$Y$72,"&gt;0")+COUNTIFS('CA H'!$D$5:$D$72,CLUBS!$B35,'CA H'!$Y$5:$Y$72,"&gt;0")+COUNTIFS('JU F'!$D$5:$D$72,CLUBS!$B35,'JU F'!$Y$5:$Y$72,"&gt;0")+COUNTIFS('JU H'!$D$5:$D$72,CLUBS!$B35,'JU H'!$Y$5:$Y$72,"&gt;0")</f>
        <v>0</v>
      </c>
      <c r="AH35" s="26">
        <f>SUMIF('MP F'!$D$5:$D$72,CLUBS!$B35,'MP F'!$Z$5:$Z$72)+SUMIF('MP H'!$D$5:$D$72,CLUBS!$B35,'MP H'!$Z$5:$Z$72)+SUMIF('PO F'!$D$5:$D$72,CLUBS!$B35,'PO F'!$Z$5:$Z$72)+SUMIF('PO H'!$D$5:$D$72,CLUBS!$B35,'PO H'!$Z$5:$Z$72)+SUMIF('PU F'!$D$5:$D$72,CLUBS!$B35,'PU F'!$Z$5:$Z$72)+SUMIF('PU H'!$D$5:$D$72,CLUBS!$B35,'PU H'!$Z$5:$Z$72)+SUMIF('BE F'!$D$5:$D$72,CLUBS!$B35,'BE F'!$Z$5:$Z$72)+SUMIF('BE H'!$D$5:$D$72,CLUBS!$B35,'BE H'!$Z$5:$Z$72)+SUMIF('MI F'!$D$5:$D$72,CLUBS!$B35,'MI F'!$Z$5:$Z$72)+SUMIF('MI H'!$D$5:$D$72,CLUBS!$B35,'MI H'!$Z$5:$Z$72)+SUMIF('CA F'!$D$5:$D$72,CLUBS!$B35,'CA F'!$Z$5:$Z$72)+SUMIF('CA H'!$D$5:$D$72,CLUBS!$B35,'CA H'!$Z$5:$Z$72)+SUMIF('JU F'!$D$5:$D$72,CLUBS!$B35,'JU F'!$Z$5:$Z$72)+SUMIF('JU H'!$D$5:$D$72,CLUBS!$B35,'JU H'!$Z$5:$Z$72)</f>
        <v>0</v>
      </c>
      <c r="AI35" s="26">
        <f>COUNTIFS('MP F'!$D$5:$D$72,CLUBS!$B35,'MP F'!$AA$5:$AA$72,"&gt;0")+COUNTIFS('MP H'!$D$5:$D$72,CLUBS!$B35,'MP H'!$AA$5:$AA$72,"&gt;0")+COUNTIFS('PO F'!$D$5:$D$72,CLUBS!$B35,'PO F'!$AA$5:$AA$72,"&gt;0")+COUNTIFS('PO H'!$D$5:$D$72,CLUBS!$B35,'PO H'!$AA$5:$AA$72,"&gt;0")+COUNTIFS('PU F'!$D$5:$D$72,CLUBS!$B35,'PU F'!$AA$5:$AA$72,"&gt;0")+COUNTIFS('PU H'!$D$5:$D$72,CLUBS!$B35,'PU H'!$AA$5:$AA$72,"&gt;0")+COUNTIFS('BE F'!$D$5:$D$72,CLUBS!$B35,'BE F'!$AA$5:$AA$72,"&gt;0")+COUNTIFS('BE H'!$D$5:$D$72,CLUBS!$B35,'BE H'!$AA$5:$AA$72,"&gt;0")+COUNTIFS('MI F'!$D$5:$D$72,CLUBS!$B35,'MI F'!$AA$5:$AA$72,"&gt;0")+COUNTIFS('MI H'!$D$5:$D$72,CLUBS!$B35,'MI H'!$AA$5:$AA$72,"&gt;0")+COUNTIFS('CA F'!$D$5:$D$72,CLUBS!$B35,'CA F'!$AA$5:$AA$72,"&gt;0")+COUNTIFS('CA H'!$D$5:$D$72,CLUBS!$B35,'CA H'!$AA$5:$AA$72,"&gt;0")+COUNTIFS('JU F'!$D$5:$D$72,CLUBS!$B35,'JU F'!$AA$5:$AA$72,"&gt;0")+COUNTIFS('JU H'!$D$5:$D$72,CLUBS!$B35,'JU H'!$AA$5:$AA$72,"&gt;0")</f>
        <v>0</v>
      </c>
      <c r="AJ35" s="26">
        <f>SUMIF('MP F'!$D$5:$D$72,CLUBS!$B35,'MP F'!$AB$5:$AB$72)+SUMIF('MP H'!$D$5:$D$72,CLUBS!$B35,'MP H'!$AB$5:$AB$72)+SUMIF('PO F'!$D$5:$D$72,CLUBS!$B35,'PO F'!$AB$5:$AB$72)+SUMIF('PO H'!$D$5:$D$72,CLUBS!$B35,'PO H'!$AB$5:$AB$72)+SUMIF('PU F'!$D$5:$D$72,CLUBS!$B35,'PU F'!$AB$5:$AB$72)+SUMIF('PU H'!$D$5:$D$72,CLUBS!$B35,'PU H'!$AB$5:$AB$72)+SUMIF('BE F'!$D$5:$D$72,CLUBS!$B35,'BE F'!$AB$5:$AB$72)+SUMIF('BE H'!$D$5:$D$72,CLUBS!$B35,'BE H'!$AB$5:$AB$72)+SUMIF('MI F'!$D$5:$D$72,CLUBS!$B35,'MI F'!$AB$5:$AB$72)+SUMIF('MI H'!$D$5:$D$72,CLUBS!$B35,'MI H'!$AB$5:$AB$72)+SUMIF('CA F'!$D$5:$D$72,CLUBS!$B35,'CA F'!$AB$5:$AB$72)+SUMIF('CA H'!$D$5:$D$72,CLUBS!$B35,'CA H'!$AB$5:$AB$72)+SUMIF('JU F'!$D$5:$D$72,CLUBS!$B35,'JU F'!$AB$5:$AB$72)+SUMIF('JU H'!$D$5:$D$72,CLUBS!$B35,'JU H'!$AB$5:$AB$72)</f>
        <v>0</v>
      </c>
      <c r="AK35" s="26">
        <f>COUNTIFS('MP F'!$D$5:$D$72,CLUBS!$B35,'MP F'!$AC$5:$AC$72,"&gt;0")+COUNTIFS('MP H'!$D$5:$D$72,CLUBS!$B35,'MP H'!$AC$5:$AC$72,"&gt;0")+COUNTIFS('PO F'!$D$5:$D$72,CLUBS!$B35,'PO F'!$AC$5:$AC$72,"&gt;0")+COUNTIFS('PO H'!$D$5:$D$72,CLUBS!$B35,'PO H'!$AC$5:$AC$72,"&gt;0")+COUNTIFS('PU F'!$D$5:$D$72,CLUBS!$B35,'PU F'!$AC$5:$AC$72,"&gt;0")+COUNTIFS('PU H'!$D$5:$D$72,CLUBS!$B35,'PU H'!$AC$5:$AC$72,"&gt;0")+COUNTIFS('BE F'!$D$5:$D$72,CLUBS!$B35,'BE F'!$AC$5:$AC$72,"&gt;0")+COUNTIFS('BE H'!$D$5:$D$72,CLUBS!$B35,'BE H'!$AC$5:$AC$72,"&gt;0")+COUNTIFS('MI F'!$D$5:$D$72,CLUBS!$B35,'MI F'!$AC$5:$AC$72,"&gt;0")+COUNTIFS('MI H'!$D$5:$D$72,CLUBS!$B35,'MI H'!$AC$5:$AC$72,"&gt;0")+COUNTIFS('CA F'!$D$5:$D$72,CLUBS!$B35,'CA F'!$AC$5:$AC$72,"&gt;0")+COUNTIFS('CA H'!$D$5:$D$72,CLUBS!$B35,'CA H'!$AC$5:$AC$72,"&gt;0")+COUNTIFS('JU F'!$D$5:$D$72,CLUBS!$B35,'JU F'!$AC$5:$AC$72,"&gt;0")+COUNTIFS('JU H'!$D$5:$D$72,CLUBS!$B35,'JU H'!$AC$5:$AC$72,"&gt;0")</f>
        <v>0</v>
      </c>
      <c r="AL35" s="26">
        <f>SUMIF('MP F'!$D$5:$D$72,CLUBS!$B35,'MP F'!$AD$5:$AD$72)+SUMIF('MP H'!$D$5:$D$72,CLUBS!$B35,'MP H'!$AD$5:$AD$72)+SUMIF('PO F'!$D$5:$D$72,CLUBS!$B35,'PO F'!$AD$5:$AD$72)+SUMIF('PO H'!$D$5:$D$72,CLUBS!$B35,'PO H'!$AD$5:$AD$72)+SUMIF('PU F'!$D$5:$D$72,CLUBS!$B35,'PU F'!$AD$5:$AD$72)+SUMIF('PU H'!$D$5:$D$72,CLUBS!$B35,'PU H'!$AD$5:$AD$72)+SUMIF('BE F'!$D$5:$D$72,CLUBS!$B35,'BE F'!$AD$5:$AD$72)+SUMIF('BE H'!$D$5:$D$72,CLUBS!$B35,'BE H'!$AD$5:$AD$72)+SUMIF('MI F'!$D$5:$D$72,CLUBS!$B35,'MI F'!$AD$5:$AD$72)+SUMIF('MI H'!$D$5:$D$72,CLUBS!$B35,'MI H'!$AD$5:$AD$72)+SUMIF('CA F'!$D$5:$D$72,CLUBS!$B35,'CA F'!$AD$5:$AD$72)+SUMIF('CA H'!$D$5:$D$72,CLUBS!$B35,'CA H'!$AD$5:$AD$72)+SUMIF('JU F'!$D$5:$D$72,CLUBS!$B35,'JU F'!$AD$5:$AD$72)+SUMIF('JU H'!$D$5:$D$72,CLUBS!$B35,'JU H'!$AD$5:$AD$72)</f>
        <v>0</v>
      </c>
      <c r="AM35" s="26">
        <f>COUNTIFS('MP F'!$D$5:$D$72,CLUBS!$B35,'MP F'!$AE$5:$AE$72,"&gt;0")+COUNTIFS('MP H'!$D$5:$D$72,CLUBS!$B35,'MP H'!$AE$5:$AE$72,"&gt;0")+COUNTIFS('PO F'!$D$5:$D$72,CLUBS!$B35,'PO F'!$AE$5:$AE$72,"&gt;0")+COUNTIFS('PO H'!$D$5:$D$72,CLUBS!$B35,'PO H'!$AE$5:$AE$72,"&gt;0")+COUNTIFS('PU F'!$D$5:$D$72,CLUBS!$B35,'PU F'!$AE$5:$AE$72,"&gt;0")+COUNTIFS('PU H'!$D$5:$D$72,CLUBS!$B35,'PU H'!$AE$5:$AE$72,"&gt;0")+COUNTIFS('BE F'!$D$5:$D$72,CLUBS!$B35,'BE F'!$AE$5:$AE$72,"&gt;0")+COUNTIFS('BE H'!$D$5:$D$72,CLUBS!$B35,'BE H'!$AE$5:$AE$72,"&gt;0")+COUNTIFS('MI F'!$D$5:$D$72,CLUBS!$B35,'MI F'!$AE$5:$AE$72,"&gt;0")+COUNTIFS('MI H'!$D$5:$D$72,CLUBS!$B35,'MI H'!$AE$5:$AE$72,"&gt;0")+COUNTIFS('CA F'!$D$5:$D$72,CLUBS!$B35,'CA F'!$AE$5:$AE$72,"&gt;0")+COUNTIFS('CA H'!$D$5:$D$72,CLUBS!$B35,'CA H'!$AE$5:$AE$72,"&gt;0")+COUNTIFS('JU F'!$D$5:$D$72,CLUBS!$B35,'JU F'!$AE$5:$AE$72,"&gt;0")+COUNTIFS('JU H'!$D$5:$D$72,CLUBS!$B35,'JU H'!$AE$5:$AE$72,"&gt;0")</f>
        <v>0</v>
      </c>
      <c r="AN35" s="26">
        <f>SUMIF('MP F'!$D$5:$D$72,CLUBS!$B35,'MP F'!$AF$5:$AF$72)+SUMIF('MP H'!$D$5:$D$72,CLUBS!$B35,'MP H'!$AF$5:$AF$72)+SUMIF('PO F'!$D$5:$D$72,CLUBS!$B35,'PO F'!$AF$5:$AF$72)+SUMIF('PO H'!$D$5:$D$72,CLUBS!$B35,'PO H'!$AF$5:$AF$72)+SUMIF('PU F'!$D$5:$D$72,CLUBS!$B35,'PU F'!$AF$5:$AF$72)+SUMIF('PU H'!$D$5:$D$72,CLUBS!$B35,'PU H'!$AF$5:$AF$72)+SUMIF('BE F'!$D$5:$D$72,CLUBS!$B35,'BE F'!$AF$5:$AF$72)+SUMIF('BE H'!$D$5:$D$72,CLUBS!$B35,'BE H'!$AF$5:$AF$72)+SUMIF('MI F'!$D$5:$D$72,CLUBS!$B35,'MI F'!$AF$5:$AF$72)+SUMIF('MI H'!$D$5:$D$72,CLUBS!$B35,'MI H'!$AF$5:$AF$72)+SUMIF('CA F'!$D$5:$D$72,CLUBS!$B35,'CA F'!$AF$5:$AF$72)+SUMIF('CA H'!$D$5:$D$72,CLUBS!$B35,'CA H'!$AF$5:$AF$72)+SUMIF('JU F'!$D$5:$D$72,CLUBS!$B35,'JU F'!$AF$5:$AF$72)+SUMIF('JU H'!$D$5:$D$72,CLUBS!$B35,'JU H'!$AF$5:$AF$72)</f>
        <v>0</v>
      </c>
      <c r="AO35" s="26">
        <f>COUNTIFS('MP F'!$D$5:$D$72,CLUBS!$B35,'MP F'!$AG$5:$AG$72,"&gt;0")+COUNTIFS('MP H'!$D$5:$D$72,CLUBS!$B35,'MP H'!$AG$5:$AG$72,"&gt;0")+COUNTIFS('PO F'!$D$5:$D$72,CLUBS!$B35,'PO F'!$AG$5:$AG$72,"&gt;0")+COUNTIFS('PO H'!$D$5:$D$72,CLUBS!$B35,'PO H'!$AG$5:$AG$72,"&gt;0")+COUNTIFS('PU F'!$D$5:$D$72,CLUBS!$B35,'PU F'!$AG$5:$AG$72,"&gt;0")+COUNTIFS('PU H'!$D$5:$D$72,CLUBS!$B35,'PU H'!$AG$5:$AG$72,"&gt;0")+COUNTIFS('BE F'!$D$5:$D$72,CLUBS!$B35,'BE F'!$AG$5:$AG$72,"&gt;0")+COUNTIFS('BE H'!$D$5:$D$72,CLUBS!$B35,'BE H'!$AG$5:$AG$72,"&gt;0")+COUNTIFS('MI F'!$D$5:$D$72,CLUBS!$B35,'MI F'!$AG$5:$AG$72,"&gt;0")+COUNTIFS('MI H'!$D$5:$D$72,CLUBS!$B35,'MI H'!$AG$5:$AG$72,"&gt;0")+COUNTIFS('CA F'!$D$5:$D$72,CLUBS!$B35,'CA F'!$AG$5:$AG$72,"&gt;0")+COUNTIFS('CA H'!$D$5:$D$72,CLUBS!$B35,'CA H'!$AG$5:$AG$72,"&gt;0")+COUNTIFS('JU F'!$D$5:$D$72,CLUBS!$B35,'JU F'!$AG$5:$AG$72,"&gt;0")+COUNTIFS('JU H'!$D$5:$D$72,CLUBS!$B35,'JU H'!$AG$5:$AG$72,"&gt;0")</f>
        <v>0</v>
      </c>
      <c r="AP35" s="26">
        <f>SUMIF('MP F'!$D$5:$D$72,CLUBS!$B35,'MP F'!$AH$5:$AH$72)+SUMIF('MP H'!$D$5:$D$72,CLUBS!$B35,'MP H'!$AH$5:$AH$72)+SUMIF('PO F'!$D$5:$D$72,CLUBS!$B35,'PO F'!$AH$5:$AH$72)+SUMIF('PO H'!$D$5:$D$72,CLUBS!$B35,'PO H'!$AH$5:$AH$72)+SUMIF('PU F'!$D$5:$D$72,CLUBS!$B35,'PU F'!$AH$5:$AH$72)+SUMIF('PU H'!$D$5:$D$72,CLUBS!$B35,'PU H'!$AH$5:$AH$72)+SUMIF('BE F'!$D$5:$D$72,CLUBS!$B35,'BE F'!$AH$5:$AH$72)+SUMIF('BE H'!$D$5:$D$72,CLUBS!$B35,'BE H'!$AH$5:$AH$72)+SUMIF('MI F'!$D$5:$D$72,CLUBS!$B35,'MI F'!$AH$5:$AH$72)+SUMIF('MI H'!$D$5:$D$72,CLUBS!$B35,'MI H'!$AH$5:$AH$72)+SUMIF('CA F'!$D$5:$D$72,CLUBS!$B35,'CA F'!$AH$5:$AH$72)+SUMIF('CA H'!$D$5:$D$72,CLUBS!$B35,'CA H'!$AH$5:$AH$72)+SUMIF('JU F'!$D$5:$D$72,CLUBS!$B35,'JU F'!$AH$5:$AH$72)+SUMIF('JU H'!$D$5:$D$72,CLUBS!$B35,'JU H'!$AH$5:$AH$72)</f>
        <v>0</v>
      </c>
      <c r="AQ35" s="16">
        <f t="shared" si="12"/>
        <v>0</v>
      </c>
      <c r="AR35" s="28">
        <f t="shared" si="13"/>
        <v>0</v>
      </c>
      <c r="AS35" s="29">
        <f t="shared" si="14"/>
        <v>0</v>
      </c>
      <c r="AT35" s="14">
        <f>COUNTIF('Licenciés Jeunes 2023'!F:F,CLUBS!B35)</f>
        <v>0</v>
      </c>
      <c r="AU35" s="14">
        <v>0</v>
      </c>
      <c r="AV35" s="27">
        <f t="shared" si="15"/>
        <v>0</v>
      </c>
      <c r="AW35" s="22"/>
      <c r="BA35" t="s">
        <v>56</v>
      </c>
    </row>
    <row r="36" spans="1:53" ht="13.5" x14ac:dyDescent="0.3">
      <c r="A36" s="34">
        <f t="shared" si="0"/>
        <v>20</v>
      </c>
      <c r="B36" s="65" t="s">
        <v>45</v>
      </c>
      <c r="C36" s="14">
        <f>COUNTIFS('MP F'!$D$5:$D$72,CLUBS!$B36,'MP F'!$E$5:$E$72,"&gt;0")+COUNTIFS('MP H'!$D$5:$D$72,CLUBS!$B36,'MP H'!$E$5:$E$72,"&gt;0")+COUNTIFS('PO F'!$D$5:$D$72,CLUBS!$B36,'PO F'!$E$5:$E$72,"&gt;0")+COUNTIFS('PO H'!$D$5:$D$72,CLUBS!$B36,'PO H'!$E$5:$E$72,"&gt;0")+COUNTIFS('PU F'!$D$5:$D$72,CLUBS!$B36,'PU F'!$E$5:$E$72,"&gt;0")+COUNTIFS('PU H'!$D$5:$D$72,CLUBS!$B36,'PU H'!$E$5:$E$72,"&gt;0")+COUNTIFS('BE F'!$D$5:$D$72,CLUBS!$B36,'BE F'!$E$5:$E$72,"&gt;0")+COUNTIFS('BE H'!$D$5:$D$72,CLUBS!$B36,'BE H'!$E$5:$E$72,"&gt;0")+COUNTIFS('MI F'!$D$5:$D$72,CLUBS!$B36,'MI F'!$E$5:$E$72,"&gt;0")+COUNTIFS('MI H'!$D$5:$D$72,CLUBS!$B36,'MI H'!$E$5:$E$72,"&gt;0")+COUNTIFS('CA F'!$D$5:$D$72,CLUBS!$B36,'CA F'!$E$5:$E$72,"&gt;0")+COUNTIFS('CA H'!$D$5:$D$72,CLUBS!$B36,'CA H'!$E$5:$E$72,"&gt;0")+COUNTIFS('JU F'!$D$5:$D$72,CLUBS!$B36,'JU F'!$E$5:$E$72,"&gt;0")+COUNTIFS('JU H'!$D$5:$D$72,CLUBS!$B36,'JU H'!$E$5:$E$72,"&gt;0")</f>
        <v>0</v>
      </c>
      <c r="D36" s="14">
        <v>0</v>
      </c>
      <c r="E36" s="27">
        <f>(SUMIF('MP F'!$D$5:$D$72,CLUBS!$B36,'MP F'!$F$5:$F$72)+SUMIF('MP H'!$D$5:$D$72,CLUBS!$B36,'MP H'!$F$5:$F$72)+SUMIF('PO F'!$D$5:$D$72,CLUBS!$B36,'PO F'!$F$5:$F$72)+SUMIF('PO H'!$D$5:$D$72,CLUBS!$B36,'PO H'!$F$5:$F$72)+SUMIF('PU F'!$D$5:$D$72,CLUBS!$B36,'PU F'!$F$5:$F$72)+SUMIF('PU H'!$D$5:$D$72,CLUBS!$B36,'PU H'!$F$5:$F$72)+SUMIF('BE F'!$D$5:$D$72,CLUBS!$B36,'BE F'!$F$5:$F$72)+SUMIF('BE H'!$D$5:$D$72,CLUBS!$B36,'BE H'!$F$5:$F$72)+SUMIF('MI F'!$D$5:$D$72,CLUBS!$B36,'MI F'!$F$5:$F$72)+SUMIF('MI H'!$D$5:$D$72,CLUBS!$B36,'MI H'!$F$5:$F$72)+SUMIF('CA F'!$D$5:$D$72,CLUBS!$B36,'CA F'!$F$5:$F$72)+SUMIF('CA H'!$D$5:$D$72,CLUBS!$B36,'CA H'!$F$5:$F$72)+SUMIF('JU F'!$D$5:$D$72,CLUBS!$B36,'JU F'!$F$5:$F$72)+SUMIF('JU H'!$D$5:$D$72,CLUBS!$B36,'JU H'!$F$5:$F$72))*D36</f>
        <v>0</v>
      </c>
      <c r="F36" s="69">
        <f>COUNTIFS('MP F'!$D$5:$D$72,CLUBS!$B36,'MP F'!$G$5:$G$72,"&gt;0")+COUNTIFS('MP H'!$D$5:$D$72,CLUBS!$B36,'MP H'!$G$5:$G$72,"&gt;0")+COUNTIFS('PO F'!$D$5:$D$72,CLUBS!$B36,'PO F'!$G$5:$G$72,"&gt;0")+COUNTIFS('PO H'!$D$5:$D$72,CLUBS!$B36,'PO H'!$G$5:$G$72,"&gt;0")+COUNTIFS('PU F'!$D$5:$D$72,CLUBS!$B36,'PU F'!$G$5:$G$72,"&gt;0")+COUNTIFS('PU H'!$D$5:$D$72,CLUBS!$B36,'PU H'!$G$5:$G$72,"&gt;0")+COUNTIFS('BE F'!$D$5:$D$72,CLUBS!$B36,'BE F'!$G$5:$G$72,"&gt;0")+COUNTIFS('BE H'!$D$5:$D$72,CLUBS!$B36,'BE H'!$G$5:$G$72,"&gt;0")+COUNTIFS('MI F'!$D$5:$D$72,CLUBS!$B36,'MI F'!$G$5:$G$72,"&gt;0")+COUNTIFS('MI H'!$D$5:$D$72,CLUBS!$B36,'MI H'!$G$5:$G$72,"&gt;0")+COUNTIFS('CA F'!$D$5:$D$72,CLUBS!$B36,'CA F'!$G$5:$G$72,"&gt;0")+COUNTIFS('CA H'!$D$5:$D$72,CLUBS!$B36,'CA H'!$G$5:$G$72,"&gt;0")+COUNTIFS('JU F'!$D$5:$D$72,CLUBS!$B36,'JU F'!$G$5:$G$72,"&gt;0")+COUNTIFS('JU H'!$D$5:$D$72,CLUBS!$B36,'JU H'!$G$5:$G$72,"&gt;0")</f>
        <v>0</v>
      </c>
      <c r="G36" s="69">
        <v>0</v>
      </c>
      <c r="H36" s="70">
        <f>(SUMIF('MP F'!$D$5:$D$72,CLUBS!$B36,'MP F'!$H$5:$H$72)+SUMIF('MP H'!$D$5:$D$72,CLUBS!$B36,'MP H'!$H$5:$H$72)+SUMIF('PO F'!$D$5:$D$72,CLUBS!$B36,'PO F'!$H$5:$H$72)+SUMIF('PO H'!$D$5:$D$72,CLUBS!$B36,'PO H'!$H$5:$H$72)+SUMIF('PU F'!$D$5:$D$72,CLUBS!$B36,'PU F'!$H$5:$H$72)+SUMIF('PU H'!$D$5:$D$72,CLUBS!$B36,'PU H'!$H$5:$H$72)+SUMIF('BE F'!$D$5:$D$72,CLUBS!$B36,'BE F'!$H$5:$H$72)+SUMIF('BE H'!$D$5:$D$72,CLUBS!$B36,'BE H'!$H$5:$H$72)+SUMIF('MI F'!$D$5:$D$72,CLUBS!$B36,'MI F'!$H$5:$H$72)+SUMIF('MI H'!$D$5:$D$72,CLUBS!$B36,'MI H'!$H$5:$H$72)+SUMIF('CA F'!$D$5:$D$72,CLUBS!$B36,'CA F'!$H$5:$H$72)+SUMIF('CA H'!$D$5:$D$72,CLUBS!$B36,'CA H'!$H$5:$H$72)+SUMIF('JU F'!$D$5:$D$72,CLUBS!$B36,'JU F'!$H$5:$H$72)+SUMIF('JU H'!$D$5:$D$72,CLUBS!$B36,'JU H'!$H$5:$H$72))*G36</f>
        <v>0</v>
      </c>
      <c r="I36" s="14">
        <f>COUNTIFS('MP F'!$D$5:$D$72,CLUBS!$B36,'MP F'!$I$5:$I$72,"&gt;0")+COUNTIFS('MP H'!$D$5:$D$72,CLUBS!$B36,'MP H'!$I$5:$I$72,"&gt;0")+COUNTIFS('PO F'!$D$5:$D$72,CLUBS!$B36,'PO F'!$I$5:$I$72,"&gt;0")+COUNTIFS('PO H'!$D$5:$D$72,CLUBS!$B36,'PO H'!$I$5:$I$72,"&gt;0")+COUNTIFS('PU F'!$D$5:$D$72,CLUBS!$B36,'PU F'!$I$5:$I$72,"&gt;0")+COUNTIFS('PU H'!$D$5:$D$72,CLUBS!$B36,'PU H'!$I$5:$I$72,"&gt;0")+COUNTIFS('BE F'!$D$5:$D$72,CLUBS!$B36,'BE F'!$I$5:$I$72,"&gt;0")+COUNTIFS('BE H'!$D$5:$D$72,CLUBS!$B36,'BE H'!$I$5:$I$72,"&gt;0")+COUNTIFS('MI F'!$D$5:$D$72,CLUBS!$B36,'MI F'!$I$5:$I$72,"&gt;0")+COUNTIFS('MI H'!$D$5:$D$72,CLUBS!$B36,'MI H'!$I$5:$I$72,"&gt;0")+COUNTIFS('CA F'!$D$5:$D$72,CLUBS!$B36,'CA F'!$I$5:$I$72,"&gt;0")+COUNTIFS('CA H'!$D$5:$D$72,CLUBS!$B36,'CA H'!$I$5:$I$72,"&gt;0")+COUNTIFS('JU F'!$D$5:$D$72,CLUBS!$B36,'JU F'!$I$5:$I$72,"&gt;0")+COUNTIFS('JU H'!$D$5:$D$72,CLUBS!$B36,'JU H'!$I$5:$I$72,"&gt;0")</f>
        <v>0</v>
      </c>
      <c r="J36" s="14">
        <v>0</v>
      </c>
      <c r="K36" s="26">
        <f>(SUMIF('MP F'!$D$5:$D$72,CLUBS!$B36,'MP F'!$J$5:$J$72)+SUMIF('MP H'!$D$5:$D$72,CLUBS!$B36,'MP H'!$J$5:$J$72)+SUMIF('PO F'!$D$5:$D$72,CLUBS!$B36,'PO F'!$J$5:$J$72)+SUMIF('PO H'!$D$5:$D$72,CLUBS!$B36,'PO H'!$J$5:$J$72)+SUMIF('PU F'!$D$5:$D$72,CLUBS!$B36,'PU F'!$J$5:$J$72)+SUMIF('PU H'!$D$5:$D$72,CLUBS!$B36,'PU H'!$J$5:$J$72)+SUMIF('BE F'!$D$5:$D$72,CLUBS!$B36,'BE F'!$J$5:$J$72)+SUMIF('BE H'!$D$5:$D$72,CLUBS!$B36,'BE H'!$J$5:$J$72)+SUMIF('MI F'!$D$5:$D$72,CLUBS!$B36,'MI F'!$J$5:$J$72)+SUMIF('MI H'!$D$5:$D$72,CLUBS!$B36,'MI H'!$J$5:$J$72)+SUMIF('CA F'!$D$5:$D$72,CLUBS!$B36,'CA F'!$J$5:$J$72)+SUMIF('CA H'!$D$5:$D$72,CLUBS!$B36,'CA H'!$J$5:$J$72)+SUMIF('JU F'!$D$5:$D$72,CLUBS!$B36,'JU F'!$J$5:$J$72)+SUMIF('JU H'!$D$5:$D$72,CLUBS!$B36,'JU H'!$J$5:$J$72))*J36</f>
        <v>0</v>
      </c>
      <c r="L36" s="69">
        <f>COUNTIFS('MP F'!$D$5:$D$72,CLUBS!$B36,'MP F'!$K$5:$K$72,"&gt;0")+COUNTIFS('MP H'!$D$5:$D$72,CLUBS!$B36,'MP H'!$K$5:$K$72,"&gt;0")+COUNTIFS('PO F'!$D$5:$D$72,CLUBS!$B36,'PO F'!$K$5:$K$72,"&gt;0")+COUNTIFS('PO H'!$D$5:$D$72,CLUBS!$B36,'PO H'!$K$5:$K$72,"&gt;0")+COUNTIFS('PU F'!$D$5:$D$72,CLUBS!$B36,'PU F'!$K$5:$K$72,"&gt;0")+COUNTIFS('PU H'!$D$5:$D$72,CLUBS!$B36,'PU H'!$K$5:$K$72,"&gt;0")+COUNTIFS('BE F'!$D$5:$D$72,CLUBS!$B36,'BE F'!$K$5:$K$72,"&gt;0")+COUNTIFS('BE H'!$D$5:$D$72,CLUBS!$B36,'BE H'!$K$5:$K$72,"&gt;0")+COUNTIFS('MI F'!$D$5:$D$72,CLUBS!$B36,'MI F'!$K$5:$K$72,"&gt;0")+COUNTIFS('MI H'!$D$5:$D$72,CLUBS!$B36,'MI H'!$K$5:$K$72,"&gt;0")+COUNTIFS('CA F'!$D$5:$D$72,CLUBS!$B36,'CA F'!$K$5:$K$72,"&gt;0")+COUNTIFS('CA H'!$D$5:$D$72,CLUBS!$B36,'CA H'!$K$5:$K$72,"&gt;0")+COUNTIFS('JU F'!$D$5:$D$72,CLUBS!$B36,'JU F'!$K$5:$K$72,"&gt;0")+COUNTIFS('JU H'!$D$5:$D$72,CLUBS!$B36,'JU H'!$K$5:$K$72,"&gt;0")</f>
        <v>0</v>
      </c>
      <c r="M36" s="69">
        <v>0</v>
      </c>
      <c r="N36" s="69">
        <f>(SUMIF('MP F'!$D$5:$D$72,CLUBS!$B36,'MP F'!$L$5:$L$72)+SUMIF('MP H'!$D$5:$D$72,CLUBS!$B36,'MP H'!$L$5:$L$72)+SUMIF('PO F'!$D$5:$D$72,CLUBS!$B36,'PO F'!$L$5:$L$72)+SUMIF('PO H'!$D$5:$D$72,CLUBS!$B36,'PO H'!$L$5:$L$72)+SUMIF('PU F'!$D$5:$D$72,CLUBS!$B36,'PU F'!$L$5:$L$72)+SUMIF('PU H'!$D$5:$D$72,CLUBS!$B36,'PU H'!$L$5:$L$72)+SUMIF('BE F'!$D$5:$D$72,CLUBS!$B36,'BE F'!$L$5:$L$72)+SUMIF('BE H'!$D$5:$D$72,CLUBS!$B36,'BE H'!$L$5:$L$72)+SUMIF('MI F'!$D$5:$D$72,CLUBS!$B36,'MI F'!$L$5:$L$72)+SUMIF('MI H'!$D$5:$D$72,CLUBS!$B36,'MI H'!$L$5:$L$72)+SUMIF('CA F'!$D$5:$D$72,CLUBS!$B36,'CA F'!$L$5:$L$72)+SUMIF('CA H'!$D$5:$D$72,CLUBS!$B36,'CA H'!$L$5:$L$72)+SUMIF('JU F'!$D$5:$D$72,CLUBS!$B36,'JU F'!$L$5:$L$72)+SUMIF('JU H'!$D$5:$D$72,CLUBS!$B36,'JU H'!$L$5:$L$72))*M36</f>
        <v>0</v>
      </c>
      <c r="O36" s="26">
        <f>COUNTIFS('MP F'!$D$5:$D$72,CLUBS!$B36,'MP F'!$M$5:$M$72,"&gt;0")+COUNTIFS('MP H'!$D$5:$D$72,CLUBS!$B36,'MP H'!$M$5:$M$72,"&gt;0")+COUNTIFS('PO F'!$D$5:$D$72,CLUBS!$B36,'PO F'!$M$5:$M$72,"&gt;0")+COUNTIFS('PO H'!$D$5:$D$72,CLUBS!$B36,'PO H'!$M$5:$M$72,"&gt;0")+COUNTIFS('PU F'!$D$5:$D$72,CLUBS!$B36,'PU F'!$M$5:$M$72,"&gt;0")+COUNTIFS('PU H'!$D$5:$D$72,CLUBS!$B36,'PU H'!$M$5:$M$72,"&gt;0")+COUNTIFS('BE F'!$D$5:$D$72,CLUBS!$B36,'BE F'!$M$5:$M$72,"&gt;0")+COUNTIFS('BE H'!$D$5:$D$72,CLUBS!$B36,'BE H'!$M$5:$M$72,"&gt;0")+COUNTIFS('MI F'!$D$5:$D$72,CLUBS!$B36,'MI F'!$M$5:$M$72,"&gt;0")+COUNTIFS('MI H'!$D$5:$D$72,CLUBS!$B36,'MI H'!$M$5:$M$72,"&gt;0")+COUNTIFS('CA F'!$D$5:$D$72,CLUBS!$B36,'CA F'!$M$5:$M$72,"&gt;0")+COUNTIFS('CA H'!$D$5:$D$72,CLUBS!$B36,'CA H'!$M$5:$M$72,"&gt;0")+COUNTIFS('JU F'!$D$5:$D$72,CLUBS!$B36,'JU F'!$M$5:$M$72,"&gt;0")+COUNTIFS('JU H'!$D$5:$D$72,CLUBS!$B36,'JU H'!$M$5:$M$72,"&gt;0")</f>
        <v>0</v>
      </c>
      <c r="P36" s="26">
        <v>0</v>
      </c>
      <c r="Q36" s="26">
        <f>(SUMIF('MP F'!$D$5:$D$72,CLUBS!$B36,'MP F'!$N$5:$N$72)+SUMIF('MP H'!$D$5:$D$72,CLUBS!$B36,'MP H'!$N$5:$N$72)+SUMIF('PO F'!$D$5:$D$72,CLUBS!$B36,'PO F'!$N$5:$N$72)+SUMIF('PO H'!$D$5:$D$72,CLUBS!$B36,'PO H'!$N$5:$N$72)+SUMIF('PU F'!$D$5:$D$72,CLUBS!$B36,'PU F'!$N$5:$N$72)+SUMIF('PU H'!$D$5:$D$72,CLUBS!$B36,'PU H'!$N$5:$N$72)+SUMIF('BE F'!$D$5:$D$72,CLUBS!$B36,'BE F'!$N$5:$N$72)+SUMIF('BE H'!$D$5:$D$72,CLUBS!$B36,'BE H'!$N$5:$N$72)+SUMIF('MI F'!$D$5:$D$72,CLUBS!$B36,'MI F'!$N$5:$N$72)+SUMIF('MI H'!$D$5:$D$72,CLUBS!$B36,'MI H'!$N$5:$N$72)+SUMIF('CA F'!$D$5:$D$72,CLUBS!$B36,'CA F'!$N$5:$N$72)+SUMIF('CA H'!$D$5:$D$72,CLUBS!$B36,'CA H'!$N$5:$N$72)+SUMIF('JU F'!$D$5:$D$72,CLUBS!$B36,'JU F'!$N$5:$N$72)+SUMIF('JU H'!$D$5:$D$72,CLUBS!$B36,'JU H'!$N$5:$N$72))*P36</f>
        <v>0</v>
      </c>
      <c r="R36" s="69">
        <f>COUNTIFS('MP F'!$D$5:$D$72,CLUBS!$B36,'MP F'!$O$5:$O$72,"&gt;0")+COUNTIFS('MP H'!$D$5:$D$72,CLUBS!$B36,'MP H'!$O$5:$O$72,"&gt;0")+COUNTIFS('PO F'!$D$5:$D$72,CLUBS!$B36,'PO F'!$O$5:$O$72,"&gt;0")+COUNTIFS('PO H'!$D$5:$D$72,CLUBS!$B36,'PO H'!$O$5:$O$72,"&gt;0")+COUNTIFS('PU F'!$D$5:$D$72,CLUBS!$B36,'PU F'!$O$5:$O$72,"&gt;0")+COUNTIFS('PU H'!$D$5:$D$72,CLUBS!$B36,'PU H'!$O$5:$O$72,"&gt;0")+COUNTIFS('BE F'!$D$5:$D$72,CLUBS!$B36,'BE F'!$O$5:$O$72,"&gt;0")+COUNTIFS('BE H'!$D$5:$D$72,CLUBS!$B36,'BE H'!$O$5:$O$72,"&gt;0")+COUNTIFS('MI F'!$D$5:$D$72,CLUBS!$B36,'MI F'!$O$5:$O$72,"&gt;0")+COUNTIFS('MI H'!$D$5:$D$72,CLUBS!$B36,'MI H'!$O$5:$O$72,"&gt;0")+COUNTIFS('CA F'!$D$5:$D$72,CLUBS!$B36,'CA F'!$O$5:$O$72,"&gt;0")+COUNTIFS('CA H'!$D$5:$D$72,CLUBS!$B36,'CA H'!$O$5:$O$72,"&gt;0")+COUNTIFS('JU F'!$D$5:$D$72,CLUBS!$B36,'JU F'!$O$5:$O$72,"&gt;0")+COUNTIFS('JU H'!$D$5:$D$72,CLUBS!$B36,'JU H'!$O$5:$O$72,"&gt;0")</f>
        <v>0</v>
      </c>
      <c r="S36" s="69">
        <v>0</v>
      </c>
      <c r="T36" s="69">
        <f>(SUMIF('MP F'!$D$5:$D$72,CLUBS!$B36,'MP F'!$P$5:$P$72)+SUMIF('MP H'!$D$5:$D$72,CLUBS!$B36,'MP H'!$P$5:$P$72)+SUMIF('PO F'!$D$5:$D$72,CLUBS!$B36,'PO F'!$P$5:$P$72)+SUMIF('PO H'!$D$5:$D$72,CLUBS!$B36,'PO H'!$P$5:$P$72)+SUMIF('PU F'!$D$5:$D$72,CLUBS!$B36,'PU F'!$P$5:$P$72)+SUMIF('PU H'!$D$5:$D$72,CLUBS!$B36,'PU H'!$P$5:$P$72)+SUMIF('BE F'!$D$5:$D$72,CLUBS!$B36,'BE F'!$P$5:$P$72)+SUMIF('BE H'!$D$5:$D$72,CLUBS!$B36,'BE H'!$P$5:$P$72)+SUMIF('MI F'!$D$5:$D$72,CLUBS!$B36,'MI F'!$P$5:$P$72)+SUMIF('MI H'!$D$5:$D$72,CLUBS!$B36,'MI H'!$P$5:$P$72)+SUMIF('CA F'!$D$5:$D$72,CLUBS!$B36,'CA F'!$P$5:$P$72)+SUMIF('CA H'!$D$5:$D$72,CLUBS!$B36,'CA H'!$P$5:$P$72)+SUMIF('JU F'!$D$5:$D$72,CLUBS!$B36,'JU F'!$P$5:$P$72)+SUMIF('JU H'!$D$5:$D$72,CLUBS!$B36,'JU H'!$P$5:$P$72))*S36</f>
        <v>0</v>
      </c>
      <c r="U36" s="26">
        <f>COUNTIFS('MP F'!$D$5:$D$72,CLUBS!$B36,'MP F'!$Q$5:$Q$72,"&gt;0")+COUNTIFS('MP H'!$D$5:$D$72,CLUBS!$B36,'MP H'!$Q$5:$Q$72,"&gt;0")+COUNTIFS('PO F'!$D$5:$D$72,CLUBS!$B36,'PO F'!$Q$5:$Q$72,"&gt;0")+COUNTIFS('PO H'!$D$5:$D$72,CLUBS!$B36,'PO H'!$Q$5:$Q$72,"&gt;0")+COUNTIFS('PU F'!$D$5:$D$72,CLUBS!$B36,'PU F'!$Q$5:$Q$72,"&gt;0")+COUNTIFS('PU H'!$D$5:$D$72,CLUBS!$B36,'PU H'!$Q$5:$Q$72,"&gt;0")+COUNTIFS('BE F'!$D$5:$D$72,CLUBS!$B36,'BE F'!$Q$5:$Q$72,"&gt;0")+COUNTIFS('BE H'!$D$5:$D$72,CLUBS!$B36,'BE H'!$Q$5:$Q$72,"&gt;0")+COUNTIFS('MI F'!$D$5:$D$72,CLUBS!$B36,'MI F'!$Q$5:$Q$72,"&gt;0")+COUNTIFS('MI H'!$D$5:$D$72,CLUBS!$B36,'MI H'!$Q$5:$Q$72,"&gt;0")+COUNTIFS('CA F'!$D$5:$D$72,CLUBS!$B36,'CA F'!$Q$5:$Q$72,"&gt;0")+COUNTIFS('CA H'!$D$5:$D$72,CLUBS!$B36,'CA H'!$Q$5:$Q$72,"&gt;0")+COUNTIFS('JU F'!$D$5:$D$72,CLUBS!$B36,'JU F'!$Q$5:$Q$72,"&gt;0")+COUNTIFS('JU H'!$D$5:$D$72,CLUBS!$B36,'JU H'!$Q$5:$Q$72,"&gt;0")</f>
        <v>0</v>
      </c>
      <c r="V36" s="26">
        <v>0</v>
      </c>
      <c r="W36" s="26">
        <f>(SUMIF('MP F'!$D$5:$D$72,CLUBS!$B36,'MP F'!$R$5:$R$72)+SUMIF('MP H'!$D$5:$D$72,CLUBS!$B36,'MP H'!$R$5:$R$72)+SUMIF('PO F'!$D$5:$D$72,CLUBS!$B36,'PO F'!$R$5:$R$72)+SUMIF('PO H'!$D$5:$D$72,CLUBS!$B36,'PO H'!$R$5:$R$72)+SUMIF('PU F'!$D$5:$D$72,CLUBS!$B36,'PU F'!$R$5:$R$72)+SUMIF('PU H'!$D$5:$D$72,CLUBS!$B36,'PU H'!$R$5:$R$72)+SUMIF('BE F'!$D$5:$D$72,CLUBS!$B36,'BE F'!$R$5:$R$72)+SUMIF('BE H'!$D$5:$D$72,CLUBS!$B36,'BE H'!$R$5:$R$72)+SUMIF('MI F'!$D$5:$D$72,CLUBS!$B36,'MI F'!$R$5:$R$72)+SUMIF('MI H'!$D$5:$D$72,CLUBS!$B36,'MI H'!$R$5:$R$72)+SUMIF('CA F'!$D$5:$D$72,CLUBS!$B36,'CA F'!$R$5:$R$72)+SUMIF('CA H'!$D$5:$D$72,CLUBS!$B36,'CA H'!$R$5:$R$72)+SUMIF('JU F'!$D$5:$D$72,CLUBS!$B36,'JU F'!$R$5:$R$72)+SUMIF('JU H'!$D$5:$D$72,CLUBS!$B36,'JU H'!$R$5:$R$72))*V36</f>
        <v>0</v>
      </c>
      <c r="X36" s="69">
        <f>COUNTIFS('MP F'!$D$5:$D$72,CLUBS!$B36,'MP F'!$S$5:$S$72,"&gt;0")+COUNTIFS('MP H'!$D$5:$D$72,CLUBS!$B36,'MP H'!$S$5:$S$72,"&gt;0")+COUNTIFS('PO F'!$D$5:$D$72,CLUBS!$B36,'PO F'!$S$5:$S$72,"&gt;0")+COUNTIFS('PO H'!$D$5:$D$72,CLUBS!$B36,'PO H'!$S$5:$S$72,"&gt;0")+COUNTIFS('PU F'!$D$5:$D$72,CLUBS!$B36,'PU F'!$S$5:$S$72,"&gt;0")+COUNTIFS('PU H'!$D$5:$D$72,CLUBS!$B36,'PU H'!$S$5:$S$72,"&gt;0")+COUNTIFS('BE F'!$D$5:$D$72,CLUBS!$B36,'BE F'!$S$5:$S$72,"&gt;0")+COUNTIFS('BE H'!$D$5:$D$72,CLUBS!$B36,'BE H'!$S$5:$S$72,"&gt;0")+COUNTIFS('MI F'!$D$5:$D$72,CLUBS!$B36,'MI F'!$S$5:$S$72,"&gt;0")+COUNTIFS('MI H'!$D$5:$D$72,CLUBS!$B36,'MI H'!$S$5:$S$72,"&gt;0")+COUNTIFS('CA F'!$D$5:$D$72,CLUBS!$B36,'CA F'!$S$5:$S$72,"&gt;0")+COUNTIFS('CA H'!$D$5:$D$72,CLUBS!$B36,'CA H'!$S$5:$S$72,"&gt;0")+COUNTIFS('JU F'!$D$5:$D$72,CLUBS!$B36,'JU F'!$S$5:$S$72,"&gt;0")+COUNTIFS('JU H'!$D$5:$D$72,CLUBS!$B36,'JU H'!$S$5:$S$72,"&gt;0")</f>
        <v>0</v>
      </c>
      <c r="Y36" s="69">
        <v>0</v>
      </c>
      <c r="Z36" s="69">
        <f>(SUMIF('MP F'!$D$5:$D$72,CLUBS!$B36,'MP F'!$T$5:$T$72)+SUMIF('MP H'!$D$5:$D$72,CLUBS!$B36,'MP H'!$T$5:$T$72)+SUMIF('PO F'!$D$5:$D$72,CLUBS!$B36,'PO F'!$T$5:$T$72)+SUMIF('PO H'!$D$5:$D$72,CLUBS!$B36,'PO H'!$T$5:$T$72)+SUMIF('PU F'!$D$5:$D$72,CLUBS!$B36,'PU F'!$T$5:$T$72)+SUMIF('PU H'!$D$5:$D$72,CLUBS!$B36,'PU H'!$T$5:$T$72)+SUMIF('BE F'!$D$5:$D$72,CLUBS!$B36,'BE F'!$T$5:$T$72)+SUMIF('BE H'!$D$5:$D$72,CLUBS!$B36,'BE H'!$T$5:$T$72)+SUMIF('MI F'!$D$5:$D$72,CLUBS!$B36,'MI F'!$T$5:$T$72)+SUMIF('MI H'!$D$5:$D$72,CLUBS!$B36,'MI H'!$T$5:$T$72)+SUMIF('CA F'!$D$5:$D$72,CLUBS!$B36,'CA F'!$T$5:$T$72)+SUMIF('CA H'!$D$5:$D$72,CLUBS!$B36,'CA H'!$T$5:$T$72)+SUMIF('JU F'!$D$5:$D$72,CLUBS!$B36,'JU F'!$T$5:$T$72)+SUMIF('JU H'!$D$5:$D$72,CLUBS!$B36,'JU H'!$T$5:$T$72))*Y36</f>
        <v>0</v>
      </c>
      <c r="AA36" s="26">
        <f>COUNTIFS('MP F'!$D$5:$D$72,CLUBS!$B36,'MP F'!$U$5:$U$72,"&gt;0")+COUNTIFS('MP H'!$D$5:$D$72,CLUBS!$B36,'MP H'!$U$5:$U$72,"&gt;0")+COUNTIFS('PO F'!$D$5:$D$72,CLUBS!$B36,'PO F'!$U$5:$U$72,"&gt;0")+COUNTIFS('PO H'!$D$5:$D$72,CLUBS!$B36,'PO H'!$U$5:$U$72,"&gt;0")+COUNTIFS('PU F'!$D$5:$D$72,CLUBS!$B36,'PU F'!$U$5:$U$72,"&gt;0")+COUNTIFS('PU H'!$D$5:$D$72,CLUBS!$B36,'PU H'!$U$5:$U$72,"&gt;0")+COUNTIFS('BE F'!$D$5:$D$72,CLUBS!$B36,'BE F'!$U$5:$U$72,"&gt;0")+COUNTIFS('BE H'!$D$5:$D$72,CLUBS!$B36,'BE H'!$U$5:$U$72,"&gt;0")+COUNTIFS('MI F'!$D$5:$D$72,CLUBS!$B36,'MI F'!$U$5:$U$72,"&gt;0")+COUNTIFS('MI H'!$D$5:$D$72,CLUBS!$B36,'MI H'!$U$5:$U$72,"&gt;0")+COUNTIFS('CA F'!$D$5:$D$72,CLUBS!$B36,'CA F'!$U$5:$U$72,"&gt;0")+COUNTIFS('CA H'!$D$5:$D$72,CLUBS!$B36,'CA H'!$U$5:$U$72,"&gt;0")+COUNTIFS('JU F'!$D$5:$D$72,CLUBS!$B36,'JU F'!$U$5:$U$72,"&gt;0")+COUNTIFS('JU H'!$D$5:$D$72,CLUBS!$B36,'JU H'!$U$5:$U$72,"&gt;0")</f>
        <v>0</v>
      </c>
      <c r="AB36" s="26">
        <v>0</v>
      </c>
      <c r="AC36" s="26">
        <f>(SUMIF('MP F'!$D$5:$D$72,CLUBS!$B36,'MP F'!$V$5:$V$72)+SUMIF('MP H'!$D$5:$D$72,CLUBS!$B36,'MP H'!$V$5:$V$72)+SUMIF('PO F'!$D$5:$D$72,CLUBS!$B36,'PO F'!$V$5:$V$72)+SUMIF('PO H'!$D$5:$D$72,CLUBS!$B36,'PO H'!$V$5:$V$72)+SUMIF('PU F'!$D$5:$D$72,CLUBS!$B36,'PU F'!$V$5:$V$72)+SUMIF('PU H'!$D$5:$D$72,CLUBS!$B36,'PU H'!$V$5:$V$72)+SUMIF('BE F'!$D$5:$D$72,CLUBS!$B36,'BE F'!$V$5:$V$72)+SUMIF('BE H'!$D$5:$D$72,CLUBS!$B36,'BE H'!$V$5:$V$72)+SUMIF('MI F'!$D$5:$D$72,CLUBS!$B36,'MI F'!$V$5:$V$72)+SUMIF('MI H'!$D$5:$D$72,CLUBS!$B36,'MI H'!$V$5:$V$72)+SUMIF('CA F'!$D$5:$D$72,CLUBS!$B36,'CA F'!$V$5:$V$72)+SUMIF('CA H'!$D$5:$D$72,CLUBS!$B36,'CA H'!$V$5:$V$72)+SUMIF('JU F'!$D$5:$D$72,CLUBS!$B36,'JU F'!$V$5:$V$72)+SUMIF('JU H'!$D$5:$D$72,CLUBS!$B36,'JU H'!$V$5:$V$72))*AB36</f>
        <v>0</v>
      </c>
      <c r="AD36" s="69">
        <f>COUNTIFS('MP F'!$D$5:$D$72,CLUBS!$B36,'MP F'!$W$5:$W$72,"&gt;0")+COUNTIFS('MP H'!$D$5:$D$72,CLUBS!$B36,'MP H'!$W$5:$W$72,"&gt;0")+COUNTIFS('PO F'!$D$5:$D$72,CLUBS!$B36,'PO F'!$W$5:$W$72,"&gt;0")+COUNTIFS('PO H'!$D$5:$D$72,CLUBS!$B36,'PO H'!$W$5:$W$72,"&gt;0")+COUNTIFS('PU F'!$D$5:$D$72,CLUBS!$B36,'PU F'!$W$5:$W$72,"&gt;0")+COUNTIFS('PU H'!$D$5:$D$72,CLUBS!$B36,'PU H'!$W$5:$W$72,"&gt;0")+COUNTIFS('BE F'!$D$5:$D$72,CLUBS!$B36,'BE F'!$W$5:$W$72,"&gt;0")+COUNTIFS('BE H'!$D$5:$D$72,CLUBS!$B36,'BE H'!$W$5:$W$72,"&gt;0")+COUNTIFS('MI F'!$D$5:$D$72,CLUBS!$B36,'MI F'!$W$5:$W$72,"&gt;0")+COUNTIFS('MI H'!$D$5:$D$72,CLUBS!$B36,'MI H'!$W$5:$W$72,"&gt;0")+COUNTIFS('CA F'!$D$5:$D$72,CLUBS!$B36,'CA F'!$W$5:$W$72,"&gt;0")+COUNTIFS('CA H'!$D$5:$D$72,CLUBS!$B36,'CA H'!$W$5:$W$72,"&gt;0")+COUNTIFS('JU F'!$D$5:$D$72,CLUBS!$B36,'JU F'!$W$5:$W$72,"&gt;0")+COUNTIFS('JU H'!$D$5:$D$72,CLUBS!$B36,'JU H'!$W$5:$W$72,"&gt;0")</f>
        <v>0</v>
      </c>
      <c r="AE36" s="69">
        <v>0</v>
      </c>
      <c r="AF36" s="69">
        <f>(SUMIF('MP F'!$D$5:$D$72,CLUBS!$B36,'MP F'!$X$5:$X$72)+SUMIF('MP H'!$D$5:$D$72,CLUBS!$B36,'MP H'!$X$5:$X$72)+SUMIF('PO F'!$D$5:$D$72,CLUBS!$B36,'PO F'!$X$5:$X$72)+SUMIF('PO H'!$D$5:$D$72,CLUBS!$B36,'PO H'!$X$5:$X$72)+SUMIF('PU F'!$D$5:$D$72,CLUBS!$B36,'PU F'!$X$5:$X$72)+SUMIF('PU H'!$D$5:$D$72,CLUBS!$B36,'PU H'!$X$5:$X$72)+SUMIF('BE F'!$D$5:$D$72,CLUBS!$B36,'BE F'!$X$5:$X$72)+SUMIF('BE H'!$D$5:$D$72,CLUBS!$B36,'BE H'!$X$5:$X$72)+SUMIF('MI F'!$D$5:$D$72,CLUBS!$B36,'MI F'!$X$5:$X$72)+SUMIF('MI H'!$D$5:$D$72,CLUBS!$B36,'MI H'!$X$5:$X$72)+SUMIF('CA F'!$D$5:$D$72,CLUBS!$B36,'CA F'!$X$5:$X$72)+SUMIF('CA H'!$D$5:$D$72,CLUBS!$B36,'CA H'!$X$5:$X$72)+SUMIF('JU F'!$D$5:$D$72,CLUBS!$B36,'JU F'!$X$5:$X$72)+SUMIF('JU H'!$D$5:$D$72,CLUBS!$B36,'JU H'!$X$5:$X$72))*AE36</f>
        <v>0</v>
      </c>
      <c r="AG36" s="26">
        <f>COUNTIFS('MP F'!$D$5:$D$72,CLUBS!$B36,'MP F'!$Y$5:$Y$72,"&gt;0")+COUNTIFS('MP H'!$D$5:$D$72,CLUBS!$B36,'MP H'!$Y$5:$Y$72,"&gt;0")+COUNTIFS('PO F'!$D$5:$D$72,CLUBS!$B36,'PO F'!$Y$5:$Y$72,"&gt;0")+COUNTIFS('PO H'!$D$5:$D$72,CLUBS!$B36,'PO H'!$Y$5:$Y$72,"&gt;0")+COUNTIFS('PU F'!$D$5:$D$72,CLUBS!$B36,'PU F'!$Y$5:$Y$72,"&gt;0")+COUNTIFS('PU H'!$D$5:$D$72,CLUBS!$B36,'PU H'!$Y$5:$Y$72,"&gt;0")+COUNTIFS('BE F'!$D$5:$D$72,CLUBS!$B36,'BE F'!$Y$5:$Y$72,"&gt;0")+COUNTIFS('BE H'!$D$5:$D$72,CLUBS!$B36,'BE H'!$Y$5:$Y$72,"&gt;0")+COUNTIFS('MI F'!$D$5:$D$72,CLUBS!$B36,'MI F'!$Y$5:$Y$72,"&gt;0")+COUNTIFS('MI H'!$D$5:$D$72,CLUBS!$B36,'MI H'!$Y$5:$Y$72,"&gt;0")+COUNTIFS('CA F'!$D$5:$D$72,CLUBS!$B36,'CA F'!$Y$5:$Y$72,"&gt;0")+COUNTIFS('CA H'!$D$5:$D$72,CLUBS!$B36,'CA H'!$Y$5:$Y$72,"&gt;0")+COUNTIFS('JU F'!$D$5:$D$72,CLUBS!$B36,'JU F'!$Y$5:$Y$72,"&gt;0")+COUNTIFS('JU H'!$D$5:$D$72,CLUBS!$B36,'JU H'!$Y$5:$Y$72,"&gt;0")</f>
        <v>0</v>
      </c>
      <c r="AH36" s="26">
        <f>SUMIF('MP F'!$D$5:$D$72,CLUBS!$B36,'MP F'!$Z$5:$Z$72)+SUMIF('MP H'!$D$5:$D$72,CLUBS!$B36,'MP H'!$Z$5:$Z$72)+SUMIF('PO F'!$D$5:$D$72,CLUBS!$B36,'PO F'!$Z$5:$Z$72)+SUMIF('PO H'!$D$5:$D$72,CLUBS!$B36,'PO H'!$Z$5:$Z$72)+SUMIF('PU F'!$D$5:$D$72,CLUBS!$B36,'PU F'!$Z$5:$Z$72)+SUMIF('PU H'!$D$5:$D$72,CLUBS!$B36,'PU H'!$Z$5:$Z$72)+SUMIF('BE F'!$D$5:$D$72,CLUBS!$B36,'BE F'!$Z$5:$Z$72)+SUMIF('BE H'!$D$5:$D$72,CLUBS!$B36,'BE H'!$Z$5:$Z$72)+SUMIF('MI F'!$D$5:$D$72,CLUBS!$B36,'MI F'!$Z$5:$Z$72)+SUMIF('MI H'!$D$5:$D$72,CLUBS!$B36,'MI H'!$Z$5:$Z$72)+SUMIF('CA F'!$D$5:$D$72,CLUBS!$B36,'CA F'!$Z$5:$Z$72)+SUMIF('CA H'!$D$5:$D$72,CLUBS!$B36,'CA H'!$Z$5:$Z$72)+SUMIF('JU F'!$D$5:$D$72,CLUBS!$B36,'JU F'!$Z$5:$Z$72)+SUMIF('JU H'!$D$5:$D$72,CLUBS!$B36,'JU H'!$Z$5:$Z$72)</f>
        <v>0</v>
      </c>
      <c r="AI36" s="26">
        <f>COUNTIFS('MP F'!$D$5:$D$72,CLUBS!$B36,'MP F'!$AA$5:$AA$72,"&gt;0")+COUNTIFS('MP H'!$D$5:$D$72,CLUBS!$B36,'MP H'!$AA$5:$AA$72,"&gt;0")+COUNTIFS('PO F'!$D$5:$D$72,CLUBS!$B36,'PO F'!$AA$5:$AA$72,"&gt;0")+COUNTIFS('PO H'!$D$5:$D$72,CLUBS!$B36,'PO H'!$AA$5:$AA$72,"&gt;0")+COUNTIFS('PU F'!$D$5:$D$72,CLUBS!$B36,'PU F'!$AA$5:$AA$72,"&gt;0")+COUNTIFS('PU H'!$D$5:$D$72,CLUBS!$B36,'PU H'!$AA$5:$AA$72,"&gt;0")+COUNTIFS('BE F'!$D$5:$D$72,CLUBS!$B36,'BE F'!$AA$5:$AA$72,"&gt;0")+COUNTIFS('BE H'!$D$5:$D$72,CLUBS!$B36,'BE H'!$AA$5:$AA$72,"&gt;0")+COUNTIFS('MI F'!$D$5:$D$72,CLUBS!$B36,'MI F'!$AA$5:$AA$72,"&gt;0")+COUNTIFS('MI H'!$D$5:$D$72,CLUBS!$B36,'MI H'!$AA$5:$AA$72,"&gt;0")+COUNTIFS('CA F'!$D$5:$D$72,CLUBS!$B36,'CA F'!$AA$5:$AA$72,"&gt;0")+COUNTIFS('CA H'!$D$5:$D$72,CLUBS!$B36,'CA H'!$AA$5:$AA$72,"&gt;0")+COUNTIFS('JU F'!$D$5:$D$72,CLUBS!$B36,'JU F'!$AA$5:$AA$72,"&gt;0")+COUNTIFS('JU H'!$D$5:$D$72,CLUBS!$B36,'JU H'!$AA$5:$AA$72,"&gt;0")</f>
        <v>0</v>
      </c>
      <c r="AJ36" s="26">
        <f>SUMIF('MP F'!$D$5:$D$72,CLUBS!$B36,'MP F'!$AB$5:$AB$72)+SUMIF('MP H'!$D$5:$D$72,CLUBS!$B36,'MP H'!$AB$5:$AB$72)+SUMIF('PO F'!$D$5:$D$72,CLUBS!$B36,'PO F'!$AB$5:$AB$72)+SUMIF('PO H'!$D$5:$D$72,CLUBS!$B36,'PO H'!$AB$5:$AB$72)+SUMIF('PU F'!$D$5:$D$72,CLUBS!$B36,'PU F'!$AB$5:$AB$72)+SUMIF('PU H'!$D$5:$D$72,CLUBS!$B36,'PU H'!$AB$5:$AB$72)+SUMIF('BE F'!$D$5:$D$72,CLUBS!$B36,'BE F'!$AB$5:$AB$72)+SUMIF('BE H'!$D$5:$D$72,CLUBS!$B36,'BE H'!$AB$5:$AB$72)+SUMIF('MI F'!$D$5:$D$72,CLUBS!$B36,'MI F'!$AB$5:$AB$72)+SUMIF('MI H'!$D$5:$D$72,CLUBS!$B36,'MI H'!$AB$5:$AB$72)+SUMIF('CA F'!$D$5:$D$72,CLUBS!$B36,'CA F'!$AB$5:$AB$72)+SUMIF('CA H'!$D$5:$D$72,CLUBS!$B36,'CA H'!$AB$5:$AB$72)+SUMIF('JU F'!$D$5:$D$72,CLUBS!$B36,'JU F'!$AB$5:$AB$72)+SUMIF('JU H'!$D$5:$D$72,CLUBS!$B36,'JU H'!$AB$5:$AB$72)</f>
        <v>0</v>
      </c>
      <c r="AK36" s="26">
        <f>COUNTIFS('MP F'!$D$5:$D$72,CLUBS!$B36,'MP F'!$AC$5:$AC$72,"&gt;0")+COUNTIFS('MP H'!$D$5:$D$72,CLUBS!$B36,'MP H'!$AC$5:$AC$72,"&gt;0")+COUNTIFS('PO F'!$D$5:$D$72,CLUBS!$B36,'PO F'!$AC$5:$AC$72,"&gt;0")+COUNTIFS('PO H'!$D$5:$D$72,CLUBS!$B36,'PO H'!$AC$5:$AC$72,"&gt;0")+COUNTIFS('PU F'!$D$5:$D$72,CLUBS!$B36,'PU F'!$AC$5:$AC$72,"&gt;0")+COUNTIFS('PU H'!$D$5:$D$72,CLUBS!$B36,'PU H'!$AC$5:$AC$72,"&gt;0")+COUNTIFS('BE F'!$D$5:$D$72,CLUBS!$B36,'BE F'!$AC$5:$AC$72,"&gt;0")+COUNTIFS('BE H'!$D$5:$D$72,CLUBS!$B36,'BE H'!$AC$5:$AC$72,"&gt;0")+COUNTIFS('MI F'!$D$5:$D$72,CLUBS!$B36,'MI F'!$AC$5:$AC$72,"&gt;0")+COUNTIFS('MI H'!$D$5:$D$72,CLUBS!$B36,'MI H'!$AC$5:$AC$72,"&gt;0")+COUNTIFS('CA F'!$D$5:$D$72,CLUBS!$B36,'CA F'!$AC$5:$AC$72,"&gt;0")+COUNTIFS('CA H'!$D$5:$D$72,CLUBS!$B36,'CA H'!$AC$5:$AC$72,"&gt;0")+COUNTIFS('JU F'!$D$5:$D$72,CLUBS!$B36,'JU F'!$AC$5:$AC$72,"&gt;0")+COUNTIFS('JU H'!$D$5:$D$72,CLUBS!$B36,'JU H'!$AC$5:$AC$72,"&gt;0")</f>
        <v>0</v>
      </c>
      <c r="AL36" s="26">
        <f>SUMIF('MP F'!$D$5:$D$72,CLUBS!$B36,'MP F'!$AD$5:$AD$72)+SUMIF('MP H'!$D$5:$D$72,CLUBS!$B36,'MP H'!$AD$5:$AD$72)+SUMIF('PO F'!$D$5:$D$72,CLUBS!$B36,'PO F'!$AD$5:$AD$72)+SUMIF('PO H'!$D$5:$D$72,CLUBS!$B36,'PO H'!$AD$5:$AD$72)+SUMIF('PU F'!$D$5:$D$72,CLUBS!$B36,'PU F'!$AD$5:$AD$72)+SUMIF('PU H'!$D$5:$D$72,CLUBS!$B36,'PU H'!$AD$5:$AD$72)+SUMIF('BE F'!$D$5:$D$72,CLUBS!$B36,'BE F'!$AD$5:$AD$72)+SUMIF('BE H'!$D$5:$D$72,CLUBS!$B36,'BE H'!$AD$5:$AD$72)+SUMIF('MI F'!$D$5:$D$72,CLUBS!$B36,'MI F'!$AD$5:$AD$72)+SUMIF('MI H'!$D$5:$D$72,CLUBS!$B36,'MI H'!$AD$5:$AD$72)+SUMIF('CA F'!$D$5:$D$72,CLUBS!$B36,'CA F'!$AD$5:$AD$72)+SUMIF('CA H'!$D$5:$D$72,CLUBS!$B36,'CA H'!$AD$5:$AD$72)+SUMIF('JU F'!$D$5:$D$72,CLUBS!$B36,'JU F'!$AD$5:$AD$72)+SUMIF('JU H'!$D$5:$D$72,CLUBS!$B36,'JU H'!$AD$5:$AD$72)</f>
        <v>0</v>
      </c>
      <c r="AM36" s="26">
        <f>COUNTIFS('MP F'!$D$5:$D$72,CLUBS!$B36,'MP F'!$AE$5:$AE$72,"&gt;0")+COUNTIFS('MP H'!$D$5:$D$72,CLUBS!$B36,'MP H'!$AE$5:$AE$72,"&gt;0")+COUNTIFS('PO F'!$D$5:$D$72,CLUBS!$B36,'PO F'!$AE$5:$AE$72,"&gt;0")+COUNTIFS('PO H'!$D$5:$D$72,CLUBS!$B36,'PO H'!$AE$5:$AE$72,"&gt;0")+COUNTIFS('PU F'!$D$5:$D$72,CLUBS!$B36,'PU F'!$AE$5:$AE$72,"&gt;0")+COUNTIFS('PU H'!$D$5:$D$72,CLUBS!$B36,'PU H'!$AE$5:$AE$72,"&gt;0")+COUNTIFS('BE F'!$D$5:$D$72,CLUBS!$B36,'BE F'!$AE$5:$AE$72,"&gt;0")+COUNTIFS('BE H'!$D$5:$D$72,CLUBS!$B36,'BE H'!$AE$5:$AE$72,"&gt;0")+COUNTIFS('MI F'!$D$5:$D$72,CLUBS!$B36,'MI F'!$AE$5:$AE$72,"&gt;0")+COUNTIFS('MI H'!$D$5:$D$72,CLUBS!$B36,'MI H'!$AE$5:$AE$72,"&gt;0")+COUNTIFS('CA F'!$D$5:$D$72,CLUBS!$B36,'CA F'!$AE$5:$AE$72,"&gt;0")+COUNTIFS('CA H'!$D$5:$D$72,CLUBS!$B36,'CA H'!$AE$5:$AE$72,"&gt;0")+COUNTIFS('JU F'!$D$5:$D$72,CLUBS!$B36,'JU F'!$AE$5:$AE$72,"&gt;0")+COUNTIFS('JU H'!$D$5:$D$72,CLUBS!$B36,'JU H'!$AE$5:$AE$72,"&gt;0")</f>
        <v>0</v>
      </c>
      <c r="AN36" s="26">
        <f>SUMIF('MP F'!$D$5:$D$72,CLUBS!$B36,'MP F'!$AF$5:$AF$72)+SUMIF('MP H'!$D$5:$D$72,CLUBS!$B36,'MP H'!$AF$5:$AF$72)+SUMIF('PO F'!$D$5:$D$72,CLUBS!$B36,'PO F'!$AF$5:$AF$72)+SUMIF('PO H'!$D$5:$D$72,CLUBS!$B36,'PO H'!$AF$5:$AF$72)+SUMIF('PU F'!$D$5:$D$72,CLUBS!$B36,'PU F'!$AF$5:$AF$72)+SUMIF('PU H'!$D$5:$D$72,CLUBS!$B36,'PU H'!$AF$5:$AF$72)+SUMIF('BE F'!$D$5:$D$72,CLUBS!$B36,'BE F'!$AF$5:$AF$72)+SUMIF('BE H'!$D$5:$D$72,CLUBS!$B36,'BE H'!$AF$5:$AF$72)+SUMIF('MI F'!$D$5:$D$72,CLUBS!$B36,'MI F'!$AF$5:$AF$72)+SUMIF('MI H'!$D$5:$D$72,CLUBS!$B36,'MI H'!$AF$5:$AF$72)+SUMIF('CA F'!$D$5:$D$72,CLUBS!$B36,'CA F'!$AF$5:$AF$72)+SUMIF('CA H'!$D$5:$D$72,CLUBS!$B36,'CA H'!$AF$5:$AF$72)+SUMIF('JU F'!$D$5:$D$72,CLUBS!$B36,'JU F'!$AF$5:$AF$72)+SUMIF('JU H'!$D$5:$D$72,CLUBS!$B36,'JU H'!$AF$5:$AF$72)</f>
        <v>0</v>
      </c>
      <c r="AO36" s="26">
        <f>COUNTIFS('MP F'!$D$5:$D$72,CLUBS!$B36,'MP F'!$AG$5:$AG$72,"&gt;0")+COUNTIFS('MP H'!$D$5:$D$72,CLUBS!$B36,'MP H'!$AG$5:$AG$72,"&gt;0")+COUNTIFS('PO F'!$D$5:$D$72,CLUBS!$B36,'PO F'!$AG$5:$AG$72,"&gt;0")+COUNTIFS('PO H'!$D$5:$D$72,CLUBS!$B36,'PO H'!$AG$5:$AG$72,"&gt;0")+COUNTIFS('PU F'!$D$5:$D$72,CLUBS!$B36,'PU F'!$AG$5:$AG$72,"&gt;0")+COUNTIFS('PU H'!$D$5:$D$72,CLUBS!$B36,'PU H'!$AG$5:$AG$72,"&gt;0")+COUNTIFS('BE F'!$D$5:$D$72,CLUBS!$B36,'BE F'!$AG$5:$AG$72,"&gt;0")+COUNTIFS('BE H'!$D$5:$D$72,CLUBS!$B36,'BE H'!$AG$5:$AG$72,"&gt;0")+COUNTIFS('MI F'!$D$5:$D$72,CLUBS!$B36,'MI F'!$AG$5:$AG$72,"&gt;0")+COUNTIFS('MI H'!$D$5:$D$72,CLUBS!$B36,'MI H'!$AG$5:$AG$72,"&gt;0")+COUNTIFS('CA F'!$D$5:$D$72,CLUBS!$B36,'CA F'!$AG$5:$AG$72,"&gt;0")+COUNTIFS('CA H'!$D$5:$D$72,CLUBS!$B36,'CA H'!$AG$5:$AG$72,"&gt;0")+COUNTIFS('JU F'!$D$5:$D$72,CLUBS!$B36,'JU F'!$AG$5:$AG$72,"&gt;0")+COUNTIFS('JU H'!$D$5:$D$72,CLUBS!$B36,'JU H'!$AG$5:$AG$72,"&gt;0")</f>
        <v>0</v>
      </c>
      <c r="AP36" s="26">
        <f>SUMIF('MP F'!$D$5:$D$72,CLUBS!$B36,'MP F'!$AH$5:$AH$72)+SUMIF('MP H'!$D$5:$D$72,CLUBS!$B36,'MP H'!$AH$5:$AH$72)+SUMIF('PO F'!$D$5:$D$72,CLUBS!$B36,'PO F'!$AH$5:$AH$72)+SUMIF('PO H'!$D$5:$D$72,CLUBS!$B36,'PO H'!$AH$5:$AH$72)+SUMIF('PU F'!$D$5:$D$72,CLUBS!$B36,'PU F'!$AH$5:$AH$72)+SUMIF('PU H'!$D$5:$D$72,CLUBS!$B36,'PU H'!$AH$5:$AH$72)+SUMIF('BE F'!$D$5:$D$72,CLUBS!$B36,'BE F'!$AH$5:$AH$72)+SUMIF('BE H'!$D$5:$D$72,CLUBS!$B36,'BE H'!$AH$5:$AH$72)+SUMIF('MI F'!$D$5:$D$72,CLUBS!$B36,'MI F'!$AH$5:$AH$72)+SUMIF('MI H'!$D$5:$D$72,CLUBS!$B36,'MI H'!$AH$5:$AH$72)+SUMIF('CA F'!$D$5:$D$72,CLUBS!$B36,'CA F'!$AH$5:$AH$72)+SUMIF('CA H'!$D$5:$D$72,CLUBS!$B36,'CA H'!$AH$5:$AH$72)+SUMIF('JU F'!$D$5:$D$72,CLUBS!$B36,'JU F'!$AH$5:$AH$72)+SUMIF('JU H'!$D$5:$D$72,CLUBS!$B36,'JU H'!$AH$5:$AH$72)</f>
        <v>0</v>
      </c>
      <c r="AQ36" s="16">
        <f t="shared" si="12"/>
        <v>0</v>
      </c>
      <c r="AR36" s="28">
        <f t="shared" si="13"/>
        <v>0</v>
      </c>
      <c r="AS36" s="29">
        <f t="shared" si="14"/>
        <v>0</v>
      </c>
      <c r="AT36" s="14">
        <f>COUNTIF('Licenciés Jeunes 2023'!F:F,CLUBS!B36)</f>
        <v>0</v>
      </c>
      <c r="AU36" s="14">
        <v>0</v>
      </c>
      <c r="AV36" s="27">
        <f t="shared" si="15"/>
        <v>0</v>
      </c>
      <c r="AW36" s="22"/>
    </row>
    <row r="37" spans="1:53" ht="13.5" x14ac:dyDescent="0.25">
      <c r="A37" s="30"/>
      <c r="B37" s="16" t="s">
        <v>7</v>
      </c>
      <c r="C37" s="14">
        <f>COUNTIFS('MP F'!$D$5:$D$72,CLUBS!$B37,'MP F'!$E$5:$E$72,"&gt;0")+COUNTIFS('MP H'!$D$5:$D$72,CLUBS!$B37,'MP H'!$E$5:$E$72,"&gt;0")+COUNTIFS('PO F'!$D$5:$D$72,CLUBS!$B37,'PO F'!$E$5:$E$72,"&gt;0")+COUNTIFS('PO H'!$D$5:$D$72,CLUBS!$B37,'PO H'!$E$5:$E$72,"&gt;0")+COUNTIFS('PU F'!$D$5:$D$72,CLUBS!$B37,'PU F'!$E$5:$E$72,"&gt;0")+COUNTIFS('PU H'!$D$5:$D$72,CLUBS!$B37,'PU H'!$E$5:$E$72,"&gt;0")+COUNTIFS('BE F'!$D$5:$D$72,CLUBS!$B37,'BE F'!$E$5:$E$72,"&gt;0")+COUNTIFS('BE H'!$D$5:$D$72,CLUBS!$B37,'BE H'!$E$5:$E$72,"&gt;0")+COUNTIFS('MI F'!$D$5:$D$72,CLUBS!$B37,'MI F'!$E$5:$E$72,"&gt;0")+COUNTIFS('MI H'!$D$5:$D$72,CLUBS!$B37,'MI H'!$E$5:$E$72,"&gt;0")+COUNTIFS('CA F'!$D$5:$D$72,CLUBS!$B37,'CA F'!$E$5:$E$72,"&gt;0")+COUNTIFS('CA H'!$D$5:$D$72,CLUBS!$B37,'CA H'!$E$5:$E$72,"&gt;0")+COUNTIFS('JU F'!$D$5:$D$72,CLUBS!$B37,'JU F'!$E$5:$E$72,"&gt;0")+COUNTIFS('JU H'!$D$5:$D$72,CLUBS!$B37,'JU H'!$E$5:$E$72,"&gt;0")</f>
        <v>17</v>
      </c>
      <c r="D37" s="14">
        <v>0</v>
      </c>
      <c r="E37" s="27">
        <f>(SUMIF('MP F'!$D$5:$D$72,CLUBS!$B37,'MP F'!$F$5:$F$72)+SUMIF('MP H'!$D$5:$D$72,CLUBS!$B37,'MP H'!$F$5:$F$72)+SUMIF('PO F'!$D$5:$D$72,CLUBS!$B37,'PO F'!$F$5:$F$72)+SUMIF('PO H'!$D$5:$D$72,CLUBS!$B37,'PO H'!$F$5:$F$72)+SUMIF('PU F'!$D$5:$D$72,CLUBS!$B37,'PU F'!$F$5:$F$72)+SUMIF('PU H'!$D$5:$D$72,CLUBS!$B37,'PU H'!$F$5:$F$72)+SUMIF('BE F'!$D$5:$D$72,CLUBS!$B37,'BE F'!$F$5:$F$72)+SUMIF('BE H'!$D$5:$D$72,CLUBS!$B37,'BE H'!$F$5:$F$72)+SUMIF('MI F'!$D$5:$D$72,CLUBS!$B37,'MI F'!$F$5:$F$72)+SUMIF('MI H'!$D$5:$D$72,CLUBS!$B37,'MI H'!$F$5:$F$72)+SUMIF('CA F'!$D$5:$D$72,CLUBS!$B37,'CA F'!$F$5:$F$72)+SUMIF('CA H'!$D$5:$D$72,CLUBS!$B37,'CA H'!$F$5:$F$72)+SUMIF('JU F'!$D$5:$D$72,CLUBS!$B37,'JU F'!$F$5:$F$72)+SUMIF('JU H'!$D$5:$D$72,CLUBS!$B37,'JU H'!$F$5:$F$72))*D37</f>
        <v>0</v>
      </c>
      <c r="F37" s="69">
        <f>COUNTIFS('MP F'!$D$5:$D$72,CLUBS!$B37,'MP F'!$G$5:$G$72,"&gt;0")+COUNTIFS('MP H'!$D$5:$D$72,CLUBS!$B37,'MP H'!$G$5:$G$72,"&gt;0")+COUNTIFS('PO F'!$D$5:$D$72,CLUBS!$B37,'PO F'!$G$5:$G$72,"&gt;0")+COUNTIFS('PO H'!$D$5:$D$72,CLUBS!$B37,'PO H'!$G$5:$G$72,"&gt;0")+COUNTIFS('PU F'!$D$5:$D$72,CLUBS!$B37,'PU F'!$G$5:$G$72,"&gt;0")+COUNTIFS('PU H'!$D$5:$D$72,CLUBS!$B37,'PU H'!$G$5:$G$72,"&gt;0")+COUNTIFS('BE F'!$D$5:$D$72,CLUBS!$B37,'BE F'!$G$5:$G$72,"&gt;0")+COUNTIFS('BE H'!$D$5:$D$72,CLUBS!$B37,'BE H'!$G$5:$G$72,"&gt;0")+COUNTIFS('MI F'!$D$5:$D$72,CLUBS!$B37,'MI F'!$G$5:$G$72,"&gt;0")+COUNTIFS('MI H'!$D$5:$D$72,CLUBS!$B37,'MI H'!$G$5:$G$72,"&gt;0")+COUNTIFS('CA F'!$D$5:$D$72,CLUBS!$B37,'CA F'!$G$5:$G$72,"&gt;0")+COUNTIFS('CA H'!$D$5:$D$72,CLUBS!$B37,'CA H'!$G$5:$G$72,"&gt;0")+COUNTIFS('JU F'!$D$5:$D$72,CLUBS!$B37,'JU F'!$G$5:$G$72,"&gt;0")+COUNTIFS('JU H'!$D$5:$D$72,CLUBS!$B37,'JU H'!$G$5:$G$72,"&gt;0")</f>
        <v>1</v>
      </c>
      <c r="G37" s="69">
        <v>0</v>
      </c>
      <c r="H37" s="70">
        <f>(SUMIF('MP F'!$D$5:$D$72,CLUBS!$B37,'MP F'!$H$5:$H$72)+SUMIF('MP H'!$D$5:$D$72,CLUBS!$B37,'MP H'!$H$5:$H$72)+SUMIF('PO F'!$D$5:$D$72,CLUBS!$B37,'PO F'!$H$5:$H$72)+SUMIF('PO H'!$D$5:$D$72,CLUBS!$B37,'PO H'!$H$5:$H$72)+SUMIF('PU F'!$D$5:$D$72,CLUBS!$B37,'PU F'!$H$5:$H$72)+SUMIF('PU H'!$D$5:$D$72,CLUBS!$B37,'PU H'!$H$5:$H$72)+SUMIF('BE F'!$D$5:$D$72,CLUBS!$B37,'BE F'!$H$5:$H$72)+SUMIF('BE H'!$D$5:$D$72,CLUBS!$B37,'BE H'!$H$5:$H$72)+SUMIF('MI F'!$D$5:$D$72,CLUBS!$B37,'MI F'!$H$5:$H$72)+SUMIF('MI H'!$D$5:$D$72,CLUBS!$B37,'MI H'!$H$5:$H$72)+SUMIF('CA F'!$D$5:$D$72,CLUBS!$B37,'CA F'!$H$5:$H$72)+SUMIF('CA H'!$D$5:$D$72,CLUBS!$B37,'CA H'!$H$5:$H$72)+SUMIF('JU F'!$D$5:$D$72,CLUBS!$B37,'JU F'!$H$5:$H$72)+SUMIF('JU H'!$D$5:$D$72,CLUBS!$B37,'JU H'!$H$5:$H$72))*G37</f>
        <v>0</v>
      </c>
      <c r="I37" s="14">
        <f>COUNTIFS('MP F'!$D$5:$D$72,CLUBS!$B37,'MP F'!$I$5:$I$72,"&gt;0")+COUNTIFS('MP H'!$D$5:$D$72,CLUBS!$B37,'MP H'!$I$5:$I$72,"&gt;0")+COUNTIFS('PO F'!$D$5:$D$72,CLUBS!$B37,'PO F'!$I$5:$I$72,"&gt;0")+COUNTIFS('PO H'!$D$5:$D$72,CLUBS!$B37,'PO H'!$I$5:$I$72,"&gt;0")+COUNTIFS('PU F'!$D$5:$D$72,CLUBS!$B37,'PU F'!$I$5:$I$72,"&gt;0")+COUNTIFS('PU H'!$D$5:$D$72,CLUBS!$B37,'PU H'!$I$5:$I$72,"&gt;0")+COUNTIFS('BE F'!$D$5:$D$72,CLUBS!$B37,'BE F'!$I$5:$I$72,"&gt;0")+COUNTIFS('BE H'!$D$5:$D$72,CLUBS!$B37,'BE H'!$I$5:$I$72,"&gt;0")+COUNTIFS('MI F'!$D$5:$D$72,CLUBS!$B37,'MI F'!$I$5:$I$72,"&gt;0")+COUNTIFS('MI H'!$D$5:$D$72,CLUBS!$B37,'MI H'!$I$5:$I$72,"&gt;0")+COUNTIFS('CA F'!$D$5:$D$72,CLUBS!$B37,'CA F'!$I$5:$I$72,"&gt;0")+COUNTIFS('CA H'!$D$5:$D$72,CLUBS!$B37,'CA H'!$I$5:$I$72,"&gt;0")+COUNTIFS('JU F'!$D$5:$D$72,CLUBS!$B37,'JU F'!$I$5:$I$72,"&gt;0")+COUNTIFS('JU H'!$D$5:$D$72,CLUBS!$B37,'JU H'!$I$5:$I$72,"&gt;0")</f>
        <v>7</v>
      </c>
      <c r="J37" s="14">
        <v>0</v>
      </c>
      <c r="K37" s="26">
        <f>(SUMIF('MP F'!$D$5:$D$72,CLUBS!$B37,'MP F'!$J$5:$J$72)+SUMIF('MP H'!$D$5:$D$72,CLUBS!$B37,'MP H'!$J$5:$J$72)+SUMIF('PO F'!$D$5:$D$72,CLUBS!$B37,'PO F'!$J$5:$J$72)+SUMIF('PO H'!$D$5:$D$72,CLUBS!$B37,'PO H'!$J$5:$J$72)+SUMIF('PU F'!$D$5:$D$72,CLUBS!$B37,'PU F'!$J$5:$J$72)+SUMIF('PU H'!$D$5:$D$72,CLUBS!$B37,'PU H'!$J$5:$J$72)+SUMIF('BE F'!$D$5:$D$72,CLUBS!$B37,'BE F'!$J$5:$J$72)+SUMIF('BE H'!$D$5:$D$72,CLUBS!$B37,'BE H'!$J$5:$J$72)+SUMIF('MI F'!$D$5:$D$72,CLUBS!$B37,'MI F'!$J$5:$J$72)+SUMIF('MI H'!$D$5:$D$72,CLUBS!$B37,'MI H'!$J$5:$J$72)+SUMIF('CA F'!$D$5:$D$72,CLUBS!$B37,'CA F'!$J$5:$J$72)+SUMIF('CA H'!$D$5:$D$72,CLUBS!$B37,'CA H'!$J$5:$J$72)+SUMIF('JU F'!$D$5:$D$72,CLUBS!$B37,'JU F'!$J$5:$J$72)+SUMIF('JU H'!$D$5:$D$72,CLUBS!$B37,'JU H'!$J$5:$J$72))*J37</f>
        <v>0</v>
      </c>
      <c r="L37" s="69">
        <f>COUNTIFS('MP F'!$D$5:$D$72,CLUBS!$B37,'MP F'!$K$5:$K$72,"&gt;0")+COUNTIFS('MP H'!$D$5:$D$72,CLUBS!$B37,'MP H'!$K$5:$K$72,"&gt;0")+COUNTIFS('PO F'!$D$5:$D$72,CLUBS!$B37,'PO F'!$K$5:$K$72,"&gt;0")+COUNTIFS('PO H'!$D$5:$D$72,CLUBS!$B37,'PO H'!$K$5:$K$72,"&gt;0")+COUNTIFS('PU F'!$D$5:$D$72,CLUBS!$B37,'PU F'!$K$5:$K$72,"&gt;0")+COUNTIFS('PU H'!$D$5:$D$72,CLUBS!$B37,'PU H'!$K$5:$K$72,"&gt;0")+COUNTIFS('BE F'!$D$5:$D$72,CLUBS!$B37,'BE F'!$K$5:$K$72,"&gt;0")+COUNTIFS('BE H'!$D$5:$D$72,CLUBS!$B37,'BE H'!$K$5:$K$72,"&gt;0")+COUNTIFS('MI F'!$D$5:$D$72,CLUBS!$B37,'MI F'!$K$5:$K$72,"&gt;0")+COUNTIFS('MI H'!$D$5:$D$72,CLUBS!$B37,'MI H'!$K$5:$K$72,"&gt;0")+COUNTIFS('CA F'!$D$5:$D$72,CLUBS!$B37,'CA F'!$K$5:$K$72,"&gt;0")+COUNTIFS('CA H'!$D$5:$D$72,CLUBS!$B37,'CA H'!$K$5:$K$72,"&gt;0")+COUNTIFS('JU F'!$D$5:$D$72,CLUBS!$B37,'JU F'!$K$5:$K$72,"&gt;0")+COUNTIFS('JU H'!$D$5:$D$72,CLUBS!$B37,'JU H'!$K$5:$K$72,"&gt;0")</f>
        <v>0</v>
      </c>
      <c r="M37" s="69">
        <v>0</v>
      </c>
      <c r="N37" s="69">
        <f>(SUMIF('MP F'!$D$5:$D$72,CLUBS!$B37,'MP F'!$L$5:$L$72)+SUMIF('MP H'!$D$5:$D$72,CLUBS!$B37,'MP H'!$L$5:$L$72)+SUMIF('PO F'!$D$5:$D$72,CLUBS!$B37,'PO F'!$L$5:$L$72)+SUMIF('PO H'!$D$5:$D$72,CLUBS!$B37,'PO H'!$L$5:$L$72)+SUMIF('PU F'!$D$5:$D$72,CLUBS!$B37,'PU F'!$L$5:$L$72)+SUMIF('PU H'!$D$5:$D$72,CLUBS!$B37,'PU H'!$L$5:$L$72)+SUMIF('BE F'!$D$5:$D$72,CLUBS!$B37,'BE F'!$L$5:$L$72)+SUMIF('BE H'!$D$5:$D$72,CLUBS!$B37,'BE H'!$L$5:$L$72)+SUMIF('MI F'!$D$5:$D$72,CLUBS!$B37,'MI F'!$L$5:$L$72)+SUMIF('MI H'!$D$5:$D$72,CLUBS!$B37,'MI H'!$L$5:$L$72)+SUMIF('CA F'!$D$5:$D$72,CLUBS!$B37,'CA F'!$L$5:$L$72)+SUMIF('CA H'!$D$5:$D$72,CLUBS!$B37,'CA H'!$L$5:$L$72)+SUMIF('JU F'!$D$5:$D$72,CLUBS!$B37,'JU F'!$L$5:$L$72)+SUMIF('JU H'!$D$5:$D$72,CLUBS!$B37,'JU H'!$L$5:$L$72))*M37</f>
        <v>0</v>
      </c>
      <c r="O37" s="26">
        <f>COUNTIFS('MP F'!$D$5:$D$72,CLUBS!$B37,'MP F'!$M$5:$M$72,"&gt;0")+COUNTIFS('MP H'!$D$5:$D$72,CLUBS!$B37,'MP H'!$M$5:$M$72,"&gt;0")+COUNTIFS('PO F'!$D$5:$D$72,CLUBS!$B37,'PO F'!$M$5:$M$72,"&gt;0")+COUNTIFS('PO H'!$D$5:$D$72,CLUBS!$B37,'PO H'!$M$5:$M$72,"&gt;0")+COUNTIFS('PU F'!$D$5:$D$72,CLUBS!$B37,'PU F'!$M$5:$M$72,"&gt;0")+COUNTIFS('PU H'!$D$5:$D$72,CLUBS!$B37,'PU H'!$M$5:$M$72,"&gt;0")+COUNTIFS('BE F'!$D$5:$D$72,CLUBS!$B37,'BE F'!$M$5:$M$72,"&gt;0")+COUNTIFS('BE H'!$D$5:$D$72,CLUBS!$B37,'BE H'!$M$5:$M$72,"&gt;0")+COUNTIFS('MI F'!$D$5:$D$72,CLUBS!$B37,'MI F'!$M$5:$M$72,"&gt;0")+COUNTIFS('MI H'!$D$5:$D$72,CLUBS!$B37,'MI H'!$M$5:$M$72,"&gt;0")+COUNTIFS('CA F'!$D$5:$D$72,CLUBS!$B37,'CA F'!$M$5:$M$72,"&gt;0")+COUNTIFS('CA H'!$D$5:$D$72,CLUBS!$B37,'CA H'!$M$5:$M$72,"&gt;0")+COUNTIFS('JU F'!$D$5:$D$72,CLUBS!$B37,'JU F'!$M$5:$M$72,"&gt;0")+COUNTIFS('JU H'!$D$5:$D$72,CLUBS!$B37,'JU H'!$M$5:$M$72,"&gt;0")</f>
        <v>0</v>
      </c>
      <c r="P37" s="26">
        <v>0</v>
      </c>
      <c r="Q37" s="26">
        <f>(SUMIF('MP F'!$D$5:$D$72,CLUBS!$B37,'MP F'!$N$5:$N$72)+SUMIF('MP H'!$D$5:$D$72,CLUBS!$B37,'MP H'!$N$5:$N$72)+SUMIF('PO F'!$D$5:$D$72,CLUBS!$B37,'PO F'!$N$5:$N$72)+SUMIF('PO H'!$D$5:$D$72,CLUBS!$B37,'PO H'!$N$5:$N$72)+SUMIF('PU F'!$D$5:$D$72,CLUBS!$B37,'PU F'!$N$5:$N$72)+SUMIF('PU H'!$D$5:$D$72,CLUBS!$B37,'PU H'!$N$5:$N$72)+SUMIF('BE F'!$D$5:$D$72,CLUBS!$B37,'BE F'!$N$5:$N$72)+SUMIF('BE H'!$D$5:$D$72,CLUBS!$B37,'BE H'!$N$5:$N$72)+SUMIF('MI F'!$D$5:$D$72,CLUBS!$B37,'MI F'!$N$5:$N$72)+SUMIF('MI H'!$D$5:$D$72,CLUBS!$B37,'MI H'!$N$5:$N$72)+SUMIF('CA F'!$D$5:$D$72,CLUBS!$B37,'CA F'!$N$5:$N$72)+SUMIF('CA H'!$D$5:$D$72,CLUBS!$B37,'CA H'!$N$5:$N$72)+SUMIF('JU F'!$D$5:$D$72,CLUBS!$B37,'JU F'!$N$5:$N$72)+SUMIF('JU H'!$D$5:$D$72,CLUBS!$B37,'JU H'!$N$5:$N$72))*P37</f>
        <v>0</v>
      </c>
      <c r="R37" s="69">
        <f>COUNTIFS('MP F'!$D$5:$D$72,CLUBS!$B37,'MP F'!$O$5:$O$72,"&gt;0")+COUNTIFS('MP H'!$D$5:$D$72,CLUBS!$B37,'MP H'!$O$5:$O$72,"&gt;0")+COUNTIFS('PO F'!$D$5:$D$72,CLUBS!$B37,'PO F'!$O$5:$O$72,"&gt;0")+COUNTIFS('PO H'!$D$5:$D$72,CLUBS!$B37,'PO H'!$O$5:$O$72,"&gt;0")+COUNTIFS('PU F'!$D$5:$D$72,CLUBS!$B37,'PU F'!$O$5:$O$72,"&gt;0")+COUNTIFS('PU H'!$D$5:$D$72,CLUBS!$B37,'PU H'!$O$5:$O$72,"&gt;0")+COUNTIFS('BE F'!$D$5:$D$72,CLUBS!$B37,'BE F'!$O$5:$O$72,"&gt;0")+COUNTIFS('BE H'!$D$5:$D$72,CLUBS!$B37,'BE H'!$O$5:$O$72,"&gt;0")+COUNTIFS('MI F'!$D$5:$D$72,CLUBS!$B37,'MI F'!$O$5:$O$72,"&gt;0")+COUNTIFS('MI H'!$D$5:$D$72,CLUBS!$B37,'MI H'!$O$5:$O$72,"&gt;0")+COUNTIFS('CA F'!$D$5:$D$72,CLUBS!$B37,'CA F'!$O$5:$O$72,"&gt;0")+COUNTIFS('CA H'!$D$5:$D$72,CLUBS!$B37,'CA H'!$O$5:$O$72,"&gt;0")+COUNTIFS('JU F'!$D$5:$D$72,CLUBS!$B37,'JU F'!$O$5:$O$72,"&gt;0")+COUNTIFS('JU H'!$D$5:$D$72,CLUBS!$B37,'JU H'!$O$5:$O$72,"&gt;0")</f>
        <v>0</v>
      </c>
      <c r="S37" s="69">
        <v>0</v>
      </c>
      <c r="T37" s="69">
        <f>(SUMIF('MP F'!$D$5:$D$72,CLUBS!$B37,'MP F'!$P$5:$P$72)+SUMIF('MP H'!$D$5:$D$72,CLUBS!$B37,'MP H'!$P$5:$P$72)+SUMIF('PO F'!$D$5:$D$72,CLUBS!$B37,'PO F'!$P$5:$P$72)+SUMIF('PO H'!$D$5:$D$72,CLUBS!$B37,'PO H'!$P$5:$P$72)+SUMIF('PU F'!$D$5:$D$72,CLUBS!$B37,'PU F'!$P$5:$P$72)+SUMIF('PU H'!$D$5:$D$72,CLUBS!$B37,'PU H'!$P$5:$P$72)+SUMIF('BE F'!$D$5:$D$72,CLUBS!$B37,'BE F'!$P$5:$P$72)+SUMIF('BE H'!$D$5:$D$72,CLUBS!$B37,'BE H'!$P$5:$P$72)+SUMIF('MI F'!$D$5:$D$72,CLUBS!$B37,'MI F'!$P$5:$P$72)+SUMIF('MI H'!$D$5:$D$72,CLUBS!$B37,'MI H'!$P$5:$P$72)+SUMIF('CA F'!$D$5:$D$72,CLUBS!$B37,'CA F'!$P$5:$P$72)+SUMIF('CA H'!$D$5:$D$72,CLUBS!$B37,'CA H'!$P$5:$P$72)+SUMIF('JU F'!$D$5:$D$72,CLUBS!$B37,'JU F'!$P$5:$P$72)+SUMIF('JU H'!$D$5:$D$72,CLUBS!$B37,'JU H'!$P$5:$P$72))*S37</f>
        <v>0</v>
      </c>
      <c r="U37" s="26">
        <f>COUNTIFS('MP F'!$D$5:$D$72,CLUBS!$B37,'MP F'!$Q$5:$Q$72,"&gt;0")+COUNTIFS('MP H'!$D$5:$D$72,CLUBS!$B37,'MP H'!$Q$5:$Q$72,"&gt;0")+COUNTIFS('PO F'!$D$5:$D$72,CLUBS!$B37,'PO F'!$Q$5:$Q$72,"&gt;0")+COUNTIFS('PO H'!$D$5:$D$72,CLUBS!$B37,'PO H'!$Q$5:$Q$72,"&gt;0")+COUNTIFS('PU F'!$D$5:$D$72,CLUBS!$B37,'PU F'!$Q$5:$Q$72,"&gt;0")+COUNTIFS('PU H'!$D$5:$D$72,CLUBS!$B37,'PU H'!$Q$5:$Q$72,"&gt;0")+COUNTIFS('BE F'!$D$5:$D$72,CLUBS!$B37,'BE F'!$Q$5:$Q$72,"&gt;0")+COUNTIFS('BE H'!$D$5:$D$72,CLUBS!$B37,'BE H'!$Q$5:$Q$72,"&gt;0")+COUNTIFS('MI F'!$D$5:$D$72,CLUBS!$B37,'MI F'!$Q$5:$Q$72,"&gt;0")+COUNTIFS('MI H'!$D$5:$D$72,CLUBS!$B37,'MI H'!$Q$5:$Q$72,"&gt;0")+COUNTIFS('CA F'!$D$5:$D$72,CLUBS!$B37,'CA F'!$Q$5:$Q$72,"&gt;0")+COUNTIFS('CA H'!$D$5:$D$72,CLUBS!$B37,'CA H'!$Q$5:$Q$72,"&gt;0")+COUNTIFS('JU F'!$D$5:$D$72,CLUBS!$B37,'JU F'!$Q$5:$Q$72,"&gt;0")+COUNTIFS('JU H'!$D$5:$D$72,CLUBS!$B37,'JU H'!$Q$5:$Q$72,"&gt;0")</f>
        <v>0</v>
      </c>
      <c r="V37" s="26">
        <v>0</v>
      </c>
      <c r="W37" s="26">
        <f>(SUMIF('MP F'!$D$5:$D$72,CLUBS!$B37,'MP F'!$R$5:$R$72)+SUMIF('MP H'!$D$5:$D$72,CLUBS!$B37,'MP H'!$R$5:$R$72)+SUMIF('PO F'!$D$5:$D$72,CLUBS!$B37,'PO F'!$R$5:$R$72)+SUMIF('PO H'!$D$5:$D$72,CLUBS!$B37,'PO H'!$R$5:$R$72)+SUMIF('PU F'!$D$5:$D$72,CLUBS!$B37,'PU F'!$R$5:$R$72)+SUMIF('PU H'!$D$5:$D$72,CLUBS!$B37,'PU H'!$R$5:$R$72)+SUMIF('BE F'!$D$5:$D$72,CLUBS!$B37,'BE F'!$R$5:$R$72)+SUMIF('BE H'!$D$5:$D$72,CLUBS!$B37,'BE H'!$R$5:$R$72)+SUMIF('MI F'!$D$5:$D$72,CLUBS!$B37,'MI F'!$R$5:$R$72)+SUMIF('MI H'!$D$5:$D$72,CLUBS!$B37,'MI H'!$R$5:$R$72)+SUMIF('CA F'!$D$5:$D$72,CLUBS!$B37,'CA F'!$R$5:$R$72)+SUMIF('CA H'!$D$5:$D$72,CLUBS!$B37,'CA H'!$R$5:$R$72)+SUMIF('JU F'!$D$5:$D$72,CLUBS!$B37,'JU F'!$R$5:$R$72)+SUMIF('JU H'!$D$5:$D$72,CLUBS!$B37,'JU H'!$R$5:$R$72))*V37</f>
        <v>0</v>
      </c>
      <c r="X37" s="69">
        <f>COUNTIFS('MP F'!$D$5:$D$72,CLUBS!$B37,'MP F'!$S$5:$S$72,"&gt;0")+COUNTIFS('MP H'!$D$5:$D$72,CLUBS!$B37,'MP H'!$S$5:$S$72,"&gt;0")+COUNTIFS('PO F'!$D$5:$D$72,CLUBS!$B37,'PO F'!$S$5:$S$72,"&gt;0")+COUNTIFS('PO H'!$D$5:$D$72,CLUBS!$B37,'PO H'!$S$5:$S$72,"&gt;0")+COUNTIFS('PU F'!$D$5:$D$72,CLUBS!$B37,'PU F'!$S$5:$S$72,"&gt;0")+COUNTIFS('PU H'!$D$5:$D$72,CLUBS!$B37,'PU H'!$S$5:$S$72,"&gt;0")+COUNTIFS('BE F'!$D$5:$D$72,CLUBS!$B37,'BE F'!$S$5:$S$72,"&gt;0")+COUNTIFS('BE H'!$D$5:$D$72,CLUBS!$B37,'BE H'!$S$5:$S$72,"&gt;0")+COUNTIFS('MI F'!$D$5:$D$72,CLUBS!$B37,'MI F'!$S$5:$S$72,"&gt;0")+COUNTIFS('MI H'!$D$5:$D$72,CLUBS!$B37,'MI H'!$S$5:$S$72,"&gt;0")+COUNTIFS('CA F'!$D$5:$D$72,CLUBS!$B37,'CA F'!$S$5:$S$72,"&gt;0")+COUNTIFS('CA H'!$D$5:$D$72,CLUBS!$B37,'CA H'!$S$5:$S$72,"&gt;0")+COUNTIFS('JU F'!$D$5:$D$72,CLUBS!$B37,'JU F'!$S$5:$S$72,"&gt;0")+COUNTIFS('JU H'!$D$5:$D$72,CLUBS!$B37,'JU H'!$S$5:$S$72,"&gt;0")</f>
        <v>0</v>
      </c>
      <c r="Y37" s="69">
        <v>0</v>
      </c>
      <c r="Z37" s="69">
        <f>(SUMIF('MP F'!$D$5:$D$72,CLUBS!$B37,'MP F'!$T$5:$T$72)+SUMIF('MP H'!$D$5:$D$72,CLUBS!$B37,'MP H'!$T$5:$T$72)+SUMIF('PO F'!$D$5:$D$72,CLUBS!$B37,'PO F'!$T$5:$T$72)+SUMIF('PO H'!$D$5:$D$72,CLUBS!$B37,'PO H'!$T$5:$T$72)+SUMIF('PU F'!$D$5:$D$72,CLUBS!$B37,'PU F'!$T$5:$T$72)+SUMIF('PU H'!$D$5:$D$72,CLUBS!$B37,'PU H'!$T$5:$T$72)+SUMIF('BE F'!$D$5:$D$72,CLUBS!$B37,'BE F'!$T$5:$T$72)+SUMIF('BE H'!$D$5:$D$72,CLUBS!$B37,'BE H'!$T$5:$T$72)+SUMIF('MI F'!$D$5:$D$72,CLUBS!$B37,'MI F'!$T$5:$T$72)+SUMIF('MI H'!$D$5:$D$72,CLUBS!$B37,'MI H'!$T$5:$T$72)+SUMIF('CA F'!$D$5:$D$72,CLUBS!$B37,'CA F'!$T$5:$T$72)+SUMIF('CA H'!$D$5:$D$72,CLUBS!$B37,'CA H'!$T$5:$T$72)+SUMIF('JU F'!$D$5:$D$72,CLUBS!$B37,'JU F'!$T$5:$T$72)+SUMIF('JU H'!$D$5:$D$72,CLUBS!$B37,'JU H'!$T$5:$T$72))*Y37</f>
        <v>0</v>
      </c>
      <c r="AA37" s="26">
        <f>COUNTIFS('MP F'!$D$5:$D$72,CLUBS!$B37,'MP F'!$U$5:$U$72,"&gt;0")+COUNTIFS('MP H'!$D$5:$D$72,CLUBS!$B37,'MP H'!$U$5:$U$72,"&gt;0")+COUNTIFS('PO F'!$D$5:$D$72,CLUBS!$B37,'PO F'!$U$5:$U$72,"&gt;0")+COUNTIFS('PO H'!$D$5:$D$72,CLUBS!$B37,'PO H'!$U$5:$U$72,"&gt;0")+COUNTIFS('PU F'!$D$5:$D$72,CLUBS!$B37,'PU F'!$U$5:$U$72,"&gt;0")+COUNTIFS('PU H'!$D$5:$D$72,CLUBS!$B37,'PU H'!$U$5:$U$72,"&gt;0")+COUNTIFS('BE F'!$D$5:$D$72,CLUBS!$B37,'BE F'!$U$5:$U$72,"&gt;0")+COUNTIFS('BE H'!$D$5:$D$72,CLUBS!$B37,'BE H'!$U$5:$U$72,"&gt;0")+COUNTIFS('MI F'!$D$5:$D$72,CLUBS!$B37,'MI F'!$U$5:$U$72,"&gt;0")+COUNTIFS('MI H'!$D$5:$D$72,CLUBS!$B37,'MI H'!$U$5:$U$72,"&gt;0")+COUNTIFS('CA F'!$D$5:$D$72,CLUBS!$B37,'CA F'!$U$5:$U$72,"&gt;0")+COUNTIFS('CA H'!$D$5:$D$72,CLUBS!$B37,'CA H'!$U$5:$U$72,"&gt;0")+COUNTIFS('JU F'!$D$5:$D$72,CLUBS!$B37,'JU F'!$U$5:$U$72,"&gt;0")+COUNTIFS('JU H'!$D$5:$D$72,CLUBS!$B37,'JU H'!$U$5:$U$72,"&gt;0")</f>
        <v>0</v>
      </c>
      <c r="AB37" s="26">
        <v>0</v>
      </c>
      <c r="AC37" s="26">
        <f>(SUMIF('MP F'!$D$5:$D$72,CLUBS!$B37,'MP F'!$V$5:$V$72)+SUMIF('MP H'!$D$5:$D$72,CLUBS!$B37,'MP H'!$V$5:$V$72)+SUMIF('PO F'!$D$5:$D$72,CLUBS!$B37,'PO F'!$V$5:$V$72)+SUMIF('PO H'!$D$5:$D$72,CLUBS!$B37,'PO H'!$V$5:$V$72)+SUMIF('PU F'!$D$5:$D$72,CLUBS!$B37,'PU F'!$V$5:$V$72)+SUMIF('PU H'!$D$5:$D$72,CLUBS!$B37,'PU H'!$V$5:$V$72)+SUMIF('BE F'!$D$5:$D$72,CLUBS!$B37,'BE F'!$V$5:$V$72)+SUMIF('BE H'!$D$5:$D$72,CLUBS!$B37,'BE H'!$V$5:$V$72)+SUMIF('MI F'!$D$5:$D$72,CLUBS!$B37,'MI F'!$V$5:$V$72)+SUMIF('MI H'!$D$5:$D$72,CLUBS!$B37,'MI H'!$V$5:$V$72)+SUMIF('CA F'!$D$5:$D$72,CLUBS!$B37,'CA F'!$V$5:$V$72)+SUMIF('CA H'!$D$5:$D$72,CLUBS!$B37,'CA H'!$V$5:$V$72)+SUMIF('JU F'!$D$5:$D$72,CLUBS!$B37,'JU F'!$V$5:$V$72)+SUMIF('JU H'!$D$5:$D$72,CLUBS!$B37,'JU H'!$V$5:$V$72))*AB37</f>
        <v>0</v>
      </c>
      <c r="AD37" s="69">
        <f>COUNTIFS('MP F'!$D$5:$D$72,CLUBS!$B37,'MP F'!$W$5:$W$72,"&gt;0")+COUNTIFS('MP H'!$D$5:$D$72,CLUBS!$B37,'MP H'!$W$5:$W$72,"&gt;0")+COUNTIFS('PO F'!$D$5:$D$72,CLUBS!$B37,'PO F'!$W$5:$W$72,"&gt;0")+COUNTIFS('PO H'!$D$5:$D$72,CLUBS!$B37,'PO H'!$W$5:$W$72,"&gt;0")+COUNTIFS('PU F'!$D$5:$D$72,CLUBS!$B37,'PU F'!$W$5:$W$72,"&gt;0")+COUNTIFS('PU H'!$D$5:$D$72,CLUBS!$B37,'PU H'!$W$5:$W$72,"&gt;0")+COUNTIFS('BE F'!$D$5:$D$72,CLUBS!$B37,'BE F'!$W$5:$W$72,"&gt;0")+COUNTIFS('BE H'!$D$5:$D$72,CLUBS!$B37,'BE H'!$W$5:$W$72,"&gt;0")+COUNTIFS('MI F'!$D$5:$D$72,CLUBS!$B37,'MI F'!$W$5:$W$72,"&gt;0")+COUNTIFS('MI H'!$D$5:$D$72,CLUBS!$B37,'MI H'!$W$5:$W$72,"&gt;0")+COUNTIFS('CA F'!$D$5:$D$72,CLUBS!$B37,'CA F'!$W$5:$W$72,"&gt;0")+COUNTIFS('CA H'!$D$5:$D$72,CLUBS!$B37,'CA H'!$W$5:$W$72,"&gt;0")+COUNTIFS('JU F'!$D$5:$D$72,CLUBS!$B37,'JU F'!$W$5:$W$72,"&gt;0")+COUNTIFS('JU H'!$D$5:$D$72,CLUBS!$B37,'JU H'!$W$5:$W$72,"&gt;0")</f>
        <v>0</v>
      </c>
      <c r="AE37" s="69">
        <v>0</v>
      </c>
      <c r="AF37" s="69">
        <f>(SUMIF('MP F'!$D$5:$D$72,CLUBS!$B37,'MP F'!$X$5:$X$72)+SUMIF('MP H'!$D$5:$D$72,CLUBS!$B37,'MP H'!$X$5:$X$72)+SUMIF('PO F'!$D$5:$D$72,CLUBS!$B37,'PO F'!$X$5:$X$72)+SUMIF('PO H'!$D$5:$D$72,CLUBS!$B37,'PO H'!$X$5:$X$72)+SUMIF('PU F'!$D$5:$D$72,CLUBS!$B37,'PU F'!$X$5:$X$72)+SUMIF('PU H'!$D$5:$D$72,CLUBS!$B37,'PU H'!$X$5:$X$72)+SUMIF('BE F'!$D$5:$D$72,CLUBS!$B37,'BE F'!$X$5:$X$72)+SUMIF('BE H'!$D$5:$D$72,CLUBS!$B37,'BE H'!$X$5:$X$72)+SUMIF('MI F'!$D$5:$D$72,CLUBS!$B37,'MI F'!$X$5:$X$72)+SUMIF('MI H'!$D$5:$D$72,CLUBS!$B37,'MI H'!$X$5:$X$72)+SUMIF('CA F'!$D$5:$D$72,CLUBS!$B37,'CA F'!$X$5:$X$72)+SUMIF('CA H'!$D$5:$D$72,CLUBS!$B37,'CA H'!$X$5:$X$72)+SUMIF('JU F'!$D$5:$D$72,CLUBS!$B37,'JU F'!$X$5:$X$72)+SUMIF('JU H'!$D$5:$D$72,CLUBS!$B37,'JU H'!$X$5:$X$72))*AE37</f>
        <v>0</v>
      </c>
      <c r="AG37" s="26">
        <f>COUNTIFS('MP F'!$D$5:$D$72,CLUBS!$B37,'MP F'!$Y$5:$Y$72,"&gt;0")+COUNTIFS('MP H'!$D$5:$D$72,CLUBS!$B37,'MP H'!$Y$5:$Y$72,"&gt;0")+COUNTIFS('PO F'!$D$5:$D$72,CLUBS!$B37,'PO F'!$Y$5:$Y$72,"&gt;0")+COUNTIFS('PO H'!$D$5:$D$72,CLUBS!$B37,'PO H'!$Y$5:$Y$72,"&gt;0")+COUNTIFS('PU F'!$D$5:$D$72,CLUBS!$B37,'PU F'!$Y$5:$Y$72,"&gt;0")+COUNTIFS('PU H'!$D$5:$D$72,CLUBS!$B37,'PU H'!$Y$5:$Y$72,"&gt;0")+COUNTIFS('BE F'!$D$5:$D$72,CLUBS!$B37,'BE F'!$Y$5:$Y$72,"&gt;0")+COUNTIFS('BE H'!$D$5:$D$72,CLUBS!$B37,'BE H'!$Y$5:$Y$72,"&gt;0")+COUNTIFS('MI F'!$D$5:$D$72,CLUBS!$B37,'MI F'!$Y$5:$Y$72,"&gt;0")+COUNTIFS('MI H'!$D$5:$D$72,CLUBS!$B37,'MI H'!$Y$5:$Y$72,"&gt;0")+COUNTIFS('CA F'!$D$5:$D$72,CLUBS!$B37,'CA F'!$Y$5:$Y$72,"&gt;0")+COUNTIFS('CA H'!$D$5:$D$72,CLUBS!$B37,'CA H'!$Y$5:$Y$72,"&gt;0")+COUNTIFS('JU F'!$D$5:$D$72,CLUBS!$B37,'JU F'!$Y$5:$Y$72,"&gt;0")+COUNTIFS('JU H'!$D$5:$D$72,CLUBS!$B37,'JU H'!$Y$5:$Y$72,"&gt;0")</f>
        <v>0</v>
      </c>
      <c r="AH37" s="26">
        <f>SUMIF('MP F'!$D$5:$D$72,CLUBS!$B37,'MP F'!$Z$5:$Z$72)+SUMIF('MP H'!$D$5:$D$72,CLUBS!$B37,'MP H'!$Z$5:$Z$72)+SUMIF('PO F'!$D$5:$D$72,CLUBS!$B37,'PO F'!$Z$5:$Z$72)+SUMIF('PO H'!$D$5:$D$72,CLUBS!$B37,'PO H'!$Z$5:$Z$72)+SUMIF('PU F'!$D$5:$D$72,CLUBS!$B37,'PU F'!$Z$5:$Z$72)+SUMIF('PU H'!$D$5:$D$72,CLUBS!$B37,'PU H'!$Z$5:$Z$72)+SUMIF('BE F'!$D$5:$D$72,CLUBS!$B37,'BE F'!$Z$5:$Z$72)+SUMIF('BE H'!$D$5:$D$72,CLUBS!$B37,'BE H'!$Z$5:$Z$72)+SUMIF('MI F'!$D$5:$D$72,CLUBS!$B37,'MI F'!$Z$5:$Z$72)+SUMIF('MI H'!$D$5:$D$72,CLUBS!$B37,'MI H'!$Z$5:$Z$72)+SUMIF('CA F'!$D$5:$D$72,CLUBS!$B37,'CA F'!$Z$5:$Z$72)+SUMIF('CA H'!$D$5:$D$72,CLUBS!$B37,'CA H'!$Z$5:$Z$72)+SUMIF('JU F'!$D$5:$D$72,CLUBS!$B37,'JU F'!$Z$5:$Z$72)+SUMIF('JU H'!$D$5:$D$72,CLUBS!$B37,'JU H'!$Z$5:$Z$72)</f>
        <v>0</v>
      </c>
      <c r="AI37" s="26">
        <f>COUNTIFS('MP F'!$D$5:$D$72,CLUBS!$B37,'MP F'!$AA$5:$AA$72,"&gt;0")+COUNTIFS('MP H'!$D$5:$D$72,CLUBS!$B37,'MP H'!$AA$5:$AA$72,"&gt;0")+COUNTIFS('PO F'!$D$5:$D$72,CLUBS!$B37,'PO F'!$AA$5:$AA$72,"&gt;0")+COUNTIFS('PO H'!$D$5:$D$72,CLUBS!$B37,'PO H'!$AA$5:$AA$72,"&gt;0")+COUNTIFS('PU F'!$D$5:$D$72,CLUBS!$B37,'PU F'!$AA$5:$AA$72,"&gt;0")+COUNTIFS('PU H'!$D$5:$D$72,CLUBS!$B37,'PU H'!$AA$5:$AA$72,"&gt;0")+COUNTIFS('BE F'!$D$5:$D$72,CLUBS!$B37,'BE F'!$AA$5:$AA$72,"&gt;0")+COUNTIFS('BE H'!$D$5:$D$72,CLUBS!$B37,'BE H'!$AA$5:$AA$72,"&gt;0")+COUNTIFS('MI F'!$D$5:$D$72,CLUBS!$B37,'MI F'!$AA$5:$AA$72,"&gt;0")+COUNTIFS('MI H'!$D$5:$D$72,CLUBS!$B37,'MI H'!$AA$5:$AA$72,"&gt;0")+COUNTIFS('CA F'!$D$5:$D$72,CLUBS!$B37,'CA F'!$AA$5:$AA$72,"&gt;0")+COUNTIFS('CA H'!$D$5:$D$72,CLUBS!$B37,'CA H'!$AA$5:$AA$72,"&gt;0")+COUNTIFS('JU F'!$D$5:$D$72,CLUBS!$B37,'JU F'!$AA$5:$AA$72,"&gt;0")+COUNTIFS('JU H'!$D$5:$D$72,CLUBS!$B37,'JU H'!$AA$5:$AA$72,"&gt;0")</f>
        <v>0</v>
      </c>
      <c r="AJ37" s="26">
        <f>SUMIF('MP F'!$D$5:$D$72,CLUBS!$B37,'MP F'!$AB$5:$AB$72)+SUMIF('MP H'!$D$5:$D$72,CLUBS!$B37,'MP H'!$AB$5:$AB$72)+SUMIF('PO F'!$D$5:$D$72,CLUBS!$B37,'PO F'!$AB$5:$AB$72)+SUMIF('PO H'!$D$5:$D$72,CLUBS!$B37,'PO H'!$AB$5:$AB$72)+SUMIF('PU F'!$D$5:$D$72,CLUBS!$B37,'PU F'!$AB$5:$AB$72)+SUMIF('PU H'!$D$5:$D$72,CLUBS!$B37,'PU H'!$AB$5:$AB$72)+SUMIF('BE F'!$D$5:$D$72,CLUBS!$B37,'BE F'!$AB$5:$AB$72)+SUMIF('BE H'!$D$5:$D$72,CLUBS!$B37,'BE H'!$AB$5:$AB$72)+SUMIF('MI F'!$D$5:$D$72,CLUBS!$B37,'MI F'!$AB$5:$AB$72)+SUMIF('MI H'!$D$5:$D$72,CLUBS!$B37,'MI H'!$AB$5:$AB$72)+SUMIF('CA F'!$D$5:$D$72,CLUBS!$B37,'CA F'!$AB$5:$AB$72)+SUMIF('CA H'!$D$5:$D$72,CLUBS!$B37,'CA H'!$AB$5:$AB$72)+SUMIF('JU F'!$D$5:$D$72,CLUBS!$B37,'JU F'!$AB$5:$AB$72)+SUMIF('JU H'!$D$5:$D$72,CLUBS!$B37,'JU H'!$AB$5:$AB$72)</f>
        <v>0</v>
      </c>
      <c r="AK37" s="26">
        <f>COUNTIFS('MP F'!$D$5:$D$72,CLUBS!$B37,'MP F'!$AC$5:$AC$72,"&gt;0")+COUNTIFS('MP H'!$D$5:$D$72,CLUBS!$B37,'MP H'!$AC$5:$AC$72,"&gt;0")+COUNTIFS('PO F'!$D$5:$D$72,CLUBS!$B37,'PO F'!$AC$5:$AC$72,"&gt;0")+COUNTIFS('PO H'!$D$5:$D$72,CLUBS!$B37,'PO H'!$AC$5:$AC$72,"&gt;0")+COUNTIFS('PU F'!$D$5:$D$72,CLUBS!$B37,'PU F'!$AC$5:$AC$72,"&gt;0")+COUNTIFS('PU H'!$D$5:$D$72,CLUBS!$B37,'PU H'!$AC$5:$AC$72,"&gt;0")+COUNTIFS('BE F'!$D$5:$D$72,CLUBS!$B37,'BE F'!$AC$5:$AC$72,"&gt;0")+COUNTIFS('BE H'!$D$5:$D$72,CLUBS!$B37,'BE H'!$AC$5:$AC$72,"&gt;0")+COUNTIFS('MI F'!$D$5:$D$72,CLUBS!$B37,'MI F'!$AC$5:$AC$72,"&gt;0")+COUNTIFS('MI H'!$D$5:$D$72,CLUBS!$B37,'MI H'!$AC$5:$AC$72,"&gt;0")+COUNTIFS('CA F'!$D$5:$D$72,CLUBS!$B37,'CA F'!$AC$5:$AC$72,"&gt;0")+COUNTIFS('CA H'!$D$5:$D$72,CLUBS!$B37,'CA H'!$AC$5:$AC$72,"&gt;0")+COUNTIFS('JU F'!$D$5:$D$72,CLUBS!$B37,'JU F'!$AC$5:$AC$72,"&gt;0")+COUNTIFS('JU H'!$D$5:$D$72,CLUBS!$B37,'JU H'!$AC$5:$AC$72,"&gt;0")</f>
        <v>0</v>
      </c>
      <c r="AL37" s="26">
        <f>SUMIF('MP F'!$D$5:$D$72,CLUBS!$B37,'MP F'!$AD$5:$AD$72)+SUMIF('MP H'!$D$5:$D$72,CLUBS!$B37,'MP H'!$AD$5:$AD$72)+SUMIF('PO F'!$D$5:$D$72,CLUBS!$B37,'PO F'!$AD$5:$AD$72)+SUMIF('PO H'!$D$5:$D$72,CLUBS!$B37,'PO H'!$AD$5:$AD$72)+SUMIF('PU F'!$D$5:$D$72,CLUBS!$B37,'PU F'!$AD$5:$AD$72)+SUMIF('PU H'!$D$5:$D$72,CLUBS!$B37,'PU H'!$AD$5:$AD$72)+SUMIF('BE F'!$D$5:$D$72,CLUBS!$B37,'BE F'!$AD$5:$AD$72)+SUMIF('BE H'!$D$5:$D$72,CLUBS!$B37,'BE H'!$AD$5:$AD$72)+SUMIF('MI F'!$D$5:$D$72,CLUBS!$B37,'MI F'!$AD$5:$AD$72)+SUMIF('MI H'!$D$5:$D$72,CLUBS!$B37,'MI H'!$AD$5:$AD$72)+SUMIF('CA F'!$D$5:$D$72,CLUBS!$B37,'CA F'!$AD$5:$AD$72)+SUMIF('CA H'!$D$5:$D$72,CLUBS!$B37,'CA H'!$AD$5:$AD$72)+SUMIF('JU F'!$D$5:$D$72,CLUBS!$B37,'JU F'!$AD$5:$AD$72)+SUMIF('JU H'!$D$5:$D$72,CLUBS!$B37,'JU H'!$AD$5:$AD$72)</f>
        <v>0</v>
      </c>
      <c r="AM37" s="26">
        <f>COUNTIFS('MP F'!$D$5:$D$72,CLUBS!$B37,'MP F'!$AE$5:$AE$72,"&gt;0")+COUNTIFS('MP H'!$D$5:$D$72,CLUBS!$B37,'MP H'!$AE$5:$AE$72,"&gt;0")+COUNTIFS('PO F'!$D$5:$D$72,CLUBS!$B37,'PO F'!$AE$5:$AE$72,"&gt;0")+COUNTIFS('PO H'!$D$5:$D$72,CLUBS!$B37,'PO H'!$AE$5:$AE$72,"&gt;0")+COUNTIFS('PU F'!$D$5:$D$72,CLUBS!$B37,'PU F'!$AE$5:$AE$72,"&gt;0")+COUNTIFS('PU H'!$D$5:$D$72,CLUBS!$B37,'PU H'!$AE$5:$AE$72,"&gt;0")+COUNTIFS('BE F'!$D$5:$D$72,CLUBS!$B37,'BE F'!$AE$5:$AE$72,"&gt;0")+COUNTIFS('BE H'!$D$5:$D$72,CLUBS!$B37,'BE H'!$AE$5:$AE$72,"&gt;0")+COUNTIFS('MI F'!$D$5:$D$72,CLUBS!$B37,'MI F'!$AE$5:$AE$72,"&gt;0")+COUNTIFS('MI H'!$D$5:$D$72,CLUBS!$B37,'MI H'!$AE$5:$AE$72,"&gt;0")+COUNTIFS('CA F'!$D$5:$D$72,CLUBS!$B37,'CA F'!$AE$5:$AE$72,"&gt;0")+COUNTIFS('CA H'!$D$5:$D$72,CLUBS!$B37,'CA H'!$AE$5:$AE$72,"&gt;0")+COUNTIFS('JU F'!$D$5:$D$72,CLUBS!$B37,'JU F'!$AE$5:$AE$72,"&gt;0")+COUNTIFS('JU H'!$D$5:$D$72,CLUBS!$B37,'JU H'!$AE$5:$AE$72,"&gt;0")</f>
        <v>0</v>
      </c>
      <c r="AN37" s="26">
        <f>SUMIF('MP F'!$D$5:$D$72,CLUBS!$B37,'MP F'!$AF$5:$AF$72)+SUMIF('MP H'!$D$5:$D$72,CLUBS!$B37,'MP H'!$AF$5:$AF$72)+SUMIF('PO F'!$D$5:$D$72,CLUBS!$B37,'PO F'!$AF$5:$AF$72)+SUMIF('PO H'!$D$5:$D$72,CLUBS!$B37,'PO H'!$AF$5:$AF$72)+SUMIF('PU F'!$D$5:$D$72,CLUBS!$B37,'PU F'!$AF$5:$AF$72)+SUMIF('PU H'!$D$5:$D$72,CLUBS!$B37,'PU H'!$AF$5:$AF$72)+SUMIF('BE F'!$D$5:$D$72,CLUBS!$B37,'BE F'!$AF$5:$AF$72)+SUMIF('BE H'!$D$5:$D$72,CLUBS!$B37,'BE H'!$AF$5:$AF$72)+SUMIF('MI F'!$D$5:$D$72,CLUBS!$B37,'MI F'!$AF$5:$AF$72)+SUMIF('MI H'!$D$5:$D$72,CLUBS!$B37,'MI H'!$AF$5:$AF$72)+SUMIF('CA F'!$D$5:$D$72,CLUBS!$B37,'CA F'!$AF$5:$AF$72)+SUMIF('CA H'!$D$5:$D$72,CLUBS!$B37,'CA H'!$AF$5:$AF$72)+SUMIF('JU F'!$D$5:$D$72,CLUBS!$B37,'JU F'!$AF$5:$AF$72)+SUMIF('JU H'!$D$5:$D$72,CLUBS!$B37,'JU H'!$AF$5:$AF$72)</f>
        <v>0</v>
      </c>
      <c r="AO37" s="26">
        <f>COUNTIFS('MP F'!$D$5:$D$72,CLUBS!$B37,'MP F'!$AG$5:$AG$72,"&gt;0")+COUNTIFS('MP H'!$D$5:$D$72,CLUBS!$B37,'MP H'!$AG$5:$AG$72,"&gt;0")+COUNTIFS('PO F'!$D$5:$D$72,CLUBS!$B37,'PO F'!$AG$5:$AG$72,"&gt;0")+COUNTIFS('PO H'!$D$5:$D$72,CLUBS!$B37,'PO H'!$AG$5:$AG$72,"&gt;0")+COUNTIFS('PU F'!$D$5:$D$72,CLUBS!$B37,'PU F'!$AG$5:$AG$72,"&gt;0")+COUNTIFS('PU H'!$D$5:$D$72,CLUBS!$B37,'PU H'!$AG$5:$AG$72,"&gt;0")+COUNTIFS('BE F'!$D$5:$D$72,CLUBS!$B37,'BE F'!$AG$5:$AG$72,"&gt;0")+COUNTIFS('BE H'!$D$5:$D$72,CLUBS!$B37,'BE H'!$AG$5:$AG$72,"&gt;0")+COUNTIFS('MI F'!$D$5:$D$72,CLUBS!$B37,'MI F'!$AG$5:$AG$72,"&gt;0")+COUNTIFS('MI H'!$D$5:$D$72,CLUBS!$B37,'MI H'!$AG$5:$AG$72,"&gt;0")+COUNTIFS('CA F'!$D$5:$D$72,CLUBS!$B37,'CA F'!$AG$5:$AG$72,"&gt;0")+COUNTIFS('CA H'!$D$5:$D$72,CLUBS!$B37,'CA H'!$AG$5:$AG$72,"&gt;0")+COUNTIFS('JU F'!$D$5:$D$72,CLUBS!$B37,'JU F'!$AG$5:$AG$72,"&gt;0")+COUNTIFS('JU H'!$D$5:$D$72,CLUBS!$B37,'JU H'!$AG$5:$AG$72,"&gt;0")</f>
        <v>0</v>
      </c>
      <c r="AP37" s="26">
        <f>SUMIF('MP F'!$D$5:$D$72,CLUBS!$B37,'MP F'!$AH$5:$AH$72)+SUMIF('MP H'!$D$5:$D$72,CLUBS!$B37,'MP H'!$AH$5:$AH$72)+SUMIF('PO F'!$D$5:$D$72,CLUBS!$B37,'PO F'!$AH$5:$AH$72)+SUMIF('PO H'!$D$5:$D$72,CLUBS!$B37,'PO H'!$AH$5:$AH$72)+SUMIF('PU F'!$D$5:$D$72,CLUBS!$B37,'PU F'!$AH$5:$AH$72)+SUMIF('PU H'!$D$5:$D$72,CLUBS!$B37,'PU H'!$AH$5:$AH$72)+SUMIF('BE F'!$D$5:$D$72,CLUBS!$B37,'BE F'!$AH$5:$AH$72)+SUMIF('BE H'!$D$5:$D$72,CLUBS!$B37,'BE H'!$AH$5:$AH$72)+SUMIF('MI F'!$D$5:$D$72,CLUBS!$B37,'MI F'!$AH$5:$AH$72)+SUMIF('MI H'!$D$5:$D$72,CLUBS!$B37,'MI H'!$AH$5:$AH$72)+SUMIF('CA F'!$D$5:$D$72,CLUBS!$B37,'CA F'!$AH$5:$AH$72)+SUMIF('CA H'!$D$5:$D$72,CLUBS!$B37,'CA H'!$AH$5:$AH$72)+SUMIF('JU F'!$D$5:$D$72,CLUBS!$B37,'JU F'!$AH$5:$AH$72)+SUMIF('JU H'!$D$5:$D$72,CLUBS!$B37,'JU H'!$AH$5:$AH$72)</f>
        <v>0</v>
      </c>
      <c r="AQ37" s="16">
        <f t="shared" si="12"/>
        <v>25</v>
      </c>
      <c r="AR37" s="28">
        <f t="shared" si="13"/>
        <v>0</v>
      </c>
      <c r="AS37" s="29">
        <f t="shared" si="14"/>
        <v>0</v>
      </c>
      <c r="AT37" s="14">
        <f>COUNTIF('Licenciés Jeunes 2023'!F:F,CLUBS!B37)</f>
        <v>0</v>
      </c>
      <c r="AU37" s="14">
        <v>0</v>
      </c>
      <c r="AV37" s="27">
        <f t="shared" si="15"/>
        <v>0</v>
      </c>
    </row>
    <row r="38" spans="1:53" ht="13.5" x14ac:dyDescent="0.25">
      <c r="A38" s="16"/>
      <c r="B38" s="17" t="s">
        <v>22</v>
      </c>
      <c r="C38" s="14">
        <f>COUNTIFS('MP F'!$D$5:$D$72,CLUBS!$B38,'MP F'!$E$5:$E$72,"&gt;0")+COUNTIFS('MP H'!$D$5:$D$72,CLUBS!$B38,'MP H'!$E$5:$E$72,"&gt;0")+COUNTIFS('PO F'!$D$5:$D$72,CLUBS!$B38,'PO F'!$E$5:$E$72,"&gt;0")+COUNTIFS('PO H'!$D$5:$D$72,CLUBS!$B38,'PO H'!$E$5:$E$72,"&gt;0")+COUNTIFS('PU F'!$D$5:$D$72,CLUBS!$B38,'PU F'!$E$5:$E$72,"&gt;0")+COUNTIFS('PU H'!$D$5:$D$72,CLUBS!$B38,'PU H'!$E$5:$E$72,"&gt;0")+COUNTIFS('BE F'!$D$5:$D$72,CLUBS!$B38,'BE F'!$E$5:$E$72,"&gt;0")+COUNTIFS('BE H'!$D$5:$D$72,CLUBS!$B38,'BE H'!$E$5:$E$72,"&gt;0")+COUNTIFS('MI F'!$D$5:$D$72,CLUBS!$B38,'MI F'!$E$5:$E$72,"&gt;0")+COUNTIFS('MI H'!$D$5:$D$72,CLUBS!$B38,'MI H'!$E$5:$E$72,"&gt;0")+COUNTIFS('CA F'!$D$5:$D$72,CLUBS!$B38,'CA F'!$E$5:$E$72,"&gt;0")+COUNTIFS('CA H'!$D$5:$D$72,CLUBS!$B38,'CA H'!$E$5:$E$72,"&gt;0")+COUNTIFS('JU F'!$D$5:$D$72,CLUBS!$B38,'JU F'!$E$5:$E$72,"&gt;0")+COUNTIFS('JU H'!$D$5:$D$72,CLUBS!$B38,'JU H'!$E$5:$E$72,"&gt;0")</f>
        <v>0</v>
      </c>
      <c r="D38" s="14">
        <v>0</v>
      </c>
      <c r="E38" s="27">
        <f>(SUMIF('MP F'!$D$5:$D$72,CLUBS!$B38,'MP F'!$F$5:$F$72)+SUMIF('MP H'!$D$5:$D$72,CLUBS!$B38,'MP H'!$F$5:$F$72)+SUMIF('PO F'!$D$5:$D$72,CLUBS!$B38,'PO F'!$F$5:$F$72)+SUMIF('PO H'!$D$5:$D$72,CLUBS!$B38,'PO H'!$F$5:$F$72)+SUMIF('PU F'!$D$5:$D$72,CLUBS!$B38,'PU F'!$F$5:$F$72)+SUMIF('PU H'!$D$5:$D$72,CLUBS!$B38,'PU H'!$F$5:$F$72)+SUMIF('BE F'!$D$5:$D$72,CLUBS!$B38,'BE F'!$F$5:$F$72)+SUMIF('BE H'!$D$5:$D$72,CLUBS!$B38,'BE H'!$F$5:$F$72)+SUMIF('MI F'!$D$5:$D$72,CLUBS!$B38,'MI F'!$F$5:$F$72)+SUMIF('MI H'!$D$5:$D$72,CLUBS!$B38,'MI H'!$F$5:$F$72)+SUMIF('CA F'!$D$5:$D$72,CLUBS!$B38,'CA F'!$F$5:$F$72)+SUMIF('CA H'!$D$5:$D$72,CLUBS!$B38,'CA H'!$F$5:$F$72)+SUMIF('JU F'!$D$5:$D$72,CLUBS!$B38,'JU F'!$F$5:$F$72)+SUMIF('JU H'!$D$5:$D$72,CLUBS!$B38,'JU H'!$F$5:$F$72))*D38</f>
        <v>0</v>
      </c>
      <c r="F38" s="69">
        <f>COUNTIFS('MP F'!$D$5:$D$72,CLUBS!$B38,'MP F'!$G$5:$G$72,"&gt;0")+COUNTIFS('MP H'!$D$5:$D$72,CLUBS!$B38,'MP H'!$G$5:$G$72,"&gt;0")+COUNTIFS('PO F'!$D$5:$D$72,CLUBS!$B38,'PO F'!$G$5:$G$72,"&gt;0")+COUNTIFS('PO H'!$D$5:$D$72,CLUBS!$B38,'PO H'!$G$5:$G$72,"&gt;0")+COUNTIFS('PU F'!$D$5:$D$72,CLUBS!$B38,'PU F'!$G$5:$G$72,"&gt;0")+COUNTIFS('PU H'!$D$5:$D$72,CLUBS!$B38,'PU H'!$G$5:$G$72,"&gt;0")+COUNTIFS('BE F'!$D$5:$D$72,CLUBS!$B38,'BE F'!$G$5:$G$72,"&gt;0")+COUNTIFS('BE H'!$D$5:$D$72,CLUBS!$B38,'BE H'!$G$5:$G$72,"&gt;0")+COUNTIFS('MI F'!$D$5:$D$72,CLUBS!$B38,'MI F'!$G$5:$G$72,"&gt;0")+COUNTIFS('MI H'!$D$5:$D$72,CLUBS!$B38,'MI H'!$G$5:$G$72,"&gt;0")+COUNTIFS('CA F'!$D$5:$D$72,CLUBS!$B38,'CA F'!$G$5:$G$72,"&gt;0")+COUNTIFS('CA H'!$D$5:$D$72,CLUBS!$B38,'CA H'!$G$5:$G$72,"&gt;0")+COUNTIFS('JU F'!$D$5:$D$72,CLUBS!$B38,'JU F'!$G$5:$G$72,"&gt;0")+COUNTIFS('JU H'!$D$5:$D$72,CLUBS!$B38,'JU H'!$G$5:$G$72,"&gt;0")</f>
        <v>0</v>
      </c>
      <c r="G38" s="69">
        <v>0</v>
      </c>
      <c r="H38" s="70">
        <f>(SUMIF('MP F'!$D$5:$D$72,CLUBS!$B38,'MP F'!$H$5:$H$72)+SUMIF('MP H'!$D$5:$D$72,CLUBS!$B38,'MP H'!$H$5:$H$72)+SUMIF('PO F'!$D$5:$D$72,CLUBS!$B38,'PO F'!$H$5:$H$72)+SUMIF('PO H'!$D$5:$D$72,CLUBS!$B38,'PO H'!$H$5:$H$72)+SUMIF('PU F'!$D$5:$D$72,CLUBS!$B38,'PU F'!$H$5:$H$72)+SUMIF('PU H'!$D$5:$D$72,CLUBS!$B38,'PU H'!$H$5:$H$72)+SUMIF('BE F'!$D$5:$D$72,CLUBS!$B38,'BE F'!$H$5:$H$72)+SUMIF('BE H'!$D$5:$D$72,CLUBS!$B38,'BE H'!$H$5:$H$72)+SUMIF('MI F'!$D$5:$D$72,CLUBS!$B38,'MI F'!$H$5:$H$72)+SUMIF('MI H'!$D$5:$D$72,CLUBS!$B38,'MI H'!$H$5:$H$72)+SUMIF('CA F'!$D$5:$D$72,CLUBS!$B38,'CA F'!$H$5:$H$72)+SUMIF('CA H'!$D$5:$D$72,CLUBS!$B38,'CA H'!$H$5:$H$72)+SUMIF('JU F'!$D$5:$D$72,CLUBS!$B38,'JU F'!$H$5:$H$72)+SUMIF('JU H'!$D$5:$D$72,CLUBS!$B38,'JU H'!$H$5:$H$72))*G38</f>
        <v>0</v>
      </c>
      <c r="I38" s="14">
        <f>COUNTIFS('MP F'!$D$5:$D$72,CLUBS!$B38,'MP F'!$I$5:$I$72,"&gt;0")+COUNTIFS('MP H'!$D$5:$D$72,CLUBS!$B38,'MP H'!$I$5:$I$72,"&gt;0")+COUNTIFS('PO F'!$D$5:$D$72,CLUBS!$B38,'PO F'!$I$5:$I$72,"&gt;0")+COUNTIFS('PO H'!$D$5:$D$72,CLUBS!$B38,'PO H'!$I$5:$I$72,"&gt;0")+COUNTIFS('PU F'!$D$5:$D$72,CLUBS!$B38,'PU F'!$I$5:$I$72,"&gt;0")+COUNTIFS('PU H'!$D$5:$D$72,CLUBS!$B38,'PU H'!$I$5:$I$72,"&gt;0")+COUNTIFS('BE F'!$D$5:$D$72,CLUBS!$B38,'BE F'!$I$5:$I$72,"&gt;0")+COUNTIFS('BE H'!$D$5:$D$72,CLUBS!$B38,'BE H'!$I$5:$I$72,"&gt;0")+COUNTIFS('MI F'!$D$5:$D$72,CLUBS!$B38,'MI F'!$I$5:$I$72,"&gt;0")+COUNTIFS('MI H'!$D$5:$D$72,CLUBS!$B38,'MI H'!$I$5:$I$72,"&gt;0")+COUNTIFS('CA F'!$D$5:$D$72,CLUBS!$B38,'CA F'!$I$5:$I$72,"&gt;0")+COUNTIFS('CA H'!$D$5:$D$72,CLUBS!$B38,'CA H'!$I$5:$I$72,"&gt;0")+COUNTIFS('JU F'!$D$5:$D$72,CLUBS!$B38,'JU F'!$I$5:$I$72,"&gt;0")+COUNTIFS('JU H'!$D$5:$D$72,CLUBS!$B38,'JU H'!$I$5:$I$72,"&gt;0")</f>
        <v>0</v>
      </c>
      <c r="J38" s="14">
        <v>0</v>
      </c>
      <c r="K38" s="26">
        <f>(SUMIF('MP F'!$D$5:$D$72,CLUBS!$B38,'MP F'!$J$5:$J$72)+SUMIF('MP H'!$D$5:$D$72,CLUBS!$B38,'MP H'!$J$5:$J$72)+SUMIF('PO F'!$D$5:$D$72,CLUBS!$B38,'PO F'!$J$5:$J$72)+SUMIF('PO H'!$D$5:$D$72,CLUBS!$B38,'PO H'!$J$5:$J$72)+SUMIF('PU F'!$D$5:$D$72,CLUBS!$B38,'PU F'!$J$5:$J$72)+SUMIF('PU H'!$D$5:$D$72,CLUBS!$B38,'PU H'!$J$5:$J$72)+SUMIF('BE F'!$D$5:$D$72,CLUBS!$B38,'BE F'!$J$5:$J$72)+SUMIF('BE H'!$D$5:$D$72,CLUBS!$B38,'BE H'!$J$5:$J$72)+SUMIF('MI F'!$D$5:$D$72,CLUBS!$B38,'MI F'!$J$5:$J$72)+SUMIF('MI H'!$D$5:$D$72,CLUBS!$B38,'MI H'!$J$5:$J$72)+SUMIF('CA F'!$D$5:$D$72,CLUBS!$B38,'CA F'!$J$5:$J$72)+SUMIF('CA H'!$D$5:$D$72,CLUBS!$B38,'CA H'!$J$5:$J$72)+SUMIF('JU F'!$D$5:$D$72,CLUBS!$B38,'JU F'!$J$5:$J$72)+SUMIF('JU H'!$D$5:$D$72,CLUBS!$B38,'JU H'!$J$5:$J$72))*J38</f>
        <v>0</v>
      </c>
      <c r="L38" s="69">
        <f>COUNTIFS('MP F'!$D$5:$D$72,CLUBS!$B38,'MP F'!$K$5:$K$72,"&gt;0")+COUNTIFS('MP H'!$D$5:$D$72,CLUBS!$B38,'MP H'!$K$5:$K$72,"&gt;0")+COUNTIFS('PO F'!$D$5:$D$72,CLUBS!$B38,'PO F'!$K$5:$K$72,"&gt;0")+COUNTIFS('PO H'!$D$5:$D$72,CLUBS!$B38,'PO H'!$K$5:$K$72,"&gt;0")+COUNTIFS('PU F'!$D$5:$D$72,CLUBS!$B38,'PU F'!$K$5:$K$72,"&gt;0")+COUNTIFS('PU H'!$D$5:$D$72,CLUBS!$B38,'PU H'!$K$5:$K$72,"&gt;0")+COUNTIFS('BE F'!$D$5:$D$72,CLUBS!$B38,'BE F'!$K$5:$K$72,"&gt;0")+COUNTIFS('BE H'!$D$5:$D$72,CLUBS!$B38,'BE H'!$K$5:$K$72,"&gt;0")+COUNTIFS('MI F'!$D$5:$D$72,CLUBS!$B38,'MI F'!$K$5:$K$72,"&gt;0")+COUNTIFS('MI H'!$D$5:$D$72,CLUBS!$B38,'MI H'!$K$5:$K$72,"&gt;0")+COUNTIFS('CA F'!$D$5:$D$72,CLUBS!$B38,'CA F'!$K$5:$K$72,"&gt;0")+COUNTIFS('CA H'!$D$5:$D$72,CLUBS!$B38,'CA H'!$K$5:$K$72,"&gt;0")+COUNTIFS('JU F'!$D$5:$D$72,CLUBS!$B38,'JU F'!$K$5:$K$72,"&gt;0")+COUNTIFS('JU H'!$D$5:$D$72,CLUBS!$B38,'JU H'!$K$5:$K$72,"&gt;0")</f>
        <v>0</v>
      </c>
      <c r="M38" s="69">
        <v>0</v>
      </c>
      <c r="N38" s="69">
        <f>(SUMIF('MP F'!$D$5:$D$72,CLUBS!$B38,'MP F'!$L$5:$L$72)+SUMIF('MP H'!$D$5:$D$72,CLUBS!$B38,'MP H'!$L$5:$L$72)+SUMIF('PO F'!$D$5:$D$72,CLUBS!$B38,'PO F'!$L$5:$L$72)+SUMIF('PO H'!$D$5:$D$72,CLUBS!$B38,'PO H'!$L$5:$L$72)+SUMIF('PU F'!$D$5:$D$72,CLUBS!$B38,'PU F'!$L$5:$L$72)+SUMIF('PU H'!$D$5:$D$72,CLUBS!$B38,'PU H'!$L$5:$L$72)+SUMIF('BE F'!$D$5:$D$72,CLUBS!$B38,'BE F'!$L$5:$L$72)+SUMIF('BE H'!$D$5:$D$72,CLUBS!$B38,'BE H'!$L$5:$L$72)+SUMIF('MI F'!$D$5:$D$72,CLUBS!$B38,'MI F'!$L$5:$L$72)+SUMIF('MI H'!$D$5:$D$72,CLUBS!$B38,'MI H'!$L$5:$L$72)+SUMIF('CA F'!$D$5:$D$72,CLUBS!$B38,'CA F'!$L$5:$L$72)+SUMIF('CA H'!$D$5:$D$72,CLUBS!$B38,'CA H'!$L$5:$L$72)+SUMIF('JU F'!$D$5:$D$72,CLUBS!$B38,'JU F'!$L$5:$L$72)+SUMIF('JU H'!$D$5:$D$72,CLUBS!$B38,'JU H'!$L$5:$L$72))*M38</f>
        <v>0</v>
      </c>
      <c r="O38" s="26">
        <f>COUNTIFS('MP F'!$D$5:$D$72,CLUBS!$B38,'MP F'!$M$5:$M$72,"&gt;0")+COUNTIFS('MP H'!$D$5:$D$72,CLUBS!$B38,'MP H'!$M$5:$M$72,"&gt;0")+COUNTIFS('PO F'!$D$5:$D$72,CLUBS!$B38,'PO F'!$M$5:$M$72,"&gt;0")+COUNTIFS('PO H'!$D$5:$D$72,CLUBS!$B38,'PO H'!$M$5:$M$72,"&gt;0")+COUNTIFS('PU F'!$D$5:$D$72,CLUBS!$B38,'PU F'!$M$5:$M$72,"&gt;0")+COUNTIFS('PU H'!$D$5:$D$72,CLUBS!$B38,'PU H'!$M$5:$M$72,"&gt;0")+COUNTIFS('BE F'!$D$5:$D$72,CLUBS!$B38,'BE F'!$M$5:$M$72,"&gt;0")+COUNTIFS('BE H'!$D$5:$D$72,CLUBS!$B38,'BE H'!$M$5:$M$72,"&gt;0")+COUNTIFS('MI F'!$D$5:$D$72,CLUBS!$B38,'MI F'!$M$5:$M$72,"&gt;0")+COUNTIFS('MI H'!$D$5:$D$72,CLUBS!$B38,'MI H'!$M$5:$M$72,"&gt;0")+COUNTIFS('CA F'!$D$5:$D$72,CLUBS!$B38,'CA F'!$M$5:$M$72,"&gt;0")+COUNTIFS('CA H'!$D$5:$D$72,CLUBS!$B38,'CA H'!$M$5:$M$72,"&gt;0")+COUNTIFS('JU F'!$D$5:$D$72,CLUBS!$B38,'JU F'!$M$5:$M$72,"&gt;0")+COUNTIFS('JU H'!$D$5:$D$72,CLUBS!$B38,'JU H'!$M$5:$M$72,"&gt;0")</f>
        <v>0</v>
      </c>
      <c r="P38" s="26">
        <v>0</v>
      </c>
      <c r="Q38" s="26">
        <f>(SUMIF('MP F'!$D$5:$D$72,CLUBS!$B38,'MP F'!$N$5:$N$72)+SUMIF('MP H'!$D$5:$D$72,CLUBS!$B38,'MP H'!$N$5:$N$72)+SUMIF('PO F'!$D$5:$D$72,CLUBS!$B38,'PO F'!$N$5:$N$72)+SUMIF('PO H'!$D$5:$D$72,CLUBS!$B38,'PO H'!$N$5:$N$72)+SUMIF('PU F'!$D$5:$D$72,CLUBS!$B38,'PU F'!$N$5:$N$72)+SUMIF('PU H'!$D$5:$D$72,CLUBS!$B38,'PU H'!$N$5:$N$72)+SUMIF('BE F'!$D$5:$D$72,CLUBS!$B38,'BE F'!$N$5:$N$72)+SUMIF('BE H'!$D$5:$D$72,CLUBS!$B38,'BE H'!$N$5:$N$72)+SUMIF('MI F'!$D$5:$D$72,CLUBS!$B38,'MI F'!$N$5:$N$72)+SUMIF('MI H'!$D$5:$D$72,CLUBS!$B38,'MI H'!$N$5:$N$72)+SUMIF('CA F'!$D$5:$D$72,CLUBS!$B38,'CA F'!$N$5:$N$72)+SUMIF('CA H'!$D$5:$D$72,CLUBS!$B38,'CA H'!$N$5:$N$72)+SUMIF('JU F'!$D$5:$D$72,CLUBS!$B38,'JU F'!$N$5:$N$72)+SUMIF('JU H'!$D$5:$D$72,CLUBS!$B38,'JU H'!$N$5:$N$72))*P38</f>
        <v>0</v>
      </c>
      <c r="R38" s="69">
        <f>COUNTIFS('MP F'!$D$5:$D$72,CLUBS!$B38,'MP F'!$O$5:$O$72,"&gt;0")+COUNTIFS('MP H'!$D$5:$D$72,CLUBS!$B38,'MP H'!$O$5:$O$72,"&gt;0")+COUNTIFS('PO F'!$D$5:$D$72,CLUBS!$B38,'PO F'!$O$5:$O$72,"&gt;0")+COUNTIFS('PO H'!$D$5:$D$72,CLUBS!$B38,'PO H'!$O$5:$O$72,"&gt;0")+COUNTIFS('PU F'!$D$5:$D$72,CLUBS!$B38,'PU F'!$O$5:$O$72,"&gt;0")+COUNTIFS('PU H'!$D$5:$D$72,CLUBS!$B38,'PU H'!$O$5:$O$72,"&gt;0")+COUNTIFS('BE F'!$D$5:$D$72,CLUBS!$B38,'BE F'!$O$5:$O$72,"&gt;0")+COUNTIFS('BE H'!$D$5:$D$72,CLUBS!$B38,'BE H'!$O$5:$O$72,"&gt;0")+COUNTIFS('MI F'!$D$5:$D$72,CLUBS!$B38,'MI F'!$O$5:$O$72,"&gt;0")+COUNTIFS('MI H'!$D$5:$D$72,CLUBS!$B38,'MI H'!$O$5:$O$72,"&gt;0")+COUNTIFS('CA F'!$D$5:$D$72,CLUBS!$B38,'CA F'!$O$5:$O$72,"&gt;0")+COUNTIFS('CA H'!$D$5:$D$72,CLUBS!$B38,'CA H'!$O$5:$O$72,"&gt;0")+COUNTIFS('JU F'!$D$5:$D$72,CLUBS!$B38,'JU F'!$O$5:$O$72,"&gt;0")+COUNTIFS('JU H'!$D$5:$D$72,CLUBS!$B38,'JU H'!$O$5:$O$72,"&gt;0")</f>
        <v>0</v>
      </c>
      <c r="S38" s="69">
        <v>0</v>
      </c>
      <c r="T38" s="69">
        <f>(SUMIF('MP F'!$D$5:$D$72,CLUBS!$B38,'MP F'!$P$5:$P$72)+SUMIF('MP H'!$D$5:$D$72,CLUBS!$B38,'MP H'!$P$5:$P$72)+SUMIF('PO F'!$D$5:$D$72,CLUBS!$B38,'PO F'!$P$5:$P$72)+SUMIF('PO H'!$D$5:$D$72,CLUBS!$B38,'PO H'!$P$5:$P$72)+SUMIF('PU F'!$D$5:$D$72,CLUBS!$B38,'PU F'!$P$5:$P$72)+SUMIF('PU H'!$D$5:$D$72,CLUBS!$B38,'PU H'!$P$5:$P$72)+SUMIF('BE F'!$D$5:$D$72,CLUBS!$B38,'BE F'!$P$5:$P$72)+SUMIF('BE H'!$D$5:$D$72,CLUBS!$B38,'BE H'!$P$5:$P$72)+SUMIF('MI F'!$D$5:$D$72,CLUBS!$B38,'MI F'!$P$5:$P$72)+SUMIF('MI H'!$D$5:$D$72,CLUBS!$B38,'MI H'!$P$5:$P$72)+SUMIF('CA F'!$D$5:$D$72,CLUBS!$B38,'CA F'!$P$5:$P$72)+SUMIF('CA H'!$D$5:$D$72,CLUBS!$B38,'CA H'!$P$5:$P$72)+SUMIF('JU F'!$D$5:$D$72,CLUBS!$B38,'JU F'!$P$5:$P$72)+SUMIF('JU H'!$D$5:$D$72,CLUBS!$B38,'JU H'!$P$5:$P$72))*S38</f>
        <v>0</v>
      </c>
      <c r="U38" s="26">
        <f>COUNTIFS('MP F'!$D$5:$D$72,CLUBS!$B38,'MP F'!$Q$5:$Q$72,"&gt;0")+COUNTIFS('MP H'!$D$5:$D$72,CLUBS!$B38,'MP H'!$Q$5:$Q$72,"&gt;0")+COUNTIFS('PO F'!$D$5:$D$72,CLUBS!$B38,'PO F'!$Q$5:$Q$72,"&gt;0")+COUNTIFS('PO H'!$D$5:$D$72,CLUBS!$B38,'PO H'!$Q$5:$Q$72,"&gt;0")+COUNTIFS('PU F'!$D$5:$D$72,CLUBS!$B38,'PU F'!$Q$5:$Q$72,"&gt;0")+COUNTIFS('PU H'!$D$5:$D$72,CLUBS!$B38,'PU H'!$Q$5:$Q$72,"&gt;0")+COUNTIFS('BE F'!$D$5:$D$72,CLUBS!$B38,'BE F'!$Q$5:$Q$72,"&gt;0")+COUNTIFS('BE H'!$D$5:$D$72,CLUBS!$B38,'BE H'!$Q$5:$Q$72,"&gt;0")+COUNTIFS('MI F'!$D$5:$D$72,CLUBS!$B38,'MI F'!$Q$5:$Q$72,"&gt;0")+COUNTIFS('MI H'!$D$5:$D$72,CLUBS!$B38,'MI H'!$Q$5:$Q$72,"&gt;0")+COUNTIFS('CA F'!$D$5:$D$72,CLUBS!$B38,'CA F'!$Q$5:$Q$72,"&gt;0")+COUNTIFS('CA H'!$D$5:$D$72,CLUBS!$B38,'CA H'!$Q$5:$Q$72,"&gt;0")+COUNTIFS('JU F'!$D$5:$D$72,CLUBS!$B38,'JU F'!$Q$5:$Q$72,"&gt;0")+COUNTIFS('JU H'!$D$5:$D$72,CLUBS!$B38,'JU H'!$Q$5:$Q$72,"&gt;0")</f>
        <v>0</v>
      </c>
      <c r="V38" s="26">
        <v>0</v>
      </c>
      <c r="W38" s="26">
        <f>(SUMIF('MP F'!$D$5:$D$72,CLUBS!$B38,'MP F'!$R$5:$R$72)+SUMIF('MP H'!$D$5:$D$72,CLUBS!$B38,'MP H'!$R$5:$R$72)+SUMIF('PO F'!$D$5:$D$72,CLUBS!$B38,'PO F'!$R$5:$R$72)+SUMIF('PO H'!$D$5:$D$72,CLUBS!$B38,'PO H'!$R$5:$R$72)+SUMIF('PU F'!$D$5:$D$72,CLUBS!$B38,'PU F'!$R$5:$R$72)+SUMIF('PU H'!$D$5:$D$72,CLUBS!$B38,'PU H'!$R$5:$R$72)+SUMIF('BE F'!$D$5:$D$72,CLUBS!$B38,'BE F'!$R$5:$R$72)+SUMIF('BE H'!$D$5:$D$72,CLUBS!$B38,'BE H'!$R$5:$R$72)+SUMIF('MI F'!$D$5:$D$72,CLUBS!$B38,'MI F'!$R$5:$R$72)+SUMIF('MI H'!$D$5:$D$72,CLUBS!$B38,'MI H'!$R$5:$R$72)+SUMIF('CA F'!$D$5:$D$72,CLUBS!$B38,'CA F'!$R$5:$R$72)+SUMIF('CA H'!$D$5:$D$72,CLUBS!$B38,'CA H'!$R$5:$R$72)+SUMIF('JU F'!$D$5:$D$72,CLUBS!$B38,'JU F'!$R$5:$R$72)+SUMIF('JU H'!$D$5:$D$72,CLUBS!$B38,'JU H'!$R$5:$R$72))*V38</f>
        <v>0</v>
      </c>
      <c r="X38" s="69">
        <f>COUNTIFS('MP F'!$D$5:$D$72,CLUBS!$B38,'MP F'!$S$5:$S$72,"&gt;0")+COUNTIFS('MP H'!$D$5:$D$72,CLUBS!$B38,'MP H'!$S$5:$S$72,"&gt;0")+COUNTIFS('PO F'!$D$5:$D$72,CLUBS!$B38,'PO F'!$S$5:$S$72,"&gt;0")+COUNTIFS('PO H'!$D$5:$D$72,CLUBS!$B38,'PO H'!$S$5:$S$72,"&gt;0")+COUNTIFS('PU F'!$D$5:$D$72,CLUBS!$B38,'PU F'!$S$5:$S$72,"&gt;0")+COUNTIFS('PU H'!$D$5:$D$72,CLUBS!$B38,'PU H'!$S$5:$S$72,"&gt;0")+COUNTIFS('BE F'!$D$5:$D$72,CLUBS!$B38,'BE F'!$S$5:$S$72,"&gt;0")+COUNTIFS('BE H'!$D$5:$D$72,CLUBS!$B38,'BE H'!$S$5:$S$72,"&gt;0")+COUNTIFS('MI F'!$D$5:$D$72,CLUBS!$B38,'MI F'!$S$5:$S$72,"&gt;0")+COUNTIFS('MI H'!$D$5:$D$72,CLUBS!$B38,'MI H'!$S$5:$S$72,"&gt;0")+COUNTIFS('CA F'!$D$5:$D$72,CLUBS!$B38,'CA F'!$S$5:$S$72,"&gt;0")+COUNTIFS('CA H'!$D$5:$D$72,CLUBS!$B38,'CA H'!$S$5:$S$72,"&gt;0")+COUNTIFS('JU F'!$D$5:$D$72,CLUBS!$B38,'JU F'!$S$5:$S$72,"&gt;0")+COUNTIFS('JU H'!$D$5:$D$72,CLUBS!$B38,'JU H'!$S$5:$S$72,"&gt;0")</f>
        <v>0</v>
      </c>
      <c r="Y38" s="69">
        <v>0</v>
      </c>
      <c r="Z38" s="69">
        <f>(SUMIF('MP F'!$D$5:$D$72,CLUBS!$B38,'MP F'!$T$5:$T$72)+SUMIF('MP H'!$D$5:$D$72,CLUBS!$B38,'MP H'!$T$5:$T$72)+SUMIF('PO F'!$D$5:$D$72,CLUBS!$B38,'PO F'!$T$5:$T$72)+SUMIF('PO H'!$D$5:$D$72,CLUBS!$B38,'PO H'!$T$5:$T$72)+SUMIF('PU F'!$D$5:$D$72,CLUBS!$B38,'PU F'!$T$5:$T$72)+SUMIF('PU H'!$D$5:$D$72,CLUBS!$B38,'PU H'!$T$5:$T$72)+SUMIF('BE F'!$D$5:$D$72,CLUBS!$B38,'BE F'!$T$5:$T$72)+SUMIF('BE H'!$D$5:$D$72,CLUBS!$B38,'BE H'!$T$5:$T$72)+SUMIF('MI F'!$D$5:$D$72,CLUBS!$B38,'MI F'!$T$5:$T$72)+SUMIF('MI H'!$D$5:$D$72,CLUBS!$B38,'MI H'!$T$5:$T$72)+SUMIF('CA F'!$D$5:$D$72,CLUBS!$B38,'CA F'!$T$5:$T$72)+SUMIF('CA H'!$D$5:$D$72,CLUBS!$B38,'CA H'!$T$5:$T$72)+SUMIF('JU F'!$D$5:$D$72,CLUBS!$B38,'JU F'!$T$5:$T$72)+SUMIF('JU H'!$D$5:$D$72,CLUBS!$B38,'JU H'!$T$5:$T$72))*Y38</f>
        <v>0</v>
      </c>
      <c r="AA38" s="26">
        <f>COUNTIFS('MP F'!$D$5:$D$72,CLUBS!$B38,'MP F'!$U$5:$U$72,"&gt;0")+COUNTIFS('MP H'!$D$5:$D$72,CLUBS!$B38,'MP H'!$U$5:$U$72,"&gt;0")+COUNTIFS('PO F'!$D$5:$D$72,CLUBS!$B38,'PO F'!$U$5:$U$72,"&gt;0")+COUNTIFS('PO H'!$D$5:$D$72,CLUBS!$B38,'PO H'!$U$5:$U$72,"&gt;0")+COUNTIFS('PU F'!$D$5:$D$72,CLUBS!$B38,'PU F'!$U$5:$U$72,"&gt;0")+COUNTIFS('PU H'!$D$5:$D$72,CLUBS!$B38,'PU H'!$U$5:$U$72,"&gt;0")+COUNTIFS('BE F'!$D$5:$D$72,CLUBS!$B38,'BE F'!$U$5:$U$72,"&gt;0")+COUNTIFS('BE H'!$D$5:$D$72,CLUBS!$B38,'BE H'!$U$5:$U$72,"&gt;0")+COUNTIFS('MI F'!$D$5:$D$72,CLUBS!$B38,'MI F'!$U$5:$U$72,"&gt;0")+COUNTIFS('MI H'!$D$5:$D$72,CLUBS!$B38,'MI H'!$U$5:$U$72,"&gt;0")+COUNTIFS('CA F'!$D$5:$D$72,CLUBS!$B38,'CA F'!$U$5:$U$72,"&gt;0")+COUNTIFS('CA H'!$D$5:$D$72,CLUBS!$B38,'CA H'!$U$5:$U$72,"&gt;0")+COUNTIFS('JU F'!$D$5:$D$72,CLUBS!$B38,'JU F'!$U$5:$U$72,"&gt;0")+COUNTIFS('JU H'!$D$5:$D$72,CLUBS!$B38,'JU H'!$U$5:$U$72,"&gt;0")</f>
        <v>0</v>
      </c>
      <c r="AB38" s="26">
        <v>0</v>
      </c>
      <c r="AC38" s="26">
        <f>(SUMIF('MP F'!$D$5:$D$72,CLUBS!$B38,'MP F'!$V$5:$V$72)+SUMIF('MP H'!$D$5:$D$72,CLUBS!$B38,'MP H'!$V$5:$V$72)+SUMIF('PO F'!$D$5:$D$72,CLUBS!$B38,'PO F'!$V$5:$V$72)+SUMIF('PO H'!$D$5:$D$72,CLUBS!$B38,'PO H'!$V$5:$V$72)+SUMIF('PU F'!$D$5:$D$72,CLUBS!$B38,'PU F'!$V$5:$V$72)+SUMIF('PU H'!$D$5:$D$72,CLUBS!$B38,'PU H'!$V$5:$V$72)+SUMIF('BE F'!$D$5:$D$72,CLUBS!$B38,'BE F'!$V$5:$V$72)+SUMIF('BE H'!$D$5:$D$72,CLUBS!$B38,'BE H'!$V$5:$V$72)+SUMIF('MI F'!$D$5:$D$72,CLUBS!$B38,'MI F'!$V$5:$V$72)+SUMIF('MI H'!$D$5:$D$72,CLUBS!$B38,'MI H'!$V$5:$V$72)+SUMIF('CA F'!$D$5:$D$72,CLUBS!$B38,'CA F'!$V$5:$V$72)+SUMIF('CA H'!$D$5:$D$72,CLUBS!$B38,'CA H'!$V$5:$V$72)+SUMIF('JU F'!$D$5:$D$72,CLUBS!$B38,'JU F'!$V$5:$V$72)+SUMIF('JU H'!$D$5:$D$72,CLUBS!$B38,'JU H'!$V$5:$V$72))*AB38</f>
        <v>0</v>
      </c>
      <c r="AD38" s="69">
        <f>COUNTIFS('MP F'!$D$5:$D$72,CLUBS!$B38,'MP F'!$W$5:$W$72,"&gt;0")+COUNTIFS('MP H'!$D$5:$D$72,CLUBS!$B38,'MP H'!$W$5:$W$72,"&gt;0")+COUNTIFS('PO F'!$D$5:$D$72,CLUBS!$B38,'PO F'!$W$5:$W$72,"&gt;0")+COUNTIFS('PO H'!$D$5:$D$72,CLUBS!$B38,'PO H'!$W$5:$W$72,"&gt;0")+COUNTIFS('PU F'!$D$5:$D$72,CLUBS!$B38,'PU F'!$W$5:$W$72,"&gt;0")+COUNTIFS('PU H'!$D$5:$D$72,CLUBS!$B38,'PU H'!$W$5:$W$72,"&gt;0")+COUNTIFS('BE F'!$D$5:$D$72,CLUBS!$B38,'BE F'!$W$5:$W$72,"&gt;0")+COUNTIFS('BE H'!$D$5:$D$72,CLUBS!$B38,'BE H'!$W$5:$W$72,"&gt;0")+COUNTIFS('MI F'!$D$5:$D$72,CLUBS!$B38,'MI F'!$W$5:$W$72,"&gt;0")+COUNTIFS('MI H'!$D$5:$D$72,CLUBS!$B38,'MI H'!$W$5:$W$72,"&gt;0")+COUNTIFS('CA F'!$D$5:$D$72,CLUBS!$B38,'CA F'!$W$5:$W$72,"&gt;0")+COUNTIFS('CA H'!$D$5:$D$72,CLUBS!$B38,'CA H'!$W$5:$W$72,"&gt;0")+COUNTIFS('JU F'!$D$5:$D$72,CLUBS!$B38,'JU F'!$W$5:$W$72,"&gt;0")+COUNTIFS('JU H'!$D$5:$D$72,CLUBS!$B38,'JU H'!$W$5:$W$72,"&gt;0")</f>
        <v>0</v>
      </c>
      <c r="AE38" s="69">
        <v>0</v>
      </c>
      <c r="AF38" s="69">
        <f>(SUMIF('MP F'!$D$5:$D$72,CLUBS!$B38,'MP F'!$X$5:$X$72)+SUMIF('MP H'!$D$5:$D$72,CLUBS!$B38,'MP H'!$X$5:$X$72)+SUMIF('PO F'!$D$5:$D$72,CLUBS!$B38,'PO F'!$X$5:$X$72)+SUMIF('PO H'!$D$5:$D$72,CLUBS!$B38,'PO H'!$X$5:$X$72)+SUMIF('PU F'!$D$5:$D$72,CLUBS!$B38,'PU F'!$X$5:$X$72)+SUMIF('PU H'!$D$5:$D$72,CLUBS!$B38,'PU H'!$X$5:$X$72)+SUMIF('BE F'!$D$5:$D$72,CLUBS!$B38,'BE F'!$X$5:$X$72)+SUMIF('BE H'!$D$5:$D$72,CLUBS!$B38,'BE H'!$X$5:$X$72)+SUMIF('MI F'!$D$5:$D$72,CLUBS!$B38,'MI F'!$X$5:$X$72)+SUMIF('MI H'!$D$5:$D$72,CLUBS!$B38,'MI H'!$X$5:$X$72)+SUMIF('CA F'!$D$5:$D$72,CLUBS!$B38,'CA F'!$X$5:$X$72)+SUMIF('CA H'!$D$5:$D$72,CLUBS!$B38,'CA H'!$X$5:$X$72)+SUMIF('JU F'!$D$5:$D$72,CLUBS!$B38,'JU F'!$X$5:$X$72)+SUMIF('JU H'!$D$5:$D$72,CLUBS!$B38,'JU H'!$X$5:$X$72))*AE38</f>
        <v>0</v>
      </c>
      <c r="AG38" s="26">
        <f>COUNTIFS('MP F'!$D$5:$D$72,CLUBS!$B38,'MP F'!$Y$5:$Y$72,"&gt;0")+COUNTIFS('MP H'!$D$5:$D$72,CLUBS!$B38,'MP H'!$Y$5:$Y$72,"&gt;0")+COUNTIFS('PO F'!$D$5:$D$72,CLUBS!$B38,'PO F'!$Y$5:$Y$72,"&gt;0")+COUNTIFS('PO H'!$D$5:$D$72,CLUBS!$B38,'PO H'!$Y$5:$Y$72,"&gt;0")+COUNTIFS('PU F'!$D$5:$D$72,CLUBS!$B38,'PU F'!$Y$5:$Y$72,"&gt;0")+COUNTIFS('PU H'!$D$5:$D$72,CLUBS!$B38,'PU H'!$Y$5:$Y$72,"&gt;0")+COUNTIFS('BE F'!$D$5:$D$72,CLUBS!$B38,'BE F'!$Y$5:$Y$72,"&gt;0")+COUNTIFS('BE H'!$D$5:$D$72,CLUBS!$B38,'BE H'!$Y$5:$Y$72,"&gt;0")+COUNTIFS('MI F'!$D$5:$D$72,CLUBS!$B38,'MI F'!$Y$5:$Y$72,"&gt;0")+COUNTIFS('MI H'!$D$5:$D$72,CLUBS!$B38,'MI H'!$Y$5:$Y$72,"&gt;0")+COUNTIFS('CA F'!$D$5:$D$72,CLUBS!$B38,'CA F'!$Y$5:$Y$72,"&gt;0")+COUNTIFS('CA H'!$D$5:$D$72,CLUBS!$B38,'CA H'!$Y$5:$Y$72,"&gt;0")+COUNTIFS('JU F'!$D$5:$D$72,CLUBS!$B38,'JU F'!$Y$5:$Y$72,"&gt;0")+COUNTIFS('JU H'!$D$5:$D$72,CLUBS!$B38,'JU H'!$Y$5:$Y$72,"&gt;0")</f>
        <v>0</v>
      </c>
      <c r="AH38" s="26">
        <f>SUMIF('MP F'!$D$5:$D$72,CLUBS!$B38,'MP F'!$Z$5:$Z$72)+SUMIF('MP H'!$D$5:$D$72,CLUBS!$B38,'MP H'!$Z$5:$Z$72)+SUMIF('PO F'!$D$5:$D$72,CLUBS!$B38,'PO F'!$Z$5:$Z$72)+SUMIF('PO H'!$D$5:$D$72,CLUBS!$B38,'PO H'!$Z$5:$Z$72)+SUMIF('PU F'!$D$5:$D$72,CLUBS!$B38,'PU F'!$Z$5:$Z$72)+SUMIF('PU H'!$D$5:$D$72,CLUBS!$B38,'PU H'!$Z$5:$Z$72)+SUMIF('BE F'!$D$5:$D$72,CLUBS!$B38,'BE F'!$Z$5:$Z$72)+SUMIF('BE H'!$D$5:$D$72,CLUBS!$B38,'BE H'!$Z$5:$Z$72)+SUMIF('MI F'!$D$5:$D$72,CLUBS!$B38,'MI F'!$Z$5:$Z$72)+SUMIF('MI H'!$D$5:$D$72,CLUBS!$B38,'MI H'!$Z$5:$Z$72)+SUMIF('CA F'!$D$5:$D$72,CLUBS!$B38,'CA F'!$Z$5:$Z$72)+SUMIF('CA H'!$D$5:$D$72,CLUBS!$B38,'CA H'!$Z$5:$Z$72)+SUMIF('JU F'!$D$5:$D$72,CLUBS!$B38,'JU F'!$Z$5:$Z$72)+SUMIF('JU H'!$D$5:$D$72,CLUBS!$B38,'JU H'!$Z$5:$Z$72)</f>
        <v>0</v>
      </c>
      <c r="AI38" s="26">
        <f>COUNTIFS('MP F'!$D$5:$D$72,CLUBS!$B38,'MP F'!$AA$5:$AA$72,"&gt;0")+COUNTIFS('MP H'!$D$5:$D$72,CLUBS!$B38,'MP H'!$AA$5:$AA$72,"&gt;0")+COUNTIFS('PO F'!$D$5:$D$72,CLUBS!$B38,'PO F'!$AA$5:$AA$72,"&gt;0")+COUNTIFS('PO H'!$D$5:$D$72,CLUBS!$B38,'PO H'!$AA$5:$AA$72,"&gt;0")+COUNTIFS('PU F'!$D$5:$D$72,CLUBS!$B38,'PU F'!$AA$5:$AA$72,"&gt;0")+COUNTIFS('PU H'!$D$5:$D$72,CLUBS!$B38,'PU H'!$AA$5:$AA$72,"&gt;0")+COUNTIFS('BE F'!$D$5:$D$72,CLUBS!$B38,'BE F'!$AA$5:$AA$72,"&gt;0")+COUNTIFS('BE H'!$D$5:$D$72,CLUBS!$B38,'BE H'!$AA$5:$AA$72,"&gt;0")+COUNTIFS('MI F'!$D$5:$D$72,CLUBS!$B38,'MI F'!$AA$5:$AA$72,"&gt;0")+COUNTIFS('MI H'!$D$5:$D$72,CLUBS!$B38,'MI H'!$AA$5:$AA$72,"&gt;0")+COUNTIFS('CA F'!$D$5:$D$72,CLUBS!$B38,'CA F'!$AA$5:$AA$72,"&gt;0")+COUNTIFS('CA H'!$D$5:$D$72,CLUBS!$B38,'CA H'!$AA$5:$AA$72,"&gt;0")+COUNTIFS('JU F'!$D$5:$D$72,CLUBS!$B38,'JU F'!$AA$5:$AA$72,"&gt;0")+COUNTIFS('JU H'!$D$5:$D$72,CLUBS!$B38,'JU H'!$AA$5:$AA$72,"&gt;0")</f>
        <v>0</v>
      </c>
      <c r="AJ38" s="26">
        <f>SUMIF('MP F'!$D$5:$D$72,CLUBS!$B38,'MP F'!$AB$5:$AB$72)+SUMIF('MP H'!$D$5:$D$72,CLUBS!$B38,'MP H'!$AB$5:$AB$72)+SUMIF('PO F'!$D$5:$D$72,CLUBS!$B38,'PO F'!$AB$5:$AB$72)+SUMIF('PO H'!$D$5:$D$72,CLUBS!$B38,'PO H'!$AB$5:$AB$72)+SUMIF('PU F'!$D$5:$D$72,CLUBS!$B38,'PU F'!$AB$5:$AB$72)+SUMIF('PU H'!$D$5:$D$72,CLUBS!$B38,'PU H'!$AB$5:$AB$72)+SUMIF('BE F'!$D$5:$D$72,CLUBS!$B38,'BE F'!$AB$5:$AB$72)+SUMIF('BE H'!$D$5:$D$72,CLUBS!$B38,'BE H'!$AB$5:$AB$72)+SUMIF('MI F'!$D$5:$D$72,CLUBS!$B38,'MI F'!$AB$5:$AB$72)+SUMIF('MI H'!$D$5:$D$72,CLUBS!$B38,'MI H'!$AB$5:$AB$72)+SUMIF('CA F'!$D$5:$D$72,CLUBS!$B38,'CA F'!$AB$5:$AB$72)+SUMIF('CA H'!$D$5:$D$72,CLUBS!$B38,'CA H'!$AB$5:$AB$72)+SUMIF('JU F'!$D$5:$D$72,CLUBS!$B38,'JU F'!$AB$5:$AB$72)+SUMIF('JU H'!$D$5:$D$72,CLUBS!$B38,'JU H'!$AB$5:$AB$72)</f>
        <v>0</v>
      </c>
      <c r="AK38" s="26">
        <f>COUNTIFS('MP F'!$D$5:$D$72,CLUBS!$B38,'MP F'!$AC$5:$AC$72,"&gt;0")+COUNTIFS('MP H'!$D$5:$D$72,CLUBS!$B38,'MP H'!$AC$5:$AC$72,"&gt;0")+COUNTIFS('PO F'!$D$5:$D$72,CLUBS!$B38,'PO F'!$AC$5:$AC$72,"&gt;0")+COUNTIFS('PO H'!$D$5:$D$72,CLUBS!$B38,'PO H'!$AC$5:$AC$72,"&gt;0")+COUNTIFS('PU F'!$D$5:$D$72,CLUBS!$B38,'PU F'!$AC$5:$AC$72,"&gt;0")+COUNTIFS('PU H'!$D$5:$D$72,CLUBS!$B38,'PU H'!$AC$5:$AC$72,"&gt;0")+COUNTIFS('BE F'!$D$5:$D$72,CLUBS!$B38,'BE F'!$AC$5:$AC$72,"&gt;0")+COUNTIFS('BE H'!$D$5:$D$72,CLUBS!$B38,'BE H'!$AC$5:$AC$72,"&gt;0")+COUNTIFS('MI F'!$D$5:$D$72,CLUBS!$B38,'MI F'!$AC$5:$AC$72,"&gt;0")+COUNTIFS('MI H'!$D$5:$D$72,CLUBS!$B38,'MI H'!$AC$5:$AC$72,"&gt;0")+COUNTIFS('CA F'!$D$5:$D$72,CLUBS!$B38,'CA F'!$AC$5:$AC$72,"&gt;0")+COUNTIFS('CA H'!$D$5:$D$72,CLUBS!$B38,'CA H'!$AC$5:$AC$72,"&gt;0")+COUNTIFS('JU F'!$D$5:$D$72,CLUBS!$B38,'JU F'!$AC$5:$AC$72,"&gt;0")+COUNTIFS('JU H'!$D$5:$D$72,CLUBS!$B38,'JU H'!$AC$5:$AC$72,"&gt;0")</f>
        <v>0</v>
      </c>
      <c r="AL38" s="26">
        <f>SUMIF('MP F'!$D$5:$D$72,CLUBS!$B38,'MP F'!$AD$5:$AD$72)+SUMIF('MP H'!$D$5:$D$72,CLUBS!$B38,'MP H'!$AD$5:$AD$72)+SUMIF('PO F'!$D$5:$D$72,CLUBS!$B38,'PO F'!$AD$5:$AD$72)+SUMIF('PO H'!$D$5:$D$72,CLUBS!$B38,'PO H'!$AD$5:$AD$72)+SUMIF('PU F'!$D$5:$D$72,CLUBS!$B38,'PU F'!$AD$5:$AD$72)+SUMIF('PU H'!$D$5:$D$72,CLUBS!$B38,'PU H'!$AD$5:$AD$72)+SUMIF('BE F'!$D$5:$D$72,CLUBS!$B38,'BE F'!$AD$5:$AD$72)+SUMIF('BE H'!$D$5:$D$72,CLUBS!$B38,'BE H'!$AD$5:$AD$72)+SUMIF('MI F'!$D$5:$D$72,CLUBS!$B38,'MI F'!$AD$5:$AD$72)+SUMIF('MI H'!$D$5:$D$72,CLUBS!$B38,'MI H'!$AD$5:$AD$72)+SUMIF('CA F'!$D$5:$D$72,CLUBS!$B38,'CA F'!$AD$5:$AD$72)+SUMIF('CA H'!$D$5:$D$72,CLUBS!$B38,'CA H'!$AD$5:$AD$72)+SUMIF('JU F'!$D$5:$D$72,CLUBS!$B38,'JU F'!$AD$5:$AD$72)+SUMIF('JU H'!$D$5:$D$72,CLUBS!$B38,'JU H'!$AD$5:$AD$72)</f>
        <v>0</v>
      </c>
      <c r="AM38" s="26">
        <f>COUNTIFS('MP F'!$D$5:$D$72,CLUBS!$B38,'MP F'!$AE$5:$AE$72,"&gt;0")+COUNTIFS('MP H'!$D$5:$D$72,CLUBS!$B38,'MP H'!$AE$5:$AE$72,"&gt;0")+COUNTIFS('PO F'!$D$5:$D$72,CLUBS!$B38,'PO F'!$AE$5:$AE$72,"&gt;0")+COUNTIFS('PO H'!$D$5:$D$72,CLUBS!$B38,'PO H'!$AE$5:$AE$72,"&gt;0")+COUNTIFS('PU F'!$D$5:$D$72,CLUBS!$B38,'PU F'!$AE$5:$AE$72,"&gt;0")+COUNTIFS('PU H'!$D$5:$D$72,CLUBS!$B38,'PU H'!$AE$5:$AE$72,"&gt;0")+COUNTIFS('BE F'!$D$5:$D$72,CLUBS!$B38,'BE F'!$AE$5:$AE$72,"&gt;0")+COUNTIFS('BE H'!$D$5:$D$72,CLUBS!$B38,'BE H'!$AE$5:$AE$72,"&gt;0")+COUNTIFS('MI F'!$D$5:$D$72,CLUBS!$B38,'MI F'!$AE$5:$AE$72,"&gt;0")+COUNTIFS('MI H'!$D$5:$D$72,CLUBS!$B38,'MI H'!$AE$5:$AE$72,"&gt;0")+COUNTIFS('CA F'!$D$5:$D$72,CLUBS!$B38,'CA F'!$AE$5:$AE$72,"&gt;0")+COUNTIFS('CA H'!$D$5:$D$72,CLUBS!$B38,'CA H'!$AE$5:$AE$72,"&gt;0")+COUNTIFS('JU F'!$D$5:$D$72,CLUBS!$B38,'JU F'!$AE$5:$AE$72,"&gt;0")+COUNTIFS('JU H'!$D$5:$D$72,CLUBS!$B38,'JU H'!$AE$5:$AE$72,"&gt;0")</f>
        <v>0</v>
      </c>
      <c r="AN38" s="26">
        <f>SUMIF('MP F'!$D$5:$D$72,CLUBS!$B38,'MP F'!$AF$5:$AF$72)+SUMIF('MP H'!$D$5:$D$72,CLUBS!$B38,'MP H'!$AF$5:$AF$72)+SUMIF('PO F'!$D$5:$D$72,CLUBS!$B38,'PO F'!$AF$5:$AF$72)+SUMIF('PO H'!$D$5:$D$72,CLUBS!$B38,'PO H'!$AF$5:$AF$72)+SUMIF('PU F'!$D$5:$D$72,CLUBS!$B38,'PU F'!$AF$5:$AF$72)+SUMIF('PU H'!$D$5:$D$72,CLUBS!$B38,'PU H'!$AF$5:$AF$72)+SUMIF('BE F'!$D$5:$D$72,CLUBS!$B38,'BE F'!$AF$5:$AF$72)+SUMIF('BE H'!$D$5:$D$72,CLUBS!$B38,'BE H'!$AF$5:$AF$72)+SUMIF('MI F'!$D$5:$D$72,CLUBS!$B38,'MI F'!$AF$5:$AF$72)+SUMIF('MI H'!$D$5:$D$72,CLUBS!$B38,'MI H'!$AF$5:$AF$72)+SUMIF('CA F'!$D$5:$D$72,CLUBS!$B38,'CA F'!$AF$5:$AF$72)+SUMIF('CA H'!$D$5:$D$72,CLUBS!$B38,'CA H'!$AF$5:$AF$72)+SUMIF('JU F'!$D$5:$D$72,CLUBS!$B38,'JU F'!$AF$5:$AF$72)+SUMIF('JU H'!$D$5:$D$72,CLUBS!$B38,'JU H'!$AF$5:$AF$72)</f>
        <v>0</v>
      </c>
      <c r="AO38" s="26">
        <f>COUNTIFS('MP F'!$D$5:$D$72,CLUBS!$B38,'MP F'!$AG$5:$AG$72,"&gt;0")+COUNTIFS('MP H'!$D$5:$D$72,CLUBS!$B38,'MP H'!$AG$5:$AG$72,"&gt;0")+COUNTIFS('PO F'!$D$5:$D$72,CLUBS!$B38,'PO F'!$AG$5:$AG$72,"&gt;0")+COUNTIFS('PO H'!$D$5:$D$72,CLUBS!$B38,'PO H'!$AG$5:$AG$72,"&gt;0")+COUNTIFS('PU F'!$D$5:$D$72,CLUBS!$B38,'PU F'!$AG$5:$AG$72,"&gt;0")+COUNTIFS('PU H'!$D$5:$D$72,CLUBS!$B38,'PU H'!$AG$5:$AG$72,"&gt;0")+COUNTIFS('BE F'!$D$5:$D$72,CLUBS!$B38,'BE F'!$AG$5:$AG$72,"&gt;0")+COUNTIFS('BE H'!$D$5:$D$72,CLUBS!$B38,'BE H'!$AG$5:$AG$72,"&gt;0")+COUNTIFS('MI F'!$D$5:$D$72,CLUBS!$B38,'MI F'!$AG$5:$AG$72,"&gt;0")+COUNTIFS('MI H'!$D$5:$D$72,CLUBS!$B38,'MI H'!$AG$5:$AG$72,"&gt;0")+COUNTIFS('CA F'!$D$5:$D$72,CLUBS!$B38,'CA F'!$AG$5:$AG$72,"&gt;0")+COUNTIFS('CA H'!$D$5:$D$72,CLUBS!$B38,'CA H'!$AG$5:$AG$72,"&gt;0")+COUNTIFS('JU F'!$D$5:$D$72,CLUBS!$B38,'JU F'!$AG$5:$AG$72,"&gt;0")+COUNTIFS('JU H'!$D$5:$D$72,CLUBS!$B38,'JU H'!$AG$5:$AG$72,"&gt;0")</f>
        <v>0</v>
      </c>
      <c r="AP38" s="26">
        <f>SUMIF('MP F'!$D$5:$D$72,CLUBS!$B38,'MP F'!$AH$5:$AH$72)+SUMIF('MP H'!$D$5:$D$72,CLUBS!$B38,'MP H'!$AH$5:$AH$72)+SUMIF('PO F'!$D$5:$D$72,CLUBS!$B38,'PO F'!$AH$5:$AH$72)+SUMIF('PO H'!$D$5:$D$72,CLUBS!$B38,'PO H'!$AH$5:$AH$72)+SUMIF('PU F'!$D$5:$D$72,CLUBS!$B38,'PU F'!$AH$5:$AH$72)+SUMIF('PU H'!$D$5:$D$72,CLUBS!$B38,'PU H'!$AH$5:$AH$72)+SUMIF('BE F'!$D$5:$D$72,CLUBS!$B38,'BE F'!$AH$5:$AH$72)+SUMIF('BE H'!$D$5:$D$72,CLUBS!$B38,'BE H'!$AH$5:$AH$72)+SUMIF('MI F'!$D$5:$D$72,CLUBS!$B38,'MI F'!$AH$5:$AH$72)+SUMIF('MI H'!$D$5:$D$72,CLUBS!$B38,'MI H'!$AH$5:$AH$72)+SUMIF('CA F'!$D$5:$D$72,CLUBS!$B38,'CA F'!$AH$5:$AH$72)+SUMIF('CA H'!$D$5:$D$72,CLUBS!$B38,'CA H'!$AH$5:$AH$72)+SUMIF('JU F'!$D$5:$D$72,CLUBS!$B38,'JU F'!$AH$5:$AH$72)+SUMIF('JU H'!$D$5:$D$72,CLUBS!$B38,'JU H'!$AH$5:$AH$72)</f>
        <v>0</v>
      </c>
      <c r="AQ38" s="16">
        <f t="shared" si="12"/>
        <v>0</v>
      </c>
      <c r="AR38" s="28">
        <f t="shared" si="13"/>
        <v>0</v>
      </c>
      <c r="AS38" s="29">
        <f t="shared" si="14"/>
        <v>0</v>
      </c>
      <c r="AT38" s="14">
        <f>COUNTIF('Licenciés Jeunes 2023'!F:F,CLUBS!B38)</f>
        <v>0</v>
      </c>
      <c r="AU38" s="14">
        <v>0</v>
      </c>
      <c r="AV38" s="27">
        <f t="shared" si="15"/>
        <v>0</v>
      </c>
    </row>
    <row r="39" spans="1:53" x14ac:dyDescent="0.25">
      <c r="B39" s="39" t="s">
        <v>16</v>
      </c>
      <c r="C39" s="39">
        <f t="shared" ref="C39:AR39" si="16">SUM(C2:C38)</f>
        <v>233</v>
      </c>
      <c r="D39" s="39"/>
      <c r="E39" s="73">
        <f t="shared" si="16"/>
        <v>3207.0638853686755</v>
      </c>
      <c r="F39" s="39">
        <f>SUM(F2:F38)</f>
        <v>204</v>
      </c>
      <c r="G39" s="39"/>
      <c r="H39" s="39">
        <f t="shared" si="16"/>
        <v>3564.593135790521</v>
      </c>
      <c r="I39" s="39">
        <f t="shared" si="16"/>
        <v>303</v>
      </c>
      <c r="J39" s="39"/>
      <c r="K39" s="39">
        <f t="shared" si="16"/>
        <v>4581.8141982917105</v>
      </c>
      <c r="L39" s="39">
        <f t="shared" si="16"/>
        <v>0</v>
      </c>
      <c r="M39" s="39"/>
      <c r="N39" s="39">
        <f t="shared" si="16"/>
        <v>0</v>
      </c>
      <c r="O39" s="39">
        <f t="shared" si="16"/>
        <v>0</v>
      </c>
      <c r="P39" s="39"/>
      <c r="Q39" s="39">
        <f t="shared" si="16"/>
        <v>0</v>
      </c>
      <c r="R39" s="39"/>
      <c r="S39" s="39"/>
      <c r="T39" s="39"/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39"/>
      <c r="AH39" s="39"/>
      <c r="AI39" s="39"/>
      <c r="AJ39" s="39"/>
      <c r="AK39" s="39"/>
      <c r="AL39" s="39"/>
      <c r="AM39" s="39"/>
      <c r="AN39" s="39"/>
      <c r="AO39" s="39"/>
      <c r="AP39" s="39"/>
      <c r="AQ39" s="39">
        <f t="shared" si="16"/>
        <v>740</v>
      </c>
      <c r="AR39" s="73">
        <f t="shared" si="16"/>
        <v>11353.471219450908</v>
      </c>
      <c r="AS39" s="29"/>
      <c r="AT39" s="37">
        <f>SUM(AT2:AT38)</f>
        <v>599</v>
      </c>
      <c r="AU39" s="37">
        <f>SUM(AU2:AU38)</f>
        <v>399</v>
      </c>
      <c r="AV39" s="27"/>
    </row>
    <row r="40" spans="1:53" x14ac:dyDescent="0.25">
      <c r="B40" t="s">
        <v>23</v>
      </c>
    </row>
    <row r="41" spans="1:53" x14ac:dyDescent="0.25">
      <c r="B41" t="s">
        <v>1616</v>
      </c>
      <c r="C41" s="13"/>
      <c r="D41" s="13"/>
      <c r="F41" s="72"/>
      <c r="G41" s="72"/>
      <c r="I41" s="13"/>
      <c r="J41" s="13"/>
      <c r="L41" s="72"/>
      <c r="M41" s="72"/>
      <c r="O41" s="13"/>
      <c r="P41" s="13"/>
    </row>
    <row r="45" spans="1:53" x14ac:dyDescent="0.25">
      <c r="B45" s="7"/>
    </row>
  </sheetData>
  <sheetProtection selectLockedCells="1" selectUnlockedCells="1"/>
  <pageMargins left="0.78749999999999998" right="0.78749999999999998" top="1.0249999999999999" bottom="1.0249999999999999" header="0.78749999999999998" footer="0.78749999999999998"/>
  <pageSetup paperSize="9" orientation="portrait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Feuil1"/>
  <dimension ref="A1:AK39"/>
  <sheetViews>
    <sheetView topLeftCell="D1" workbookViewId="0">
      <selection activeCell="L39" sqref="L39"/>
    </sheetView>
  </sheetViews>
  <sheetFormatPr baseColWidth="10" defaultRowHeight="12.5" x14ac:dyDescent="0.25"/>
  <cols>
    <col min="1" max="1" width="21.453125" customWidth="1"/>
    <col min="2" max="2" width="42.1796875" bestFit="1" customWidth="1"/>
    <col min="4" max="4" width="6.36328125" customWidth="1"/>
    <col min="8" max="8" width="9" customWidth="1"/>
    <col min="12" max="32" width="7.6328125" customWidth="1"/>
    <col min="35" max="35" width="8.81640625" customWidth="1"/>
  </cols>
  <sheetData>
    <row r="1" spans="1:37" ht="157.5" customHeight="1" x14ac:dyDescent="0.3">
      <c r="A1" s="23" t="s">
        <v>34</v>
      </c>
      <c r="B1" s="8"/>
      <c r="C1" s="9" t="str">
        <f>IF(Paramètres!K3&lt;&gt;"","Engagés "&amp;Paramètres!L3&amp;" - "&amp;Paramètres!M3,"")</f>
        <v>Engagés Bike &amp; Run - Saint Avertin</v>
      </c>
      <c r="D1" s="10" t="str">
        <f>IF(Paramètres!K3&lt;&gt;"","Points Etape n°"&amp;Paramètres!J3,"")</f>
        <v>Points Etape n°1</v>
      </c>
      <c r="E1" s="9" t="str">
        <f>IF(Paramètres!K4&lt;&gt;"","Engagés "&amp;Paramètres!L4&amp;" - "&amp;Paramètres!M4,"")</f>
        <v>Engagés Class Triathlon - Châteauroux</v>
      </c>
      <c r="F1" s="10" t="str">
        <f>IF(Paramètres!K4&lt;&gt;"","Points Etape n°"&amp;Paramètres!J4,"")</f>
        <v>Points Etape n°2</v>
      </c>
      <c r="G1" s="9" t="str">
        <f>IF(Paramètres!K5&lt;&gt;"","Engagés "&amp;Paramètres!L5&amp;" - "&amp;Paramètres!M5,"")</f>
        <v>Engagés Duathlon - Saint Cyr-sur-Loire</v>
      </c>
      <c r="H1" s="10" t="str">
        <f>IF(Paramètres!K5&lt;&gt;"","Points Etape n°"&amp;Paramètres!J5,"")</f>
        <v>Points Etape n°3</v>
      </c>
      <c r="I1" s="9" t="str">
        <f>IF(Paramètres!K6&lt;&gt;"","Engagés "&amp;Paramètres!L6&amp;" - "&amp;Paramètres!M6,"")</f>
        <v>Engagés Cross Duathlon - Château-Renault</v>
      </c>
      <c r="J1" s="10" t="str">
        <f>IF(Paramètres!K6&lt;&gt;"","Points Etape n°"&amp;Paramètres!J6,"")</f>
        <v>Points Etape n°4</v>
      </c>
      <c r="K1" s="9" t="str">
        <f>IF(Paramètres!K7&lt;&gt;"","Engagés "&amp;Paramètres!L7&amp;" - "&amp;Paramètres!M7,"")</f>
        <v>Engagés Triathlon - Suèvres</v>
      </c>
      <c r="L1" s="10" t="str">
        <f>IF(Paramètres!K7&lt;&gt;"","Points Etape n°"&amp;Paramètres!J7,"")</f>
        <v>Points Etape n°5</v>
      </c>
      <c r="M1" s="9" t="str">
        <f>IF(Paramètres!K8&lt;&gt;"","Engagés "&amp;Paramètres!L8&amp;" - "&amp;Paramètres!M8,"")</f>
        <v>Engagés Triathlon - Villiers-sur-Loir</v>
      </c>
      <c r="N1" s="10" t="str">
        <f>IF(Paramètres!K8&lt;&gt;"","Points Etape n°"&amp;Paramètres!J8,"")</f>
        <v>Points Etape n°6</v>
      </c>
      <c r="O1" s="9" t="str">
        <f>IF(Paramètres!K9&lt;&gt;"","Engagés "&amp;Paramètres!L9&amp;" - "&amp;Paramètres!M9,"")</f>
        <v>Engagés Aquathlon - Saint Laurent-Nouan</v>
      </c>
      <c r="P1" s="10" t="str">
        <f>IF(Paramètres!K9&lt;&gt;"","Points Etape n°"&amp;Paramètres!J9,"")</f>
        <v>Points Etape n°7</v>
      </c>
      <c r="Q1" s="9" t="str">
        <f>IF(Paramètres!K10&lt;&gt;"","Engagés "&amp;Paramètres!L10&amp;" - "&amp;Paramètres!M10,"")</f>
        <v>Engagés Triathlon - Saint George-sur-Eure</v>
      </c>
      <c r="R1" s="10" t="str">
        <f>IF(Paramètres!K10&lt;&gt;"","Points Etape n°"&amp;Paramètres!J10,"")</f>
        <v>Points Etape n°8</v>
      </c>
      <c r="S1" s="9" t="str">
        <f>IF(Paramètres!K11&lt;&gt;"","Engagés "&amp;Paramètres!L11&amp;" - "&amp;Paramètres!M11,"")</f>
        <v>Engagés Triathlon - Joué-les-Tours</v>
      </c>
      <c r="T1" s="10" t="str">
        <f>IF(Paramètres!K11&lt;&gt;"","Points Etape n°"&amp;Paramètres!J11,"")</f>
        <v>Points Etape n°9</v>
      </c>
      <c r="U1" s="9" t="str">
        <f>IF(Paramètres!K12&lt;&gt;"","Engagés "&amp;Paramètres!L12&amp;" - "&amp;Paramètres!M12,"")</f>
        <v>Engagés Triathlon - La Chapelle d'Angillon</v>
      </c>
      <c r="V1" s="10" t="str">
        <f>IF(Paramètres!K12&lt;&gt;"","Points Etape n°"&amp;Paramètres!J12,"")</f>
        <v>Points Etape n°10</v>
      </c>
      <c r="W1" s="9" t="str">
        <f>IF(Paramètres!K13&lt;&gt;"","Engagés "&amp;Paramètres!L13&amp;" - "&amp;Paramètres!M13,"")</f>
        <v/>
      </c>
      <c r="X1" s="10" t="str">
        <f>IF(Paramètres!K13&lt;&gt;"","Points Etape n°"&amp;Paramètres!J13,"")</f>
        <v/>
      </c>
      <c r="Y1" s="9" t="str">
        <f>IF(Paramètres!K14&lt;&gt;"","Engagés "&amp;Paramètres!L14&amp;" - "&amp;Paramètres!M14,"")</f>
        <v/>
      </c>
      <c r="Z1" s="10" t="str">
        <f>IF(Paramètres!K14&lt;&gt;"","Points Etape n°"&amp;Paramètres!J14,"")</f>
        <v/>
      </c>
      <c r="AA1" s="9" t="str">
        <f>IF(Paramètres!K15&lt;&gt;"","Engagés "&amp;Paramètres!L15&amp;" - "&amp;Paramètres!M15,"")</f>
        <v/>
      </c>
      <c r="AB1" s="10" t="str">
        <f>IF(Paramètres!K15&lt;&gt;"","Points Etape n°"&amp;Paramètres!J15,"")</f>
        <v/>
      </c>
      <c r="AC1" s="9" t="str">
        <f>IF(Paramètres!K16&lt;&gt;"","Engagés "&amp;Paramètres!L16&amp;" - "&amp;Paramètres!M16,"")</f>
        <v/>
      </c>
      <c r="AD1" s="10" t="str">
        <f>IF(Paramètres!K16&lt;&gt;"","Points Etape n°"&amp;Paramètres!J16,"")</f>
        <v/>
      </c>
      <c r="AE1" s="9" t="str">
        <f>IF(Paramètres!K17&lt;&gt;"","Engagés "&amp;Paramètres!L17&amp;" - "&amp;Paramètres!M17,"")</f>
        <v/>
      </c>
      <c r="AF1" s="10" t="str">
        <f>IF(Paramètres!K17&lt;&gt;"","Points Etape n°"&amp;Paramètres!J17,"")</f>
        <v/>
      </c>
      <c r="AG1" s="10" t="s">
        <v>11</v>
      </c>
      <c r="AH1" s="11" t="s">
        <v>12</v>
      </c>
      <c r="AI1" s="12" t="s">
        <v>13</v>
      </c>
      <c r="AJ1" s="10" t="s">
        <v>14</v>
      </c>
      <c r="AK1" s="10" t="s">
        <v>15</v>
      </c>
    </row>
    <row r="2" spans="1:37" ht="13.5" x14ac:dyDescent="0.3">
      <c r="A2" s="34">
        <f t="shared" ref="A2:A36" si="0">RANK(AH2,$AH$2:$AH$36)</f>
        <v>9</v>
      </c>
      <c r="B2" s="65" t="s">
        <v>25</v>
      </c>
      <c r="C2" s="14">
        <f>COUNTIFS('MP F'!$D$5:$D$72,CLUBS!$B18,'MP F'!$E$5:$E$72,"&gt;0")+COUNTIFS('MP H'!$D$5:$D$72,CLUBS!$B18,'MP H'!$E$5:$E$72,"&gt;0")+COUNTIFS('PO F'!$D$5:$D$72,CLUBS!$B18,'PO F'!$E$5:$E$72,"&gt;0")+COUNTIFS('PO H'!$D$5:$D$72,CLUBS!$B18,'PO H'!$E$5:$E$72,"&gt;0")+COUNTIFS('PU F'!$D$5:$D$72,CLUBS!$B18,'PU F'!$E$5:$E$72,"&gt;0")+COUNTIFS('PU H'!$D$5:$D$72,CLUBS!$B18,'PU H'!$E$5:$E$72,"&gt;0")+COUNTIFS('BE F'!$D$5:$D$72,CLUBS!$B18,'BE F'!$E$5:$E$72,"&gt;0")+COUNTIFS('BE H'!$D$5:$D$72,CLUBS!$B18,'BE H'!$E$5:$E$72,"&gt;0")+COUNTIFS('MI F'!$D$5:$D$72,CLUBS!$B18,'MI F'!$E$5:$E$72,"&gt;0")+COUNTIFS('MI H'!$D$5:$D$72,CLUBS!$B18,'MI H'!$E$5:$E$72,"&gt;0")+COUNTIFS('CA F'!$D$5:$D$72,CLUBS!$B18,'CA F'!$E$5:$E$72,"&gt;0")+COUNTIFS('CA H'!$D$5:$D$72,CLUBS!$B18,'CA H'!$E$5:$E$72,"&gt;0")+COUNTIFS('JU F'!$D$5:$D$72,CLUBS!$B18,'JU F'!$E$5:$E$72,"&gt;0")+COUNTIFS('JU H'!$D$5:$D$72,CLUBS!$B18,'JU H'!$E$5:$E$72,"&gt;0")</f>
        <v>4</v>
      </c>
      <c r="D2" s="27">
        <f>SUMIF('MP F'!$D$5:$D$72,CLUBS!$B18,'MP F'!$F$5:$F$72)+SUMIF('MP H'!$D$5:$D$72,CLUBS!$B18,'MP H'!$F$5:$F$72)+SUMIF('PO F'!$D$5:$D$72,CLUBS!$B18,'PO F'!$F$5:$F$72)+SUMIF('PO H'!$D$5:$D$72,CLUBS!$B18,'PO H'!$F$5:$F$72)+SUMIF('PU F'!$D$5:$D$72,CLUBS!$B18,'PU F'!$F$5:$F$72)+SUMIF('PU H'!$D$5:$D$72,CLUBS!$B18,'PU H'!$F$5:$F$72)+SUMIF('BE F'!$D$5:$D$72,CLUBS!$B18,'BE F'!$F$5:$F$72)+SUMIF('BE H'!$D$5:$D$72,CLUBS!$B18,'BE H'!$F$5:$F$72)+SUMIF('MI F'!$D$5:$D$72,CLUBS!$B18,'MI F'!$F$5:$F$72)+SUMIF('MI H'!$D$5:$D$72,CLUBS!$B18,'MI H'!$F$5:$F$72)+SUMIF('CA F'!$D$5:$D$72,CLUBS!$B18,'CA F'!$F$5:$F$72)+SUMIF('CA H'!$D$5:$D$72,CLUBS!$B18,'CA H'!$F$5:$F$72)+SUMIF('JU F'!$D$5:$D$72,CLUBS!$B18,'JU F'!$F$5:$F$72)+SUMIF('JU H'!$D$5:$D$72,CLUBS!$B18,'JU H'!$F$5:$F$72)</f>
        <v>110</v>
      </c>
      <c r="E2" s="38">
        <f>COUNTIFS('MP F'!$D$5:$D$72,CLUBS!$B18,'MP F'!$G$5:$G$72,"&gt;0")+COUNTIFS('MP H'!$D$5:$D$72,CLUBS!$B18,'MP H'!$G$5:$G$72,"&gt;0")+COUNTIFS('PO F'!$D$5:$D$72,CLUBS!$B18,'PO F'!$G$5:$G$72,"&gt;0")+COUNTIFS('PO H'!$D$5:$D$72,CLUBS!$B18,'PO H'!$G$5:$G$72,"&gt;0")+COUNTIFS('PU F'!$D$5:$D$72,CLUBS!$B18,'PU F'!$G$5:$G$72,"&gt;0")+COUNTIFS('PU H'!$D$5:$D$72,CLUBS!$B18,'PU H'!$G$5:$G$72,"&gt;0")+COUNTIFS('BE F'!$D$5:$D$72,CLUBS!$B18,'BE F'!$G$5:$G$72,"&gt;0")+COUNTIFS('BE H'!$D$5:$D$72,CLUBS!$B18,'BE H'!$G$5:$G$72,"&gt;0")+COUNTIFS('MI F'!$D$5:$D$72,CLUBS!$B18,'MI F'!$G$5:$G$72,"&gt;0")+COUNTIFS('MI H'!$D$5:$D$72,CLUBS!$B18,'MI H'!$G$5:$G$72,"&gt;0")+COUNTIFS('CA F'!$D$5:$D$72,CLUBS!$B18,'CA F'!$G$5:$G$72,"&gt;0")+COUNTIFS('CA H'!$D$5:$D$72,CLUBS!$B18,'CA H'!$G$5:$G$72,"&gt;0")+COUNTIFS('JU F'!$D$5:$D$72,CLUBS!$B18,'JU F'!$G$5:$G$72,"&gt;0")+COUNTIFS('JU H'!$D$5:$D$72,CLUBS!$B18,'JU H'!$G$5:$G$72,"&gt;0")</f>
        <v>2</v>
      </c>
      <c r="F2" s="58">
        <f>SUMIF('MP F'!$D$5:$D$72,CLUBS!$B18,'MP F'!$H$5:$H$72)+SUMIF('MP H'!$D$5:$D$72,CLUBS!$B18,'MP H'!$H$5:$H$72)+SUMIF('PO F'!$D$5:$D$72,CLUBS!$B18,'PO F'!$H$5:$H$72)+SUMIF('PO H'!$D$5:$D$72,CLUBS!$B18,'PO H'!$H$5:$H$72)+SUMIF('PU F'!$D$5:$D$72,CLUBS!$B18,'PU F'!$H$5:$H$72)+SUMIF('PU H'!$D$5:$D$72,CLUBS!$B18,'PU H'!$H$5:$H$72)+SUMIF('BE F'!$D$5:$D$72,CLUBS!$B18,'BE F'!$H$5:$H$72)+SUMIF('BE H'!$D$5:$D$72,CLUBS!$B18,'BE H'!$H$5:$H$72)+SUMIF('MI F'!$D$5:$D$72,CLUBS!$B18,'MI F'!$H$5:$H$72)+SUMIF('MI H'!$D$5:$D$72,CLUBS!$B18,'MI H'!$H$5:$H$72)+SUMIF('CA F'!$D$5:$D$72,CLUBS!$B18,'CA F'!$H$5:$H$72)+SUMIF('CA H'!$D$5:$D$72,CLUBS!$B18,'CA H'!$H$5:$H$72)+SUMIF('JU F'!$D$5:$D$72,CLUBS!$B18,'JU F'!$H$5:$H$72)+SUMIF('JU H'!$D$5:$D$72,CLUBS!$B18,'JU H'!$H$5:$H$72)</f>
        <v>71</v>
      </c>
      <c r="G2" s="14">
        <f>COUNTIFS('MP F'!$D$5:$D$72,CLUBS!$B18,'MP F'!$I$5:$I$72,"&gt;0")+COUNTIFS('MP H'!$D$5:$D$72,CLUBS!$B18,'MP H'!$I$5:$I$72,"&gt;0")+COUNTIFS('PO F'!$D$5:$D$72,CLUBS!$B18,'PO F'!$I$5:$I$72,"&gt;0")+COUNTIFS('PO H'!$D$5:$D$72,CLUBS!$B18,'PO H'!$I$5:$I$72,"&gt;0")+COUNTIFS('PU F'!$D$5:$D$72,CLUBS!$B18,'PU F'!$I$5:$I$72,"&gt;0")+COUNTIFS('PU H'!$D$5:$D$72,CLUBS!$B18,'PU H'!$I$5:$I$72,"&gt;0")+COUNTIFS('BE F'!$D$5:$D$72,CLUBS!$B18,'BE F'!$I$5:$I$72,"&gt;0")+COUNTIFS('BE H'!$D$5:$D$72,CLUBS!$B18,'BE H'!$I$5:$I$72,"&gt;0")+COUNTIFS('MI F'!$D$5:$D$72,CLUBS!$B18,'MI F'!$I$5:$I$72,"&gt;0")+COUNTIFS('MI H'!$D$5:$D$72,CLUBS!$B18,'MI H'!$I$5:$I$72,"&gt;0")+COUNTIFS('CA F'!$D$5:$D$72,CLUBS!$B18,'CA F'!$I$5:$I$72,"&gt;0")+COUNTIFS('CA H'!$D$5:$D$72,CLUBS!$B18,'CA H'!$I$5:$I$72,"&gt;0")+COUNTIFS('JU F'!$D$5:$D$72,CLUBS!$B18,'JU F'!$I$5:$I$72,"&gt;0")+COUNTIFS('JU H'!$D$5:$D$72,CLUBS!$B18,'JU H'!$I$5:$I$72,"&gt;0")</f>
        <v>19</v>
      </c>
      <c r="H2" s="26">
        <f>SUMIF('MP F'!$D$5:$D$72,CLUBS!$B18,'MP F'!$J$5:$J$72)+SUMIF('MP H'!$D$5:$D$72,CLUBS!$B18,'MP H'!$J$5:$J$72)+SUMIF('PO F'!$D$5:$D$72,CLUBS!$B18,'PO F'!$J$5:$J$72)+SUMIF('PO H'!$D$5:$D$72,CLUBS!$B18,'PO H'!$J$5:$J$72)+SUMIF('PU F'!$D$5:$D$72,CLUBS!$B18,'PU F'!$J$5:$J$72)+SUMIF('PU H'!$D$5:$D$72,CLUBS!$B18,'PU H'!$J$5:$J$72)+SUMIF('BE F'!$D$5:$D$72,CLUBS!$B18,'BE F'!$J$5:$J$72)+SUMIF('BE H'!$D$5:$D$72,CLUBS!$B18,'BE H'!$J$5:$J$72)+SUMIF('MI F'!$D$5:$D$72,CLUBS!$B18,'MI F'!$J$5:$J$72)+SUMIF('MI H'!$D$5:$D$72,CLUBS!$B18,'MI H'!$J$5:$J$72)+SUMIF('CA F'!$D$5:$D$72,CLUBS!$B18,'CA F'!$J$5:$J$72)+SUMIF('CA H'!$D$5:$D$72,CLUBS!$B18,'CA H'!$J$5:$J$72)+SUMIF('JU F'!$D$5:$D$72,CLUBS!$B18,'JU F'!$J$5:$J$72)+SUMIF('JU H'!$D$5:$D$72,CLUBS!$B18,'JU H'!$J$5:$J$72)</f>
        <v>401</v>
      </c>
      <c r="I2" s="38">
        <f>COUNTIFS('MP F'!$D$5:$D$72,CLUBS!$B18,'MP F'!$K$5:$K$72,"&gt;0")+COUNTIFS('MP H'!$D$5:$D$72,CLUBS!$B18,'MP H'!$K$5:$K$72,"&gt;0")+COUNTIFS('PO F'!$D$5:$D$72,CLUBS!$B18,'PO F'!$K$5:$K$72,"&gt;0")+COUNTIFS('PO H'!$D$5:$D$72,CLUBS!$B18,'PO H'!$K$5:$K$72,"&gt;0")+COUNTIFS('PU F'!$D$5:$D$72,CLUBS!$B18,'PU F'!$K$5:$K$72,"&gt;0")+COUNTIFS('PU H'!$D$5:$D$72,CLUBS!$B18,'PU H'!$K$5:$K$72,"&gt;0")+COUNTIFS('BE F'!$D$5:$D$72,CLUBS!$B18,'BE F'!$K$5:$K$72,"&gt;0")+COUNTIFS('BE H'!$D$5:$D$72,CLUBS!$B18,'BE H'!$K$5:$K$72,"&gt;0")+COUNTIFS('MI F'!$D$5:$D$72,CLUBS!$B18,'MI F'!$K$5:$K$72,"&gt;0")+COUNTIFS('MI H'!$D$5:$D$72,CLUBS!$B18,'MI H'!$K$5:$K$72,"&gt;0")+COUNTIFS('CA F'!$D$5:$D$72,CLUBS!$B18,'CA F'!$K$5:$K$72,"&gt;0")+COUNTIFS('CA H'!$D$5:$D$72,CLUBS!$B18,'CA H'!$K$5:$K$72,"&gt;0")+COUNTIFS('JU F'!$D$5:$D$72,CLUBS!$B18,'JU F'!$K$5:$K$72,"&gt;0")+COUNTIFS('JU H'!$D$5:$D$72,CLUBS!$B18,'JU H'!$K$5:$K$72,"&gt;0")</f>
        <v>0</v>
      </c>
      <c r="J2" s="38">
        <f>SUMIF('MP F'!$D$5:$D$72,CLUBS!$B18,'MP F'!$L$5:$L$72)+SUMIF('MP H'!$D$5:$D$72,CLUBS!$B18,'MP H'!$L$5:$L$72)+SUMIF('PO F'!$D$5:$D$72,CLUBS!$B18,'PO F'!$L$5:$L$72)+SUMIF('PO H'!$D$5:$D$72,CLUBS!$B18,'PO H'!$L$5:$L$72)+SUMIF('PU F'!$D$5:$D$72,CLUBS!$B18,'PU F'!$L$5:$L$72)+SUMIF('PU H'!$D$5:$D$72,CLUBS!$B18,'PU H'!$L$5:$L$72)+SUMIF('BE F'!$D$5:$D$72,CLUBS!$B18,'BE F'!$L$5:$L$72)+SUMIF('BE H'!$D$5:$D$72,CLUBS!$B18,'BE H'!$L$5:$L$72)+SUMIF('MI F'!$D$5:$D$72,CLUBS!$B18,'MI F'!$L$5:$L$72)+SUMIF('MI H'!$D$5:$D$72,CLUBS!$B18,'MI H'!$L$5:$L$72)+SUMIF('CA F'!$D$5:$D$72,CLUBS!$B18,'CA F'!$L$5:$L$72)+SUMIF('CA H'!$D$5:$D$72,CLUBS!$B18,'CA H'!$L$5:$L$72)+SUMIF('JU F'!$D$5:$D$72,CLUBS!$B18,'JU F'!$L$5:$L$72)+SUMIF('JU H'!$D$5:$D$72,CLUBS!$B18,'JU H'!$L$5:$L$72)</f>
        <v>0</v>
      </c>
      <c r="K2" s="26">
        <f>COUNTIFS('MP F'!$D$5:$D$72,CLUBS!$B18,'MP F'!$M$5:$M$72,"&gt;0")+COUNTIFS('MP H'!$D$5:$D$72,CLUBS!$B18,'MP H'!$M$5:$M$72,"&gt;0")+COUNTIFS('PO F'!$D$5:$D$72,CLUBS!$B18,'PO F'!$M$5:$M$72,"&gt;0")+COUNTIFS('PO H'!$D$5:$D$72,CLUBS!$B18,'PO H'!$M$5:$M$72,"&gt;0")+COUNTIFS('PU F'!$D$5:$D$72,CLUBS!$B18,'PU F'!$M$5:$M$72,"&gt;0")+COUNTIFS('PU H'!$D$5:$D$72,CLUBS!$B18,'PU H'!$M$5:$M$72,"&gt;0")+COUNTIFS('BE F'!$D$5:$D$72,CLUBS!$B18,'BE F'!$M$5:$M$72,"&gt;0")+COUNTIFS('BE H'!$D$5:$D$72,CLUBS!$B18,'BE H'!$M$5:$M$72,"&gt;0")+COUNTIFS('MI F'!$D$5:$D$72,CLUBS!$B18,'MI F'!$M$5:$M$72,"&gt;0")+COUNTIFS('MI H'!$D$5:$D$72,CLUBS!$B18,'MI H'!$M$5:$M$72,"&gt;0")+COUNTIFS('CA F'!$D$5:$D$72,CLUBS!$B18,'CA F'!$M$5:$M$72,"&gt;0")+COUNTIFS('CA H'!$D$5:$D$72,CLUBS!$B18,'CA H'!$M$5:$M$72,"&gt;0")+COUNTIFS('JU F'!$D$5:$D$72,CLUBS!$B18,'JU F'!$M$5:$M$72,"&gt;0")+COUNTIFS('JU H'!$D$5:$D$72,CLUBS!$B18,'JU H'!$M$5:$M$72,"&gt;0")</f>
        <v>0</v>
      </c>
      <c r="L2" s="26">
        <f>SUMIF('MP F'!$D$5:$D$72,CLUBS!$B18,'MP F'!$N$5:$N$72)+SUMIF('MP H'!$D$5:$D$72,CLUBS!$B18,'MP H'!$N$5:$N$72)+SUMIF('PO F'!$D$5:$D$72,CLUBS!$B18,'PO F'!$N$5:$N$72)+SUMIF('PO H'!$D$5:$D$72,CLUBS!$B18,'PO H'!$N$5:$N$72)+SUMIF('PU F'!$D$5:$D$72,CLUBS!$B18,'PU F'!$N$5:$N$72)+SUMIF('PU H'!$D$5:$D$72,CLUBS!$B18,'PU H'!$N$5:$N$72)+SUMIF('BE F'!$D$5:$D$72,CLUBS!$B18,'BE F'!$N$5:$N$72)+SUMIF('BE H'!$D$5:$D$72,CLUBS!$B18,'BE H'!$N$5:$N$72)+SUMIF('MI F'!$D$5:$D$72,CLUBS!$B18,'MI F'!$N$5:$N$72)+SUMIF('MI H'!$D$5:$D$72,CLUBS!$B18,'MI H'!$N$5:$N$72)+SUMIF('CA F'!$D$5:$D$72,CLUBS!$B18,'CA F'!$N$5:$N$72)+SUMIF('CA H'!$D$5:$D$72,CLUBS!$B18,'CA H'!$N$5:$N$72)+SUMIF('JU F'!$D$5:$D$72,CLUBS!$B18,'JU F'!$N$5:$N$72)+SUMIF('JU H'!$D$5:$D$72,CLUBS!$B18,'JU H'!$N$5:$N$72)</f>
        <v>0</v>
      </c>
      <c r="M2" s="26">
        <f>COUNTIFS('MP F'!$D$5:$D$72,CLUBS!$B18,'MP F'!$O$5:$O$72,"&gt;0")+COUNTIFS('MP H'!$D$5:$D$72,CLUBS!$B18,'MP H'!$O$5:$O$72,"&gt;0")+COUNTIFS('PO F'!$D$5:$D$72,CLUBS!$B18,'PO F'!$O$5:$O$72,"&gt;0")+COUNTIFS('PO H'!$D$5:$D$72,CLUBS!$B18,'PO H'!$O$5:$O$72,"&gt;0")+COUNTIFS('PU F'!$D$5:$D$72,CLUBS!$B18,'PU F'!$O$5:$O$72,"&gt;0")+COUNTIFS('PU H'!$D$5:$D$72,CLUBS!$B18,'PU H'!$O$5:$O$72,"&gt;0")+COUNTIFS('BE F'!$D$5:$D$72,CLUBS!$B18,'BE F'!$O$5:$O$72,"&gt;0")+COUNTIFS('BE H'!$D$5:$D$72,CLUBS!$B18,'BE H'!$O$5:$O$72,"&gt;0")+COUNTIFS('MI F'!$D$5:$D$72,CLUBS!$B18,'MI F'!$O$5:$O$72,"&gt;0")+COUNTIFS('MI H'!$D$5:$D$72,CLUBS!$B18,'MI H'!$O$5:$O$72,"&gt;0")+COUNTIFS('CA F'!$D$5:$D$72,CLUBS!$B18,'CA F'!$O$5:$O$72,"&gt;0")+COUNTIFS('CA H'!$D$5:$D$72,CLUBS!$B18,'CA H'!$O$5:$O$72,"&gt;0")+COUNTIFS('JU F'!$D$5:$D$72,CLUBS!$B18,'JU F'!$O$5:$O$72,"&gt;0")+COUNTIFS('JU H'!$D$5:$D$72,CLUBS!$B18,'JU H'!$O$5:$O$72,"&gt;0")</f>
        <v>0</v>
      </c>
      <c r="N2" s="26">
        <f>SUMIF('MP F'!$D$5:$D$72,CLUBS!$B18,'MP F'!$P$5:$P$72)+SUMIF('MP H'!$D$5:$D$72,CLUBS!$B18,'MP H'!$P$5:$P$72)+SUMIF('PO F'!$D$5:$D$72,CLUBS!$B18,'PO F'!$P$5:$P$72)+SUMIF('PO H'!$D$5:$D$72,CLUBS!$B18,'PO H'!$P$5:$P$72)+SUMIF('PU F'!$D$5:$D$72,CLUBS!$B18,'PU F'!$P$5:$P$72)+SUMIF('PU H'!$D$5:$D$72,CLUBS!$B18,'PU H'!$P$5:$P$72)+SUMIF('BE F'!$D$5:$D$72,CLUBS!$B18,'BE F'!$P$5:$P$72)+SUMIF('BE H'!$D$5:$D$72,CLUBS!$B18,'BE H'!$P$5:$P$72)+SUMIF('MI F'!$D$5:$D$72,CLUBS!$B18,'MI F'!$P$5:$P$72)+SUMIF('MI H'!$D$5:$D$72,CLUBS!$B18,'MI H'!$P$5:$P$72)+SUMIF('CA F'!$D$5:$D$72,CLUBS!$B18,'CA F'!$P$5:$P$72)+SUMIF('CA H'!$D$5:$D$72,CLUBS!$B18,'CA H'!$P$5:$P$72)+SUMIF('JU F'!$D$5:$D$72,CLUBS!$B18,'JU F'!$P$5:$P$72)+SUMIF('JU H'!$D$5:$D$72,CLUBS!$B18,'JU H'!$P$5:$P$72)</f>
        <v>0</v>
      </c>
      <c r="O2" s="26">
        <f>COUNTIFS('MP F'!$D$5:$D$72,CLUBS!$B18,'MP F'!$Q$5:$Q$72,"&gt;0")+COUNTIFS('MP H'!$D$5:$D$72,CLUBS!$B18,'MP H'!$Q$5:$Q$72,"&gt;0")+COUNTIFS('PO F'!$D$5:$D$72,CLUBS!$B18,'PO F'!$Q$5:$Q$72,"&gt;0")+COUNTIFS('PO H'!$D$5:$D$72,CLUBS!$B18,'PO H'!$Q$5:$Q$72,"&gt;0")+COUNTIFS('PU F'!$D$5:$D$72,CLUBS!$B18,'PU F'!$Q$5:$Q$72,"&gt;0")+COUNTIFS('PU H'!$D$5:$D$72,CLUBS!$B18,'PU H'!$Q$5:$Q$72,"&gt;0")+COUNTIFS('BE F'!$D$5:$D$72,CLUBS!$B18,'BE F'!$Q$5:$Q$72,"&gt;0")+COUNTIFS('BE H'!$D$5:$D$72,CLUBS!$B18,'BE H'!$Q$5:$Q$72,"&gt;0")+COUNTIFS('MI F'!$D$5:$D$72,CLUBS!$B18,'MI F'!$Q$5:$Q$72,"&gt;0")+COUNTIFS('MI H'!$D$5:$D$72,CLUBS!$B18,'MI H'!$Q$5:$Q$72,"&gt;0")+COUNTIFS('CA F'!$D$5:$D$72,CLUBS!$B18,'CA F'!$Q$5:$Q$72,"&gt;0")+COUNTIFS('CA H'!$D$5:$D$72,CLUBS!$B18,'CA H'!$Q$5:$Q$72,"&gt;0")+COUNTIFS('JU F'!$D$5:$D$72,CLUBS!$B18,'JU F'!$Q$5:$Q$72,"&gt;0")+COUNTIFS('JU H'!$D$5:$D$72,CLUBS!$B18,'JU H'!$Q$5:$Q$72,"&gt;0")</f>
        <v>0</v>
      </c>
      <c r="P2" s="26">
        <f>SUMIF('MP F'!$D$5:$D$72,CLUBS!$B18,'MP F'!$R$5:$R$72)+SUMIF('MP H'!$D$5:$D$72,CLUBS!$B18,'MP H'!$R$5:$R$72)+SUMIF('PO F'!$D$5:$D$72,CLUBS!$B18,'PO F'!$R$5:$R$72)+SUMIF('PO H'!$D$5:$D$72,CLUBS!$B18,'PO H'!$R$5:$R$72)+SUMIF('PU F'!$D$5:$D$72,CLUBS!$B18,'PU F'!$R$5:$R$72)+SUMIF('PU H'!$D$5:$D$72,CLUBS!$B18,'PU H'!$R$5:$R$72)+SUMIF('BE F'!$D$5:$D$72,CLUBS!$B18,'BE F'!$R$5:$R$72)+SUMIF('BE H'!$D$5:$D$72,CLUBS!$B18,'BE H'!$R$5:$R$72)+SUMIF('MI F'!$D$5:$D$72,CLUBS!$B18,'MI F'!$R$5:$R$72)+SUMIF('MI H'!$D$5:$D$72,CLUBS!$B18,'MI H'!$R$5:$R$72)+SUMIF('CA F'!$D$5:$D$72,CLUBS!$B18,'CA F'!$R$5:$R$72)+SUMIF('CA H'!$D$5:$D$72,CLUBS!$B18,'CA H'!$R$5:$R$72)+SUMIF('JU F'!$D$5:$D$72,CLUBS!$B18,'JU F'!$R$5:$R$72)+SUMIF('JU H'!$D$5:$D$72,CLUBS!$B18,'JU H'!$R$5:$R$72)</f>
        <v>0</v>
      </c>
      <c r="Q2" s="26">
        <f>COUNTIFS('MP F'!$D$5:$D$72,CLUBS!$B18,'MP F'!$S$5:$S$72,"&gt;0")+COUNTIFS('MP H'!$D$5:$D$72,CLUBS!$B18,'MP H'!$S$5:$S$72,"&gt;0")+COUNTIFS('PO F'!$D$5:$D$72,CLUBS!$B18,'PO F'!$S$5:$S$72,"&gt;0")+COUNTIFS('PO H'!$D$5:$D$72,CLUBS!$B18,'PO H'!$S$5:$S$72,"&gt;0")+COUNTIFS('PU F'!$D$5:$D$72,CLUBS!$B18,'PU F'!$S$5:$S$72,"&gt;0")+COUNTIFS('PU H'!$D$5:$D$72,CLUBS!$B18,'PU H'!$S$5:$S$72,"&gt;0")+COUNTIFS('BE F'!$D$5:$D$72,CLUBS!$B18,'BE F'!$S$5:$S$72,"&gt;0")+COUNTIFS('BE H'!$D$5:$D$72,CLUBS!$B18,'BE H'!$S$5:$S$72,"&gt;0")+COUNTIFS('MI F'!$D$5:$D$72,CLUBS!$B18,'MI F'!$S$5:$S$72,"&gt;0")+COUNTIFS('MI H'!$D$5:$D$72,CLUBS!$B18,'MI H'!$S$5:$S$72,"&gt;0")+COUNTIFS('CA F'!$D$5:$D$72,CLUBS!$B18,'CA F'!$S$5:$S$72,"&gt;0")+COUNTIFS('CA H'!$D$5:$D$72,CLUBS!$B18,'CA H'!$S$5:$S$72,"&gt;0")+COUNTIFS('JU F'!$D$5:$D$72,CLUBS!$B18,'JU F'!$S$5:$S$72,"&gt;0")+COUNTIFS('JU H'!$D$5:$D$72,CLUBS!$B18,'JU H'!$S$5:$S$72,"&gt;0")</f>
        <v>0</v>
      </c>
      <c r="R2" s="26">
        <f>SUMIF('MP F'!$D$5:$D$72,CLUBS!$B18,'MP F'!$T$5:$T$72)+SUMIF('MP H'!$D$5:$D$72,CLUBS!$B18,'MP H'!$T$5:$T$72)+SUMIF('PO F'!$D$5:$D$72,CLUBS!$B18,'PO F'!$T$5:$T$72)+SUMIF('PO H'!$D$5:$D$72,CLUBS!$B18,'PO H'!$T$5:$T$72)+SUMIF('PU F'!$D$5:$D$72,CLUBS!$B18,'PU F'!$T$5:$T$72)+SUMIF('PU H'!$D$5:$D$72,CLUBS!$B18,'PU H'!$T$5:$T$72)+SUMIF('BE F'!$D$5:$D$72,CLUBS!$B18,'BE F'!$T$5:$T$72)+SUMIF('BE H'!$D$5:$D$72,CLUBS!$B18,'BE H'!$T$5:$T$72)+SUMIF('MI F'!$D$5:$D$72,CLUBS!$B18,'MI F'!$T$5:$T$72)+SUMIF('MI H'!$D$5:$D$72,CLUBS!$B18,'MI H'!$T$5:$T$72)+SUMIF('CA F'!$D$5:$D$72,CLUBS!$B18,'CA F'!$T$5:$T$72)+SUMIF('CA H'!$D$5:$D$72,CLUBS!$B18,'CA H'!$T$5:$T$72)+SUMIF('JU F'!$D$5:$D$72,CLUBS!$B18,'JU F'!$T$5:$T$72)+SUMIF('JU H'!$D$5:$D$72,CLUBS!$B18,'JU H'!$T$5:$T$72)</f>
        <v>0</v>
      </c>
      <c r="S2" s="26">
        <f>COUNTIFS('MP F'!$D$5:$D$72,CLUBS!$B18,'MP F'!$U$5:$U$72,"&gt;0")+COUNTIFS('MP H'!$D$5:$D$72,CLUBS!$B18,'MP H'!$U$5:$U$72,"&gt;0")+COUNTIFS('PO F'!$D$5:$D$72,CLUBS!$B18,'PO F'!$U$5:$U$72,"&gt;0")+COUNTIFS('PO H'!$D$5:$D$72,CLUBS!$B18,'PO H'!$U$5:$U$72,"&gt;0")+COUNTIFS('PU F'!$D$5:$D$72,CLUBS!$B18,'PU F'!$U$5:$U$72,"&gt;0")+COUNTIFS('PU H'!$D$5:$D$72,CLUBS!$B18,'PU H'!$U$5:$U$72,"&gt;0")+COUNTIFS('BE F'!$D$5:$D$72,CLUBS!$B18,'BE F'!$U$5:$U$72,"&gt;0")+COUNTIFS('BE H'!$D$5:$D$72,CLUBS!$B18,'BE H'!$U$5:$U$72,"&gt;0")+COUNTIFS('MI F'!$D$5:$D$72,CLUBS!$B18,'MI F'!$U$5:$U$72,"&gt;0")+COUNTIFS('MI H'!$D$5:$D$72,CLUBS!$B18,'MI H'!$U$5:$U$72,"&gt;0")+COUNTIFS('CA F'!$D$5:$D$72,CLUBS!$B18,'CA F'!$U$5:$U$72,"&gt;0")+COUNTIFS('CA H'!$D$5:$D$72,CLUBS!$B18,'CA H'!$U$5:$U$72,"&gt;0")+COUNTIFS('JU F'!$D$5:$D$72,CLUBS!$B18,'JU F'!$U$5:$U$72,"&gt;0")+COUNTIFS('JU H'!$D$5:$D$72,CLUBS!$B18,'JU H'!$U$5:$U$72,"&gt;0")</f>
        <v>0</v>
      </c>
      <c r="T2" s="26">
        <f>SUMIF('MP F'!$D$5:$D$72,CLUBS!$B18,'MP F'!$V$5:$V$72)+SUMIF('MP H'!$D$5:$D$72,CLUBS!$B18,'MP H'!$V$5:$V$72)+SUMIF('PO F'!$D$5:$D$72,CLUBS!$B18,'PO F'!$V$5:$V$72)+SUMIF('PO H'!$D$5:$D$72,CLUBS!$B18,'PO H'!$V$5:$V$72)+SUMIF('PU F'!$D$5:$D$72,CLUBS!$B18,'PU F'!$V$5:$V$72)+SUMIF('PU H'!$D$5:$D$72,CLUBS!$B18,'PU H'!$V$5:$V$72)+SUMIF('BE F'!$D$5:$D$72,CLUBS!$B18,'BE F'!$V$5:$V$72)+SUMIF('BE H'!$D$5:$D$72,CLUBS!$B18,'BE H'!$V$5:$V$72)+SUMIF('MI F'!$D$5:$D$72,CLUBS!$B18,'MI F'!$V$5:$V$72)+SUMIF('MI H'!$D$5:$D$72,CLUBS!$B18,'MI H'!$V$5:$V$72)+SUMIF('CA F'!$D$5:$D$72,CLUBS!$B18,'CA F'!$V$5:$V$72)+SUMIF('CA H'!$D$5:$D$72,CLUBS!$B18,'CA H'!$V$5:$V$72)+SUMIF('JU F'!$D$5:$D$72,CLUBS!$B18,'JU F'!$V$5:$V$72)+SUMIF('JU H'!$D$5:$D$72,CLUBS!$B18,'JU H'!$V$5:$V$72)</f>
        <v>0</v>
      </c>
      <c r="U2" s="26">
        <f>COUNTIFS('MP F'!$D$5:$D$72,CLUBS!$B18,'MP F'!$W$5:$W$72,"&gt;0")+COUNTIFS('MP H'!$D$5:$D$72,CLUBS!$B18,'MP H'!$W$5:$W$72,"&gt;0")+COUNTIFS('PO F'!$D$5:$D$72,CLUBS!$B18,'PO F'!$W$5:$W$72,"&gt;0")+COUNTIFS('PO H'!$D$5:$D$72,CLUBS!$B18,'PO H'!$W$5:$W$72,"&gt;0")+COUNTIFS('PU F'!$D$5:$D$72,CLUBS!$B18,'PU F'!$W$5:$W$72,"&gt;0")+COUNTIFS('PU H'!$D$5:$D$72,CLUBS!$B18,'PU H'!$W$5:$W$72,"&gt;0")+COUNTIFS('BE F'!$D$5:$D$72,CLUBS!$B18,'BE F'!$W$5:$W$72,"&gt;0")+COUNTIFS('BE H'!$D$5:$D$72,CLUBS!$B18,'BE H'!$W$5:$W$72,"&gt;0")+COUNTIFS('MI F'!$D$5:$D$72,CLUBS!$B18,'MI F'!$W$5:$W$72,"&gt;0")+COUNTIFS('MI H'!$D$5:$D$72,CLUBS!$B18,'MI H'!$W$5:$W$72,"&gt;0")+COUNTIFS('CA F'!$D$5:$D$72,CLUBS!$B18,'CA F'!$W$5:$W$72,"&gt;0")+COUNTIFS('CA H'!$D$5:$D$72,CLUBS!$B18,'CA H'!$W$5:$W$72,"&gt;0")+COUNTIFS('JU F'!$D$5:$D$72,CLUBS!$B18,'JU F'!$W$5:$W$72,"&gt;0")+COUNTIFS('JU H'!$D$5:$D$72,CLUBS!$B18,'JU H'!$W$5:$W$72,"&gt;0")</f>
        <v>0</v>
      </c>
      <c r="V2" s="26">
        <f>SUMIF('MP F'!$D$5:$D$72,CLUBS!$B18,'MP F'!$X$5:$X$72)+SUMIF('MP H'!$D$5:$D$72,CLUBS!$B18,'MP H'!$X$5:$X$72)+SUMIF('PO F'!$D$5:$D$72,CLUBS!$B18,'PO F'!$X$5:$X$72)+SUMIF('PO H'!$D$5:$D$72,CLUBS!$B18,'PO H'!$X$5:$X$72)+SUMIF('PU F'!$D$5:$D$72,CLUBS!$B18,'PU F'!$X$5:$X$72)+SUMIF('PU H'!$D$5:$D$72,CLUBS!$B18,'PU H'!$X$5:$X$72)+SUMIF('BE F'!$D$5:$D$72,CLUBS!$B18,'BE F'!$X$5:$X$72)+SUMIF('BE H'!$D$5:$D$72,CLUBS!$B18,'BE H'!$X$5:$X$72)+SUMIF('MI F'!$D$5:$D$72,CLUBS!$B18,'MI F'!$X$5:$X$72)+SUMIF('MI H'!$D$5:$D$72,CLUBS!$B18,'MI H'!$X$5:$X$72)+SUMIF('CA F'!$D$5:$D$72,CLUBS!$B18,'CA F'!$X$5:$X$72)+SUMIF('CA H'!$D$5:$D$72,CLUBS!$B18,'CA H'!$X$5:$X$72)+SUMIF('JU F'!$D$5:$D$72,CLUBS!$B18,'JU F'!$X$5:$X$72)+SUMIF('JU H'!$D$5:$D$72,CLUBS!$B18,'JU H'!$X$5:$X$72)</f>
        <v>0</v>
      </c>
      <c r="W2" s="26">
        <f>COUNTIFS('MP F'!$D$5:$D$72,CLUBS!$B18,'MP F'!$Y$5:$Y$72,"&gt;0")+COUNTIFS('MP H'!$D$5:$D$72,CLUBS!$B18,'MP H'!$Y$5:$Y$72,"&gt;0")+COUNTIFS('PO F'!$D$5:$D$72,CLUBS!$B18,'PO F'!$Y$5:$Y$72,"&gt;0")+COUNTIFS('PO H'!$D$5:$D$72,CLUBS!$B18,'PO H'!$Y$5:$Y$72,"&gt;0")+COUNTIFS('PU F'!$D$5:$D$72,CLUBS!$B18,'PU F'!$Y$5:$Y$72,"&gt;0")+COUNTIFS('PU H'!$D$5:$D$72,CLUBS!$B18,'PU H'!$Y$5:$Y$72,"&gt;0")+COUNTIFS('BE F'!$D$5:$D$72,CLUBS!$B18,'BE F'!$Y$5:$Y$72,"&gt;0")+COUNTIFS('BE H'!$D$5:$D$72,CLUBS!$B18,'BE H'!$Y$5:$Y$72,"&gt;0")+COUNTIFS('MI F'!$D$5:$D$72,CLUBS!$B18,'MI F'!$Y$5:$Y$72,"&gt;0")+COUNTIFS('MI H'!$D$5:$D$72,CLUBS!$B18,'MI H'!$Y$5:$Y$72,"&gt;0")+COUNTIFS('CA F'!$D$5:$D$72,CLUBS!$B18,'CA F'!$Y$5:$Y$72,"&gt;0")+COUNTIFS('CA H'!$D$5:$D$72,CLUBS!$B18,'CA H'!$Y$5:$Y$72,"&gt;0")+COUNTIFS('JU F'!$D$5:$D$72,CLUBS!$B18,'JU F'!$Y$5:$Y$72,"&gt;0")+COUNTIFS('JU H'!$D$5:$D$72,CLUBS!$B18,'JU H'!$Y$5:$Y$72,"&gt;0")</f>
        <v>0</v>
      </c>
      <c r="X2" s="26">
        <f>SUMIF('MP F'!$D$5:$D$72,CLUBS!$B18,'MP F'!$Z$5:$Z$72)+SUMIF('MP H'!$D$5:$D$72,CLUBS!$B18,'MP H'!$Z$5:$Z$72)+SUMIF('PO F'!$D$5:$D$72,CLUBS!$B18,'PO F'!$Z$5:$Z$72)+SUMIF('PO H'!$D$5:$D$72,CLUBS!$B18,'PO H'!$Z$5:$Z$72)+SUMIF('PU F'!$D$5:$D$72,CLUBS!$B18,'PU F'!$Z$5:$Z$72)+SUMIF('PU H'!$D$5:$D$72,CLUBS!$B18,'PU H'!$Z$5:$Z$72)+SUMIF('BE F'!$D$5:$D$72,CLUBS!$B18,'BE F'!$Z$5:$Z$72)+SUMIF('BE H'!$D$5:$D$72,CLUBS!$B18,'BE H'!$Z$5:$Z$72)+SUMIF('MI F'!$D$5:$D$72,CLUBS!$B18,'MI F'!$Z$5:$Z$72)+SUMIF('MI H'!$D$5:$D$72,CLUBS!$B18,'MI H'!$Z$5:$Z$72)+SUMIF('CA F'!$D$5:$D$72,CLUBS!$B18,'CA F'!$Z$5:$Z$72)+SUMIF('CA H'!$D$5:$D$72,CLUBS!$B18,'CA H'!$Z$5:$Z$72)+SUMIF('JU F'!$D$5:$D$72,CLUBS!$B18,'JU F'!$Z$5:$Z$72)+SUMIF('JU H'!$D$5:$D$72,CLUBS!$B18,'JU H'!$Z$5:$Z$72)</f>
        <v>0</v>
      </c>
      <c r="Y2" s="26">
        <f>COUNTIFS('MP F'!$D$5:$D$72,CLUBS!$B18,'MP F'!$AA$5:$AA$72,"&gt;0")+COUNTIFS('MP H'!$D$5:$D$72,CLUBS!$B18,'MP H'!$AA$5:$AA$72,"&gt;0")+COUNTIFS('PO F'!$D$5:$D$72,CLUBS!$B18,'PO F'!$AA$5:$AA$72,"&gt;0")+COUNTIFS('PO H'!$D$5:$D$72,CLUBS!$B18,'PO H'!$AA$5:$AA$72,"&gt;0")+COUNTIFS('PU F'!$D$5:$D$72,CLUBS!$B18,'PU F'!$AA$5:$AA$72,"&gt;0")+COUNTIFS('PU H'!$D$5:$D$72,CLUBS!$B18,'PU H'!$AA$5:$AA$72,"&gt;0")+COUNTIFS('BE F'!$D$5:$D$72,CLUBS!$B18,'BE F'!$AA$5:$AA$72,"&gt;0")+COUNTIFS('BE H'!$D$5:$D$72,CLUBS!$B18,'BE H'!$AA$5:$AA$72,"&gt;0")+COUNTIFS('MI F'!$D$5:$D$72,CLUBS!$B18,'MI F'!$AA$5:$AA$72,"&gt;0")+COUNTIFS('MI H'!$D$5:$D$72,CLUBS!$B18,'MI H'!$AA$5:$AA$72,"&gt;0")+COUNTIFS('CA F'!$D$5:$D$72,CLUBS!$B18,'CA F'!$AA$5:$AA$72,"&gt;0")+COUNTIFS('CA H'!$D$5:$D$72,CLUBS!$B18,'CA H'!$AA$5:$AA$72,"&gt;0")+COUNTIFS('JU F'!$D$5:$D$72,CLUBS!$B18,'JU F'!$AA$5:$AA$72,"&gt;0")+COUNTIFS('JU H'!$D$5:$D$72,CLUBS!$B18,'JU H'!$AA$5:$AA$72,"&gt;0")</f>
        <v>0</v>
      </c>
      <c r="Z2" s="26">
        <f>SUMIF('MP F'!$D$5:$D$72,CLUBS!$B18,'MP F'!$AB$5:$AB$72)+SUMIF('MP H'!$D$5:$D$72,CLUBS!$B18,'MP H'!$AB$5:$AB$72)+SUMIF('PO F'!$D$5:$D$72,CLUBS!$B18,'PO F'!$AB$5:$AB$72)+SUMIF('PO H'!$D$5:$D$72,CLUBS!$B18,'PO H'!$AB$5:$AB$72)+SUMIF('PU F'!$D$5:$D$72,CLUBS!$B18,'PU F'!$AB$5:$AB$72)+SUMIF('PU H'!$D$5:$D$72,CLUBS!$B18,'PU H'!$AB$5:$AB$72)+SUMIF('BE F'!$D$5:$D$72,CLUBS!$B18,'BE F'!$AB$5:$AB$72)+SUMIF('BE H'!$D$5:$D$72,CLUBS!$B18,'BE H'!$AB$5:$AB$72)+SUMIF('MI F'!$D$5:$D$72,CLUBS!$B18,'MI F'!$AB$5:$AB$72)+SUMIF('MI H'!$D$5:$D$72,CLUBS!$B18,'MI H'!$AB$5:$AB$72)+SUMIF('CA F'!$D$5:$D$72,CLUBS!$B18,'CA F'!$AB$5:$AB$72)+SUMIF('CA H'!$D$5:$D$72,CLUBS!$B18,'CA H'!$AB$5:$AB$72)+SUMIF('JU F'!$D$5:$D$72,CLUBS!$B18,'JU F'!$AB$5:$AB$72)+SUMIF('JU H'!$D$5:$D$72,CLUBS!$B18,'JU H'!$AB$5:$AB$72)</f>
        <v>0</v>
      </c>
      <c r="AA2" s="26">
        <f>COUNTIFS('MP F'!$D$5:$D$72,CLUBS!$B18,'MP F'!$AC$5:$AC$72,"&gt;0")+COUNTIFS('MP H'!$D$5:$D$72,CLUBS!$B18,'MP H'!$AC$5:$AC$72,"&gt;0")+COUNTIFS('PO F'!$D$5:$D$72,CLUBS!$B18,'PO F'!$AC$5:$AC$72,"&gt;0")+COUNTIFS('PO H'!$D$5:$D$72,CLUBS!$B18,'PO H'!$AC$5:$AC$72,"&gt;0")+COUNTIFS('PU F'!$D$5:$D$72,CLUBS!$B18,'PU F'!$AC$5:$AC$72,"&gt;0")+COUNTIFS('PU H'!$D$5:$D$72,CLUBS!$B18,'PU H'!$AC$5:$AC$72,"&gt;0")+COUNTIFS('BE F'!$D$5:$D$72,CLUBS!$B18,'BE F'!$AC$5:$AC$72,"&gt;0")+COUNTIFS('BE H'!$D$5:$D$72,CLUBS!$B18,'BE H'!$AC$5:$AC$72,"&gt;0")+COUNTIFS('MI F'!$D$5:$D$72,CLUBS!$B18,'MI F'!$AC$5:$AC$72,"&gt;0")+COUNTIFS('MI H'!$D$5:$D$72,CLUBS!$B18,'MI H'!$AC$5:$AC$72,"&gt;0")+COUNTIFS('CA F'!$D$5:$D$72,CLUBS!$B18,'CA F'!$AC$5:$AC$72,"&gt;0")+COUNTIFS('CA H'!$D$5:$D$72,CLUBS!$B18,'CA H'!$AC$5:$AC$72,"&gt;0")+COUNTIFS('JU F'!$D$5:$D$72,CLUBS!$B18,'JU F'!$AC$5:$AC$72,"&gt;0")+COUNTIFS('JU H'!$D$5:$D$72,CLUBS!$B18,'JU H'!$AC$5:$AC$72,"&gt;0")</f>
        <v>0</v>
      </c>
      <c r="AB2" s="26">
        <f>SUMIF('MP F'!$D$5:$D$72,CLUBS!$B18,'MP F'!$AD$5:$AD$72)+SUMIF('MP H'!$D$5:$D$72,CLUBS!$B18,'MP H'!$AD$5:$AD$72)+SUMIF('PO F'!$D$5:$D$72,CLUBS!$B18,'PO F'!$AD$5:$AD$72)+SUMIF('PO H'!$D$5:$D$72,CLUBS!$B18,'PO H'!$AD$5:$AD$72)+SUMIF('PU F'!$D$5:$D$72,CLUBS!$B18,'PU F'!$AD$5:$AD$72)+SUMIF('PU H'!$D$5:$D$72,CLUBS!$B18,'PU H'!$AD$5:$AD$72)+SUMIF('BE F'!$D$5:$D$72,CLUBS!$B18,'BE F'!$AD$5:$AD$72)+SUMIF('BE H'!$D$5:$D$72,CLUBS!$B18,'BE H'!$AD$5:$AD$72)+SUMIF('MI F'!$D$5:$D$72,CLUBS!$B18,'MI F'!$AD$5:$AD$72)+SUMIF('MI H'!$D$5:$D$72,CLUBS!$B18,'MI H'!$AD$5:$AD$72)+SUMIF('CA F'!$D$5:$D$72,CLUBS!$B18,'CA F'!$AD$5:$AD$72)+SUMIF('CA H'!$D$5:$D$72,CLUBS!$B18,'CA H'!$AD$5:$AD$72)+SUMIF('JU F'!$D$5:$D$72,CLUBS!$B18,'JU F'!$AD$5:$AD$72)+SUMIF('JU H'!$D$5:$D$72,CLUBS!$B18,'JU H'!$AD$5:$AD$72)</f>
        <v>0</v>
      </c>
      <c r="AC2" s="26">
        <f>COUNTIFS('MP F'!$D$5:$D$72,CLUBS!$B18,'MP F'!$AE$5:$AE$72,"&gt;0")+COUNTIFS('MP H'!$D$5:$D$72,CLUBS!$B18,'MP H'!$AE$5:$AE$72,"&gt;0")+COUNTIFS('PO F'!$D$5:$D$72,CLUBS!$B18,'PO F'!$AE$5:$AE$72,"&gt;0")+COUNTIFS('PO H'!$D$5:$D$72,CLUBS!$B18,'PO H'!$AE$5:$AE$72,"&gt;0")+COUNTIFS('PU F'!$D$5:$D$72,CLUBS!$B18,'PU F'!$AE$5:$AE$72,"&gt;0")+COUNTIFS('PU H'!$D$5:$D$72,CLUBS!$B18,'PU H'!$AE$5:$AE$72,"&gt;0")+COUNTIFS('BE F'!$D$5:$D$72,CLUBS!$B18,'BE F'!$AE$5:$AE$72,"&gt;0")+COUNTIFS('BE H'!$D$5:$D$72,CLUBS!$B18,'BE H'!$AE$5:$AE$72,"&gt;0")+COUNTIFS('MI F'!$D$5:$D$72,CLUBS!$B18,'MI F'!$AE$5:$AE$72,"&gt;0")+COUNTIFS('MI H'!$D$5:$D$72,CLUBS!$B18,'MI H'!$AE$5:$AE$72,"&gt;0")+COUNTIFS('CA F'!$D$5:$D$72,CLUBS!$B18,'CA F'!$AE$5:$AE$72,"&gt;0")+COUNTIFS('CA H'!$D$5:$D$72,CLUBS!$B18,'CA H'!$AE$5:$AE$72,"&gt;0")+COUNTIFS('JU F'!$D$5:$D$72,CLUBS!$B18,'JU F'!$AE$5:$AE$72,"&gt;0")+COUNTIFS('JU H'!$D$5:$D$72,CLUBS!$B18,'JU H'!$AE$5:$AE$72,"&gt;0")</f>
        <v>0</v>
      </c>
      <c r="AD2" s="26">
        <f>SUMIF('MP F'!$D$5:$D$72,CLUBS!$B18,'MP F'!$AF$5:$AF$72)+SUMIF('MP H'!$D$5:$D$72,CLUBS!$B18,'MP H'!$AF$5:$AF$72)+SUMIF('PO F'!$D$5:$D$72,CLUBS!$B18,'PO F'!$AF$5:$AF$72)+SUMIF('PO H'!$D$5:$D$72,CLUBS!$B18,'PO H'!$AF$5:$AF$72)+SUMIF('PU F'!$D$5:$D$72,CLUBS!$B18,'PU F'!$AF$5:$AF$72)+SUMIF('PU H'!$D$5:$D$72,CLUBS!$B18,'PU H'!$AF$5:$AF$72)+SUMIF('BE F'!$D$5:$D$72,CLUBS!$B18,'BE F'!$AF$5:$AF$72)+SUMIF('BE H'!$D$5:$D$72,CLUBS!$B18,'BE H'!$AF$5:$AF$72)+SUMIF('MI F'!$D$5:$D$72,CLUBS!$B18,'MI F'!$AF$5:$AF$72)+SUMIF('MI H'!$D$5:$D$72,CLUBS!$B18,'MI H'!$AF$5:$AF$72)+SUMIF('CA F'!$D$5:$D$72,CLUBS!$B18,'CA F'!$AF$5:$AF$72)+SUMIF('CA H'!$D$5:$D$72,CLUBS!$B18,'CA H'!$AF$5:$AF$72)+SUMIF('JU F'!$D$5:$D$72,CLUBS!$B18,'JU F'!$AF$5:$AF$72)+SUMIF('JU H'!$D$5:$D$72,CLUBS!$B18,'JU H'!$AF$5:$AF$72)</f>
        <v>0</v>
      </c>
      <c r="AE2" s="26">
        <f>COUNTIFS('MP F'!$D$5:$D$72,CLUBS!$B18,'MP F'!$AG$5:$AG$72,"&gt;0")+COUNTIFS('MP H'!$D$5:$D$72,CLUBS!$B18,'MP H'!$AG$5:$AG$72,"&gt;0")+COUNTIFS('PO F'!$D$5:$D$72,CLUBS!$B18,'PO F'!$AG$5:$AG$72,"&gt;0")+COUNTIFS('PO H'!$D$5:$D$72,CLUBS!$B18,'PO H'!$AG$5:$AG$72,"&gt;0")+COUNTIFS('PU F'!$D$5:$D$72,CLUBS!$B18,'PU F'!$AG$5:$AG$72,"&gt;0")+COUNTIFS('PU H'!$D$5:$D$72,CLUBS!$B18,'PU H'!$AG$5:$AG$72,"&gt;0")+COUNTIFS('BE F'!$D$5:$D$72,CLUBS!$B18,'BE F'!$AG$5:$AG$72,"&gt;0")+COUNTIFS('BE H'!$D$5:$D$72,CLUBS!$B18,'BE H'!$AG$5:$AG$72,"&gt;0")+COUNTIFS('MI F'!$D$5:$D$72,CLUBS!$B18,'MI F'!$AG$5:$AG$72,"&gt;0")+COUNTIFS('MI H'!$D$5:$D$72,CLUBS!$B18,'MI H'!$AG$5:$AG$72,"&gt;0")+COUNTIFS('CA F'!$D$5:$D$72,CLUBS!$B18,'CA F'!$AG$5:$AG$72,"&gt;0")+COUNTIFS('CA H'!$D$5:$D$72,CLUBS!$B18,'CA H'!$AG$5:$AG$72,"&gt;0")+COUNTIFS('JU F'!$D$5:$D$72,CLUBS!$B18,'JU F'!$AG$5:$AG$72,"&gt;0")+COUNTIFS('JU H'!$D$5:$D$72,CLUBS!$B18,'JU H'!$AG$5:$AG$72,"&gt;0")</f>
        <v>0</v>
      </c>
      <c r="AF2" s="26">
        <f>SUMIF('MP F'!$D$5:$D$72,CLUBS!$B18,'MP F'!$AH$5:$AH$72)+SUMIF('MP H'!$D$5:$D$72,CLUBS!$B18,'MP H'!$AH$5:$AH$72)+SUMIF('PO F'!$D$5:$D$72,CLUBS!$B18,'PO F'!$AH$5:$AH$72)+SUMIF('PO H'!$D$5:$D$72,CLUBS!$B18,'PO H'!$AH$5:$AH$72)+SUMIF('PU F'!$D$5:$D$72,CLUBS!$B18,'PU F'!$AH$5:$AH$72)+SUMIF('PU H'!$D$5:$D$72,CLUBS!$B18,'PU H'!$AH$5:$AH$72)+SUMIF('BE F'!$D$5:$D$72,CLUBS!$B18,'BE F'!$AH$5:$AH$72)+SUMIF('BE H'!$D$5:$D$72,CLUBS!$B18,'BE H'!$AH$5:$AH$72)+SUMIF('MI F'!$D$5:$D$72,CLUBS!$B18,'MI F'!$AH$5:$AH$72)+SUMIF('MI H'!$D$5:$D$72,CLUBS!$B18,'MI H'!$AH$5:$AH$72)+SUMIF('CA F'!$D$5:$D$72,CLUBS!$B18,'CA F'!$AH$5:$AH$72)+SUMIF('CA H'!$D$5:$D$72,CLUBS!$B18,'CA H'!$AH$5:$AH$72)+SUMIF('JU F'!$D$5:$D$72,CLUBS!$B18,'JU F'!$AH$5:$AH$72)+SUMIF('JU H'!$D$5:$D$72,CLUBS!$B18,'JU H'!$AH$5:$AH$72)</f>
        <v>0</v>
      </c>
      <c r="AG2" s="16">
        <f t="shared" ref="AG2:AG38" si="1">C2+E2+G2+I2+K2+M2+O2+Q2+S2+U2+W2+Y2+AA2+AC2+AE2</f>
        <v>25</v>
      </c>
      <c r="AH2" s="28">
        <f t="shared" ref="AH2:AH38" si="2">SUM(L2,J2,H2,F2,D2,N2,P2,R2,T2,V2,X2,Z2,AB2,AD2,AF2)</f>
        <v>582</v>
      </c>
      <c r="AI2" s="29">
        <f t="shared" ref="AI2:AI39" si="3">IF(AG2=0,0,PRODUCT(AH2,1/AG2))</f>
        <v>23.28</v>
      </c>
      <c r="AJ2" s="14">
        <f>COUNTIF('Licenciés Jeunes 2023'!F:F,CLUBS!B18)</f>
        <v>0</v>
      </c>
      <c r="AK2" s="27">
        <f t="shared" ref="AK2:AK38" si="4">IF(AJ2=0,0,AH2/AJ2)</f>
        <v>0</v>
      </c>
    </row>
    <row r="3" spans="1:37" ht="13.5" x14ac:dyDescent="0.3">
      <c r="A3" s="34">
        <f t="shared" si="0"/>
        <v>20</v>
      </c>
      <c r="B3" s="65" t="s">
        <v>19</v>
      </c>
      <c r="C3" s="14">
        <f>COUNTIFS('MP F'!$D$5:$D$72,CLUBS!$B22,'MP F'!$E$5:$E$72,"&gt;0")+COUNTIFS('MP H'!$D$5:$D$72,CLUBS!$B22,'MP H'!$E$5:$E$72,"&gt;0")+COUNTIFS('PO F'!$D$5:$D$72,CLUBS!$B22,'PO F'!$E$5:$E$72,"&gt;0")+COUNTIFS('PO H'!$D$5:$D$72,CLUBS!$B22,'PO H'!$E$5:$E$72,"&gt;0")+COUNTIFS('PU F'!$D$5:$D$72,CLUBS!$B22,'PU F'!$E$5:$E$72,"&gt;0")+COUNTIFS('PU H'!$D$5:$D$72,CLUBS!$B22,'PU H'!$E$5:$E$72,"&gt;0")+COUNTIFS('BE F'!$D$5:$D$72,CLUBS!$B22,'BE F'!$E$5:$E$72,"&gt;0")+COUNTIFS('BE H'!$D$5:$D$72,CLUBS!$B22,'BE H'!$E$5:$E$72,"&gt;0")+COUNTIFS('MI F'!$D$5:$D$72,CLUBS!$B22,'MI F'!$E$5:$E$72,"&gt;0")+COUNTIFS('MI H'!$D$5:$D$72,CLUBS!$B22,'MI H'!$E$5:$E$72,"&gt;0")+COUNTIFS('CA F'!$D$5:$D$72,CLUBS!$B22,'CA F'!$E$5:$E$72,"&gt;0")+COUNTIFS('CA H'!$D$5:$D$72,CLUBS!$B22,'CA H'!$E$5:$E$72,"&gt;0")+COUNTIFS('JU F'!$D$5:$D$72,CLUBS!$B22,'JU F'!$E$5:$E$72,"&gt;0")+COUNTIFS('JU H'!$D$5:$D$72,CLUBS!$B22,'JU H'!$E$5:$E$72,"&gt;0")</f>
        <v>0</v>
      </c>
      <c r="D3" s="27">
        <f>SUMIF('MP F'!$D$5:$D$72,CLUBS!$B22,'MP F'!$F$5:$F$72)+SUMIF('MP H'!$D$5:$D$72,CLUBS!$B22,'MP H'!$F$5:$F$72)+SUMIF('PO F'!$D$5:$D$72,CLUBS!$B22,'PO F'!$F$5:$F$72)+SUMIF('PO H'!$D$5:$D$72,CLUBS!$B22,'PO H'!$F$5:$F$72)+SUMIF('PU F'!$D$5:$D$72,CLUBS!$B22,'PU F'!$F$5:$F$72)+SUMIF('PU H'!$D$5:$D$72,CLUBS!$B22,'PU H'!$F$5:$F$72)+SUMIF('BE F'!$D$5:$D$72,CLUBS!$B22,'BE F'!$F$5:$F$72)+SUMIF('BE H'!$D$5:$D$72,CLUBS!$B22,'BE H'!$F$5:$F$72)+SUMIF('MI F'!$D$5:$D$72,CLUBS!$B22,'MI F'!$F$5:$F$72)+SUMIF('MI H'!$D$5:$D$72,CLUBS!$B22,'MI H'!$F$5:$F$72)+SUMIF('CA F'!$D$5:$D$72,CLUBS!$B22,'CA F'!$F$5:$F$72)+SUMIF('CA H'!$D$5:$D$72,CLUBS!$B22,'CA H'!$F$5:$F$72)+SUMIF('JU F'!$D$5:$D$72,CLUBS!$B22,'JU F'!$F$5:$F$72)+SUMIF('JU H'!$D$5:$D$72,CLUBS!$B22,'JU H'!$F$5:$F$72)</f>
        <v>0</v>
      </c>
      <c r="E3" s="38">
        <f>COUNTIFS('MP F'!$D$5:$D$72,CLUBS!$B22,'MP F'!$G$5:$G$72,"&gt;0")+COUNTIFS('MP H'!$D$5:$D$72,CLUBS!$B22,'MP H'!$G$5:$G$72,"&gt;0")+COUNTIFS('PO F'!$D$5:$D$72,CLUBS!$B22,'PO F'!$G$5:$G$72,"&gt;0")+COUNTIFS('PO H'!$D$5:$D$72,CLUBS!$B22,'PO H'!$G$5:$G$72,"&gt;0")+COUNTIFS('PU F'!$D$5:$D$72,CLUBS!$B22,'PU F'!$G$5:$G$72,"&gt;0")+COUNTIFS('PU H'!$D$5:$D$72,CLUBS!$B22,'PU H'!$G$5:$G$72,"&gt;0")+COUNTIFS('BE F'!$D$5:$D$72,CLUBS!$B22,'BE F'!$G$5:$G$72,"&gt;0")+COUNTIFS('BE H'!$D$5:$D$72,CLUBS!$B22,'BE H'!$G$5:$G$72,"&gt;0")+COUNTIFS('MI F'!$D$5:$D$72,CLUBS!$B22,'MI F'!$G$5:$G$72,"&gt;0")+COUNTIFS('MI H'!$D$5:$D$72,CLUBS!$B22,'MI H'!$G$5:$G$72,"&gt;0")+COUNTIFS('CA F'!$D$5:$D$72,CLUBS!$B22,'CA F'!$G$5:$G$72,"&gt;0")+COUNTIFS('CA H'!$D$5:$D$72,CLUBS!$B22,'CA H'!$G$5:$G$72,"&gt;0")+COUNTIFS('JU F'!$D$5:$D$72,CLUBS!$B22,'JU F'!$G$5:$G$72,"&gt;0")+COUNTIFS('JU H'!$D$5:$D$72,CLUBS!$B22,'JU H'!$G$5:$G$72,"&gt;0")</f>
        <v>0</v>
      </c>
      <c r="F3" s="58">
        <f>SUMIF('MP F'!$D$5:$D$72,CLUBS!$B22,'MP F'!$H$5:$H$72)+SUMIF('MP H'!$D$5:$D$72,CLUBS!$B22,'MP H'!$H$5:$H$72)+SUMIF('PO F'!$D$5:$D$72,CLUBS!$B22,'PO F'!$H$5:$H$72)+SUMIF('PO H'!$D$5:$D$72,CLUBS!$B22,'PO H'!$H$5:$H$72)+SUMIF('PU F'!$D$5:$D$72,CLUBS!$B22,'PU F'!$H$5:$H$72)+SUMIF('PU H'!$D$5:$D$72,CLUBS!$B22,'PU H'!$H$5:$H$72)+SUMIF('BE F'!$D$5:$D$72,CLUBS!$B22,'BE F'!$H$5:$H$72)+SUMIF('BE H'!$D$5:$D$72,CLUBS!$B22,'BE H'!$H$5:$H$72)+SUMIF('MI F'!$D$5:$D$72,CLUBS!$B22,'MI F'!$H$5:$H$72)+SUMIF('MI H'!$D$5:$D$72,CLUBS!$B22,'MI H'!$H$5:$H$72)+SUMIF('CA F'!$D$5:$D$72,CLUBS!$B22,'CA F'!$H$5:$H$72)+SUMIF('CA H'!$D$5:$D$72,CLUBS!$B22,'CA H'!$H$5:$H$72)+SUMIF('JU F'!$D$5:$D$72,CLUBS!$B22,'JU F'!$H$5:$H$72)+SUMIF('JU H'!$D$5:$D$72,CLUBS!$B22,'JU H'!$H$5:$H$72)</f>
        <v>0</v>
      </c>
      <c r="G3" s="14">
        <f>COUNTIFS('MP F'!$D$5:$D$72,CLUBS!$B22,'MP F'!$I$5:$I$72,"&gt;0")+COUNTIFS('MP H'!$D$5:$D$72,CLUBS!$B22,'MP H'!$I$5:$I$72,"&gt;0")+COUNTIFS('PO F'!$D$5:$D$72,CLUBS!$B22,'PO F'!$I$5:$I$72,"&gt;0")+COUNTIFS('PO H'!$D$5:$D$72,CLUBS!$B22,'PO H'!$I$5:$I$72,"&gt;0")+COUNTIFS('PU F'!$D$5:$D$72,CLUBS!$B22,'PU F'!$I$5:$I$72,"&gt;0")+COUNTIFS('PU H'!$D$5:$D$72,CLUBS!$B22,'PU H'!$I$5:$I$72,"&gt;0")+COUNTIFS('BE F'!$D$5:$D$72,CLUBS!$B22,'BE F'!$I$5:$I$72,"&gt;0")+COUNTIFS('BE H'!$D$5:$D$72,CLUBS!$B22,'BE H'!$I$5:$I$72,"&gt;0")+COUNTIFS('MI F'!$D$5:$D$72,CLUBS!$B22,'MI F'!$I$5:$I$72,"&gt;0")+COUNTIFS('MI H'!$D$5:$D$72,CLUBS!$B22,'MI H'!$I$5:$I$72,"&gt;0")+COUNTIFS('CA F'!$D$5:$D$72,CLUBS!$B22,'CA F'!$I$5:$I$72,"&gt;0")+COUNTIFS('CA H'!$D$5:$D$72,CLUBS!$B22,'CA H'!$I$5:$I$72,"&gt;0")+COUNTIFS('JU F'!$D$5:$D$72,CLUBS!$B22,'JU F'!$I$5:$I$72,"&gt;0")+COUNTIFS('JU H'!$D$5:$D$72,CLUBS!$B22,'JU H'!$I$5:$I$72,"&gt;0")</f>
        <v>0</v>
      </c>
      <c r="H3" s="26">
        <f>SUMIF('MP F'!$D$5:$D$72,CLUBS!$B22,'MP F'!$J$5:$J$72)+SUMIF('MP H'!$D$5:$D$72,CLUBS!$B22,'MP H'!$J$5:$J$72)+SUMIF('PO F'!$D$5:$D$72,CLUBS!$B22,'PO F'!$J$5:$J$72)+SUMIF('PO H'!$D$5:$D$72,CLUBS!$B22,'PO H'!$J$5:$J$72)+SUMIF('PU F'!$D$5:$D$72,CLUBS!$B22,'PU F'!$J$5:$J$72)+SUMIF('PU H'!$D$5:$D$72,CLUBS!$B22,'PU H'!$J$5:$J$72)+SUMIF('BE F'!$D$5:$D$72,CLUBS!$B22,'BE F'!$J$5:$J$72)+SUMIF('BE H'!$D$5:$D$72,CLUBS!$B22,'BE H'!$J$5:$J$72)+SUMIF('MI F'!$D$5:$D$72,CLUBS!$B22,'MI F'!$J$5:$J$72)+SUMIF('MI H'!$D$5:$D$72,CLUBS!$B22,'MI H'!$J$5:$J$72)+SUMIF('CA F'!$D$5:$D$72,CLUBS!$B22,'CA F'!$J$5:$J$72)+SUMIF('CA H'!$D$5:$D$72,CLUBS!$B22,'CA H'!$J$5:$J$72)+SUMIF('JU F'!$D$5:$D$72,CLUBS!$B22,'JU F'!$J$5:$J$72)+SUMIF('JU H'!$D$5:$D$72,CLUBS!$B22,'JU H'!$J$5:$J$72)</f>
        <v>0</v>
      </c>
      <c r="I3" s="38">
        <f>COUNTIFS('MP F'!$D$5:$D$72,CLUBS!$B22,'MP F'!$K$5:$K$72,"&gt;0")+COUNTIFS('MP H'!$D$5:$D$72,CLUBS!$B22,'MP H'!$K$5:$K$72,"&gt;0")+COUNTIFS('PO F'!$D$5:$D$72,CLUBS!$B22,'PO F'!$K$5:$K$72,"&gt;0")+COUNTIFS('PO H'!$D$5:$D$72,CLUBS!$B22,'PO H'!$K$5:$K$72,"&gt;0")+COUNTIFS('PU F'!$D$5:$D$72,CLUBS!$B22,'PU F'!$K$5:$K$72,"&gt;0")+COUNTIFS('PU H'!$D$5:$D$72,CLUBS!$B22,'PU H'!$K$5:$K$72,"&gt;0")+COUNTIFS('BE F'!$D$5:$D$72,CLUBS!$B22,'BE F'!$K$5:$K$72,"&gt;0")+COUNTIFS('BE H'!$D$5:$D$72,CLUBS!$B22,'BE H'!$K$5:$K$72,"&gt;0")+COUNTIFS('MI F'!$D$5:$D$72,CLUBS!$B22,'MI F'!$K$5:$K$72,"&gt;0")+COUNTIFS('MI H'!$D$5:$D$72,CLUBS!$B22,'MI H'!$K$5:$K$72,"&gt;0")+COUNTIFS('CA F'!$D$5:$D$72,CLUBS!$B22,'CA F'!$K$5:$K$72,"&gt;0")+COUNTIFS('CA H'!$D$5:$D$72,CLUBS!$B22,'CA H'!$K$5:$K$72,"&gt;0")+COUNTIFS('JU F'!$D$5:$D$72,CLUBS!$B22,'JU F'!$K$5:$K$72,"&gt;0")+COUNTIFS('JU H'!$D$5:$D$72,CLUBS!$B22,'JU H'!$K$5:$K$72,"&gt;0")</f>
        <v>0</v>
      </c>
      <c r="J3" s="38">
        <f>SUMIF('MP F'!$D$5:$D$72,CLUBS!$B22,'MP F'!$L$5:$L$72)+SUMIF('MP H'!$D$5:$D$72,CLUBS!$B22,'MP H'!$L$5:$L$72)+SUMIF('PO F'!$D$5:$D$72,CLUBS!$B22,'PO F'!$L$5:$L$72)+SUMIF('PO H'!$D$5:$D$72,CLUBS!$B22,'PO H'!$L$5:$L$72)+SUMIF('PU F'!$D$5:$D$72,CLUBS!$B22,'PU F'!$L$5:$L$72)+SUMIF('PU H'!$D$5:$D$72,CLUBS!$B22,'PU H'!$L$5:$L$72)+SUMIF('BE F'!$D$5:$D$72,CLUBS!$B22,'BE F'!$L$5:$L$72)+SUMIF('BE H'!$D$5:$D$72,CLUBS!$B22,'BE H'!$L$5:$L$72)+SUMIF('MI F'!$D$5:$D$72,CLUBS!$B22,'MI F'!$L$5:$L$72)+SUMIF('MI H'!$D$5:$D$72,CLUBS!$B22,'MI H'!$L$5:$L$72)+SUMIF('CA F'!$D$5:$D$72,CLUBS!$B22,'CA F'!$L$5:$L$72)+SUMIF('CA H'!$D$5:$D$72,CLUBS!$B22,'CA H'!$L$5:$L$72)+SUMIF('JU F'!$D$5:$D$72,CLUBS!$B22,'JU F'!$L$5:$L$72)+SUMIF('JU H'!$D$5:$D$72,CLUBS!$B22,'JU H'!$L$5:$L$72)</f>
        <v>0</v>
      </c>
      <c r="K3" s="26">
        <f>COUNTIFS('MP F'!$D$5:$D$72,CLUBS!$B22,'MP F'!$M$5:$M$72,"&gt;0")+COUNTIFS('MP H'!$D$5:$D$72,CLUBS!$B22,'MP H'!$M$5:$M$72,"&gt;0")+COUNTIFS('PO F'!$D$5:$D$72,CLUBS!$B22,'PO F'!$M$5:$M$72,"&gt;0")+COUNTIFS('PO H'!$D$5:$D$72,CLUBS!$B22,'PO H'!$M$5:$M$72,"&gt;0")+COUNTIFS('PU F'!$D$5:$D$72,CLUBS!$B22,'PU F'!$M$5:$M$72,"&gt;0")+COUNTIFS('PU H'!$D$5:$D$72,CLUBS!$B22,'PU H'!$M$5:$M$72,"&gt;0")+COUNTIFS('BE F'!$D$5:$D$72,CLUBS!$B22,'BE F'!$M$5:$M$72,"&gt;0")+COUNTIFS('BE H'!$D$5:$D$72,CLUBS!$B22,'BE H'!$M$5:$M$72,"&gt;0")+COUNTIFS('MI F'!$D$5:$D$72,CLUBS!$B22,'MI F'!$M$5:$M$72,"&gt;0")+COUNTIFS('MI H'!$D$5:$D$72,CLUBS!$B22,'MI H'!$M$5:$M$72,"&gt;0")+COUNTIFS('CA F'!$D$5:$D$72,CLUBS!$B22,'CA F'!$M$5:$M$72,"&gt;0")+COUNTIFS('CA H'!$D$5:$D$72,CLUBS!$B22,'CA H'!$M$5:$M$72,"&gt;0")+COUNTIFS('JU F'!$D$5:$D$72,CLUBS!$B22,'JU F'!$M$5:$M$72,"&gt;0")+COUNTIFS('JU H'!$D$5:$D$72,CLUBS!$B22,'JU H'!$M$5:$M$72,"&gt;0")</f>
        <v>0</v>
      </c>
      <c r="L3" s="26">
        <f>SUMIF('MP F'!$D$5:$D$72,CLUBS!$B22,'MP F'!$N$5:$N$72)+SUMIF('MP H'!$D$5:$D$72,CLUBS!$B22,'MP H'!$N$5:$N$72)+SUMIF('PO F'!$D$5:$D$72,CLUBS!$B22,'PO F'!$N$5:$N$72)+SUMIF('PO H'!$D$5:$D$72,CLUBS!$B22,'PO H'!$N$5:$N$72)+SUMIF('PU F'!$D$5:$D$72,CLUBS!$B22,'PU F'!$N$5:$N$72)+SUMIF('PU H'!$D$5:$D$72,CLUBS!$B22,'PU H'!$N$5:$N$72)+SUMIF('BE F'!$D$5:$D$72,CLUBS!$B22,'BE F'!$N$5:$N$72)+SUMIF('BE H'!$D$5:$D$72,CLUBS!$B22,'BE H'!$N$5:$N$72)+SUMIF('MI F'!$D$5:$D$72,CLUBS!$B22,'MI F'!$N$5:$N$72)+SUMIF('MI H'!$D$5:$D$72,CLUBS!$B22,'MI H'!$N$5:$N$72)+SUMIF('CA F'!$D$5:$D$72,CLUBS!$B22,'CA F'!$N$5:$N$72)+SUMIF('CA H'!$D$5:$D$72,CLUBS!$B22,'CA H'!$N$5:$N$72)+SUMIF('JU F'!$D$5:$D$72,CLUBS!$B22,'JU F'!$N$5:$N$72)+SUMIF('JU H'!$D$5:$D$72,CLUBS!$B22,'JU H'!$N$5:$N$72)</f>
        <v>0</v>
      </c>
      <c r="M3" s="26">
        <f>COUNTIFS('MP F'!$D$5:$D$72,CLUBS!$B22,'MP F'!$O$5:$O$72,"&gt;0")+COUNTIFS('MP H'!$D$5:$D$72,CLUBS!$B22,'MP H'!$O$5:$O$72,"&gt;0")+COUNTIFS('PO F'!$D$5:$D$72,CLUBS!$B22,'PO F'!$O$5:$O$72,"&gt;0")+COUNTIFS('PO H'!$D$5:$D$72,CLUBS!$B22,'PO H'!$O$5:$O$72,"&gt;0")+COUNTIFS('PU F'!$D$5:$D$72,CLUBS!$B22,'PU F'!$O$5:$O$72,"&gt;0")+COUNTIFS('PU H'!$D$5:$D$72,CLUBS!$B22,'PU H'!$O$5:$O$72,"&gt;0")+COUNTIFS('BE F'!$D$5:$D$72,CLUBS!$B22,'BE F'!$O$5:$O$72,"&gt;0")+COUNTIFS('BE H'!$D$5:$D$72,CLUBS!$B22,'BE H'!$O$5:$O$72,"&gt;0")+COUNTIFS('MI F'!$D$5:$D$72,CLUBS!$B22,'MI F'!$O$5:$O$72,"&gt;0")+COUNTIFS('MI H'!$D$5:$D$72,CLUBS!$B22,'MI H'!$O$5:$O$72,"&gt;0")+COUNTIFS('CA F'!$D$5:$D$72,CLUBS!$B22,'CA F'!$O$5:$O$72,"&gt;0")+COUNTIFS('CA H'!$D$5:$D$72,CLUBS!$B22,'CA H'!$O$5:$O$72,"&gt;0")+COUNTIFS('JU F'!$D$5:$D$72,CLUBS!$B22,'JU F'!$O$5:$O$72,"&gt;0")+COUNTIFS('JU H'!$D$5:$D$72,CLUBS!$B22,'JU H'!$O$5:$O$72,"&gt;0")</f>
        <v>0</v>
      </c>
      <c r="N3" s="26">
        <f>SUMIF('MP F'!$D$5:$D$72,CLUBS!$B22,'MP F'!$P$5:$P$72)+SUMIF('MP H'!$D$5:$D$72,CLUBS!$B22,'MP H'!$P$5:$P$72)+SUMIF('PO F'!$D$5:$D$72,CLUBS!$B22,'PO F'!$P$5:$P$72)+SUMIF('PO H'!$D$5:$D$72,CLUBS!$B22,'PO H'!$P$5:$P$72)+SUMIF('PU F'!$D$5:$D$72,CLUBS!$B22,'PU F'!$P$5:$P$72)+SUMIF('PU H'!$D$5:$D$72,CLUBS!$B22,'PU H'!$P$5:$P$72)+SUMIF('BE F'!$D$5:$D$72,CLUBS!$B22,'BE F'!$P$5:$P$72)+SUMIF('BE H'!$D$5:$D$72,CLUBS!$B22,'BE H'!$P$5:$P$72)+SUMIF('MI F'!$D$5:$D$72,CLUBS!$B22,'MI F'!$P$5:$P$72)+SUMIF('MI H'!$D$5:$D$72,CLUBS!$B22,'MI H'!$P$5:$P$72)+SUMIF('CA F'!$D$5:$D$72,CLUBS!$B22,'CA F'!$P$5:$P$72)+SUMIF('CA H'!$D$5:$D$72,CLUBS!$B22,'CA H'!$P$5:$P$72)+SUMIF('JU F'!$D$5:$D$72,CLUBS!$B22,'JU F'!$P$5:$P$72)+SUMIF('JU H'!$D$5:$D$72,CLUBS!$B22,'JU H'!$P$5:$P$72)</f>
        <v>0</v>
      </c>
      <c r="O3" s="26">
        <f>COUNTIFS('MP F'!$D$5:$D$72,CLUBS!$B22,'MP F'!$Q$5:$Q$72,"&gt;0")+COUNTIFS('MP H'!$D$5:$D$72,CLUBS!$B22,'MP H'!$Q$5:$Q$72,"&gt;0")+COUNTIFS('PO F'!$D$5:$D$72,CLUBS!$B22,'PO F'!$Q$5:$Q$72,"&gt;0")+COUNTIFS('PO H'!$D$5:$D$72,CLUBS!$B22,'PO H'!$Q$5:$Q$72,"&gt;0")+COUNTIFS('PU F'!$D$5:$D$72,CLUBS!$B22,'PU F'!$Q$5:$Q$72,"&gt;0")+COUNTIFS('PU H'!$D$5:$D$72,CLUBS!$B22,'PU H'!$Q$5:$Q$72,"&gt;0")+COUNTIFS('BE F'!$D$5:$D$72,CLUBS!$B22,'BE F'!$Q$5:$Q$72,"&gt;0")+COUNTIFS('BE H'!$D$5:$D$72,CLUBS!$B22,'BE H'!$Q$5:$Q$72,"&gt;0")+COUNTIFS('MI F'!$D$5:$D$72,CLUBS!$B22,'MI F'!$Q$5:$Q$72,"&gt;0")+COUNTIFS('MI H'!$D$5:$D$72,CLUBS!$B22,'MI H'!$Q$5:$Q$72,"&gt;0")+COUNTIFS('CA F'!$D$5:$D$72,CLUBS!$B22,'CA F'!$Q$5:$Q$72,"&gt;0")+COUNTIFS('CA H'!$D$5:$D$72,CLUBS!$B22,'CA H'!$Q$5:$Q$72,"&gt;0")+COUNTIFS('JU F'!$D$5:$D$72,CLUBS!$B22,'JU F'!$Q$5:$Q$72,"&gt;0")+COUNTIFS('JU H'!$D$5:$D$72,CLUBS!$B22,'JU H'!$Q$5:$Q$72,"&gt;0")</f>
        <v>0</v>
      </c>
      <c r="P3" s="26">
        <f>SUMIF('MP F'!$D$5:$D$72,CLUBS!$B22,'MP F'!$R$5:$R$72)+SUMIF('MP H'!$D$5:$D$72,CLUBS!$B22,'MP H'!$R$5:$R$72)+SUMIF('PO F'!$D$5:$D$72,CLUBS!$B22,'PO F'!$R$5:$R$72)+SUMIF('PO H'!$D$5:$D$72,CLUBS!$B22,'PO H'!$R$5:$R$72)+SUMIF('PU F'!$D$5:$D$72,CLUBS!$B22,'PU F'!$R$5:$R$72)+SUMIF('PU H'!$D$5:$D$72,CLUBS!$B22,'PU H'!$R$5:$R$72)+SUMIF('BE F'!$D$5:$D$72,CLUBS!$B22,'BE F'!$R$5:$R$72)+SUMIF('BE H'!$D$5:$D$72,CLUBS!$B22,'BE H'!$R$5:$R$72)+SUMIF('MI F'!$D$5:$D$72,CLUBS!$B22,'MI F'!$R$5:$R$72)+SUMIF('MI H'!$D$5:$D$72,CLUBS!$B22,'MI H'!$R$5:$R$72)+SUMIF('CA F'!$D$5:$D$72,CLUBS!$B22,'CA F'!$R$5:$R$72)+SUMIF('CA H'!$D$5:$D$72,CLUBS!$B22,'CA H'!$R$5:$R$72)+SUMIF('JU F'!$D$5:$D$72,CLUBS!$B22,'JU F'!$R$5:$R$72)+SUMIF('JU H'!$D$5:$D$72,CLUBS!$B22,'JU H'!$R$5:$R$72)</f>
        <v>0</v>
      </c>
      <c r="Q3" s="26">
        <f>COUNTIFS('MP F'!$D$5:$D$72,CLUBS!$B22,'MP F'!$S$5:$S$72,"&gt;0")+COUNTIFS('MP H'!$D$5:$D$72,CLUBS!$B22,'MP H'!$S$5:$S$72,"&gt;0")+COUNTIFS('PO F'!$D$5:$D$72,CLUBS!$B22,'PO F'!$S$5:$S$72,"&gt;0")+COUNTIFS('PO H'!$D$5:$D$72,CLUBS!$B22,'PO H'!$S$5:$S$72,"&gt;0")+COUNTIFS('PU F'!$D$5:$D$72,CLUBS!$B22,'PU F'!$S$5:$S$72,"&gt;0")+COUNTIFS('PU H'!$D$5:$D$72,CLUBS!$B22,'PU H'!$S$5:$S$72,"&gt;0")+COUNTIFS('BE F'!$D$5:$D$72,CLUBS!$B22,'BE F'!$S$5:$S$72,"&gt;0")+COUNTIFS('BE H'!$D$5:$D$72,CLUBS!$B22,'BE H'!$S$5:$S$72,"&gt;0")+COUNTIFS('MI F'!$D$5:$D$72,CLUBS!$B22,'MI F'!$S$5:$S$72,"&gt;0")+COUNTIFS('MI H'!$D$5:$D$72,CLUBS!$B22,'MI H'!$S$5:$S$72,"&gt;0")+COUNTIFS('CA F'!$D$5:$D$72,CLUBS!$B22,'CA F'!$S$5:$S$72,"&gt;0")+COUNTIFS('CA H'!$D$5:$D$72,CLUBS!$B22,'CA H'!$S$5:$S$72,"&gt;0")+COUNTIFS('JU F'!$D$5:$D$72,CLUBS!$B22,'JU F'!$S$5:$S$72,"&gt;0")+COUNTIFS('JU H'!$D$5:$D$72,CLUBS!$B22,'JU H'!$S$5:$S$72,"&gt;0")</f>
        <v>0</v>
      </c>
      <c r="R3" s="26">
        <f>SUMIF('MP F'!$D$5:$D$72,CLUBS!$B22,'MP F'!$T$5:$T$72)+SUMIF('MP H'!$D$5:$D$72,CLUBS!$B22,'MP H'!$T$5:$T$72)+SUMIF('PO F'!$D$5:$D$72,CLUBS!$B22,'PO F'!$T$5:$T$72)+SUMIF('PO H'!$D$5:$D$72,CLUBS!$B22,'PO H'!$T$5:$T$72)+SUMIF('PU F'!$D$5:$D$72,CLUBS!$B22,'PU F'!$T$5:$T$72)+SUMIF('PU H'!$D$5:$D$72,CLUBS!$B22,'PU H'!$T$5:$T$72)+SUMIF('BE F'!$D$5:$D$72,CLUBS!$B22,'BE F'!$T$5:$T$72)+SUMIF('BE H'!$D$5:$D$72,CLUBS!$B22,'BE H'!$T$5:$T$72)+SUMIF('MI F'!$D$5:$D$72,CLUBS!$B22,'MI F'!$T$5:$T$72)+SUMIF('MI H'!$D$5:$D$72,CLUBS!$B22,'MI H'!$T$5:$T$72)+SUMIF('CA F'!$D$5:$D$72,CLUBS!$B22,'CA F'!$T$5:$T$72)+SUMIF('CA H'!$D$5:$D$72,CLUBS!$B22,'CA H'!$T$5:$T$72)+SUMIF('JU F'!$D$5:$D$72,CLUBS!$B22,'JU F'!$T$5:$T$72)+SUMIF('JU H'!$D$5:$D$72,CLUBS!$B22,'JU H'!$T$5:$T$72)</f>
        <v>0</v>
      </c>
      <c r="S3" s="26">
        <f>COUNTIFS('MP F'!$D$5:$D$72,CLUBS!$B22,'MP F'!$U$5:$U$72,"&gt;0")+COUNTIFS('MP H'!$D$5:$D$72,CLUBS!$B22,'MP H'!$U$5:$U$72,"&gt;0")+COUNTIFS('PO F'!$D$5:$D$72,CLUBS!$B22,'PO F'!$U$5:$U$72,"&gt;0")+COUNTIFS('PO H'!$D$5:$D$72,CLUBS!$B22,'PO H'!$U$5:$U$72,"&gt;0")+COUNTIFS('PU F'!$D$5:$D$72,CLUBS!$B22,'PU F'!$U$5:$U$72,"&gt;0")+COUNTIFS('PU H'!$D$5:$D$72,CLUBS!$B22,'PU H'!$U$5:$U$72,"&gt;0")+COUNTIFS('BE F'!$D$5:$D$72,CLUBS!$B22,'BE F'!$U$5:$U$72,"&gt;0")+COUNTIFS('BE H'!$D$5:$D$72,CLUBS!$B22,'BE H'!$U$5:$U$72,"&gt;0")+COUNTIFS('MI F'!$D$5:$D$72,CLUBS!$B22,'MI F'!$U$5:$U$72,"&gt;0")+COUNTIFS('MI H'!$D$5:$D$72,CLUBS!$B22,'MI H'!$U$5:$U$72,"&gt;0")+COUNTIFS('CA F'!$D$5:$D$72,CLUBS!$B22,'CA F'!$U$5:$U$72,"&gt;0")+COUNTIFS('CA H'!$D$5:$D$72,CLUBS!$B22,'CA H'!$U$5:$U$72,"&gt;0")+COUNTIFS('JU F'!$D$5:$D$72,CLUBS!$B22,'JU F'!$U$5:$U$72,"&gt;0")+COUNTIFS('JU H'!$D$5:$D$72,CLUBS!$B22,'JU H'!$U$5:$U$72,"&gt;0")</f>
        <v>0</v>
      </c>
      <c r="T3" s="26">
        <f>SUMIF('MP F'!$D$5:$D$72,CLUBS!$B22,'MP F'!$V$5:$V$72)+SUMIF('MP H'!$D$5:$D$72,CLUBS!$B22,'MP H'!$V$5:$V$72)+SUMIF('PO F'!$D$5:$D$72,CLUBS!$B22,'PO F'!$V$5:$V$72)+SUMIF('PO H'!$D$5:$D$72,CLUBS!$B22,'PO H'!$V$5:$V$72)+SUMIF('PU F'!$D$5:$D$72,CLUBS!$B22,'PU F'!$V$5:$V$72)+SUMIF('PU H'!$D$5:$D$72,CLUBS!$B22,'PU H'!$V$5:$V$72)+SUMIF('BE F'!$D$5:$D$72,CLUBS!$B22,'BE F'!$V$5:$V$72)+SUMIF('BE H'!$D$5:$D$72,CLUBS!$B22,'BE H'!$V$5:$V$72)+SUMIF('MI F'!$D$5:$D$72,CLUBS!$B22,'MI F'!$V$5:$V$72)+SUMIF('MI H'!$D$5:$D$72,CLUBS!$B22,'MI H'!$V$5:$V$72)+SUMIF('CA F'!$D$5:$D$72,CLUBS!$B22,'CA F'!$V$5:$V$72)+SUMIF('CA H'!$D$5:$D$72,CLUBS!$B22,'CA H'!$V$5:$V$72)+SUMIF('JU F'!$D$5:$D$72,CLUBS!$B22,'JU F'!$V$5:$V$72)+SUMIF('JU H'!$D$5:$D$72,CLUBS!$B22,'JU H'!$V$5:$V$72)</f>
        <v>0</v>
      </c>
      <c r="U3" s="26">
        <f>COUNTIFS('MP F'!$D$5:$D$72,CLUBS!$B22,'MP F'!$W$5:$W$72,"&gt;0")+COUNTIFS('MP H'!$D$5:$D$72,CLUBS!$B22,'MP H'!$W$5:$W$72,"&gt;0")+COUNTIFS('PO F'!$D$5:$D$72,CLUBS!$B22,'PO F'!$W$5:$W$72,"&gt;0")+COUNTIFS('PO H'!$D$5:$D$72,CLUBS!$B22,'PO H'!$W$5:$W$72,"&gt;0")+COUNTIFS('PU F'!$D$5:$D$72,CLUBS!$B22,'PU F'!$W$5:$W$72,"&gt;0")+COUNTIFS('PU H'!$D$5:$D$72,CLUBS!$B22,'PU H'!$W$5:$W$72,"&gt;0")+COUNTIFS('BE F'!$D$5:$D$72,CLUBS!$B22,'BE F'!$W$5:$W$72,"&gt;0")+COUNTIFS('BE H'!$D$5:$D$72,CLUBS!$B22,'BE H'!$W$5:$W$72,"&gt;0")+COUNTIFS('MI F'!$D$5:$D$72,CLUBS!$B22,'MI F'!$W$5:$W$72,"&gt;0")+COUNTIFS('MI H'!$D$5:$D$72,CLUBS!$B22,'MI H'!$W$5:$W$72,"&gt;0")+COUNTIFS('CA F'!$D$5:$D$72,CLUBS!$B22,'CA F'!$W$5:$W$72,"&gt;0")+COUNTIFS('CA H'!$D$5:$D$72,CLUBS!$B22,'CA H'!$W$5:$W$72,"&gt;0")+COUNTIFS('JU F'!$D$5:$D$72,CLUBS!$B22,'JU F'!$W$5:$W$72,"&gt;0")+COUNTIFS('JU H'!$D$5:$D$72,CLUBS!$B22,'JU H'!$W$5:$W$72,"&gt;0")</f>
        <v>0</v>
      </c>
      <c r="V3" s="26">
        <f>SUMIF('MP F'!$D$5:$D$72,CLUBS!$B22,'MP F'!$X$5:$X$72)+SUMIF('MP H'!$D$5:$D$72,CLUBS!$B22,'MP H'!$X$5:$X$72)+SUMIF('PO F'!$D$5:$D$72,CLUBS!$B22,'PO F'!$X$5:$X$72)+SUMIF('PO H'!$D$5:$D$72,CLUBS!$B22,'PO H'!$X$5:$X$72)+SUMIF('PU F'!$D$5:$D$72,CLUBS!$B22,'PU F'!$X$5:$X$72)+SUMIF('PU H'!$D$5:$D$72,CLUBS!$B22,'PU H'!$X$5:$X$72)+SUMIF('BE F'!$D$5:$D$72,CLUBS!$B22,'BE F'!$X$5:$X$72)+SUMIF('BE H'!$D$5:$D$72,CLUBS!$B22,'BE H'!$X$5:$X$72)+SUMIF('MI F'!$D$5:$D$72,CLUBS!$B22,'MI F'!$X$5:$X$72)+SUMIF('MI H'!$D$5:$D$72,CLUBS!$B22,'MI H'!$X$5:$X$72)+SUMIF('CA F'!$D$5:$D$72,CLUBS!$B22,'CA F'!$X$5:$X$72)+SUMIF('CA H'!$D$5:$D$72,CLUBS!$B22,'CA H'!$X$5:$X$72)+SUMIF('JU F'!$D$5:$D$72,CLUBS!$B22,'JU F'!$X$5:$X$72)+SUMIF('JU H'!$D$5:$D$72,CLUBS!$B22,'JU H'!$X$5:$X$72)</f>
        <v>0</v>
      </c>
      <c r="W3" s="26">
        <f>COUNTIFS('MP F'!$D$5:$D$72,CLUBS!$B22,'MP F'!$Y$5:$Y$72,"&gt;0")+COUNTIFS('MP H'!$D$5:$D$72,CLUBS!$B22,'MP H'!$Y$5:$Y$72,"&gt;0")+COUNTIFS('PO F'!$D$5:$D$72,CLUBS!$B22,'PO F'!$Y$5:$Y$72,"&gt;0")+COUNTIFS('PO H'!$D$5:$D$72,CLUBS!$B22,'PO H'!$Y$5:$Y$72,"&gt;0")+COUNTIFS('PU F'!$D$5:$D$72,CLUBS!$B22,'PU F'!$Y$5:$Y$72,"&gt;0")+COUNTIFS('PU H'!$D$5:$D$72,CLUBS!$B22,'PU H'!$Y$5:$Y$72,"&gt;0")+COUNTIFS('BE F'!$D$5:$D$72,CLUBS!$B22,'BE F'!$Y$5:$Y$72,"&gt;0")+COUNTIFS('BE H'!$D$5:$D$72,CLUBS!$B22,'BE H'!$Y$5:$Y$72,"&gt;0")+COUNTIFS('MI F'!$D$5:$D$72,CLUBS!$B22,'MI F'!$Y$5:$Y$72,"&gt;0")+COUNTIFS('MI H'!$D$5:$D$72,CLUBS!$B22,'MI H'!$Y$5:$Y$72,"&gt;0")+COUNTIFS('CA F'!$D$5:$D$72,CLUBS!$B22,'CA F'!$Y$5:$Y$72,"&gt;0")+COUNTIFS('CA H'!$D$5:$D$72,CLUBS!$B22,'CA H'!$Y$5:$Y$72,"&gt;0")+COUNTIFS('JU F'!$D$5:$D$72,CLUBS!$B22,'JU F'!$Y$5:$Y$72,"&gt;0")+COUNTIFS('JU H'!$D$5:$D$72,CLUBS!$B22,'JU H'!$Y$5:$Y$72,"&gt;0")</f>
        <v>0</v>
      </c>
      <c r="X3" s="26">
        <f>SUMIF('MP F'!$D$5:$D$72,CLUBS!$B22,'MP F'!$Z$5:$Z$72)+SUMIF('MP H'!$D$5:$D$72,CLUBS!$B22,'MP H'!$Z$5:$Z$72)+SUMIF('PO F'!$D$5:$D$72,CLUBS!$B22,'PO F'!$Z$5:$Z$72)+SUMIF('PO H'!$D$5:$D$72,CLUBS!$B22,'PO H'!$Z$5:$Z$72)+SUMIF('PU F'!$D$5:$D$72,CLUBS!$B22,'PU F'!$Z$5:$Z$72)+SUMIF('PU H'!$D$5:$D$72,CLUBS!$B22,'PU H'!$Z$5:$Z$72)+SUMIF('BE F'!$D$5:$D$72,CLUBS!$B22,'BE F'!$Z$5:$Z$72)+SUMIF('BE H'!$D$5:$D$72,CLUBS!$B22,'BE H'!$Z$5:$Z$72)+SUMIF('MI F'!$D$5:$D$72,CLUBS!$B22,'MI F'!$Z$5:$Z$72)+SUMIF('MI H'!$D$5:$D$72,CLUBS!$B22,'MI H'!$Z$5:$Z$72)+SUMIF('CA F'!$D$5:$D$72,CLUBS!$B22,'CA F'!$Z$5:$Z$72)+SUMIF('CA H'!$D$5:$D$72,CLUBS!$B22,'CA H'!$Z$5:$Z$72)+SUMIF('JU F'!$D$5:$D$72,CLUBS!$B22,'JU F'!$Z$5:$Z$72)+SUMIF('JU H'!$D$5:$D$72,CLUBS!$B22,'JU H'!$Z$5:$Z$72)</f>
        <v>0</v>
      </c>
      <c r="Y3" s="26">
        <f>COUNTIFS('MP F'!$D$5:$D$72,CLUBS!$B22,'MP F'!$AA$5:$AA$72,"&gt;0")+COUNTIFS('MP H'!$D$5:$D$72,CLUBS!$B22,'MP H'!$AA$5:$AA$72,"&gt;0")+COUNTIFS('PO F'!$D$5:$D$72,CLUBS!$B22,'PO F'!$AA$5:$AA$72,"&gt;0")+COUNTIFS('PO H'!$D$5:$D$72,CLUBS!$B22,'PO H'!$AA$5:$AA$72,"&gt;0")+COUNTIFS('PU F'!$D$5:$D$72,CLUBS!$B22,'PU F'!$AA$5:$AA$72,"&gt;0")+COUNTIFS('PU H'!$D$5:$D$72,CLUBS!$B22,'PU H'!$AA$5:$AA$72,"&gt;0")+COUNTIFS('BE F'!$D$5:$D$72,CLUBS!$B22,'BE F'!$AA$5:$AA$72,"&gt;0")+COUNTIFS('BE H'!$D$5:$D$72,CLUBS!$B22,'BE H'!$AA$5:$AA$72,"&gt;0")+COUNTIFS('MI F'!$D$5:$D$72,CLUBS!$B22,'MI F'!$AA$5:$AA$72,"&gt;0")+COUNTIFS('MI H'!$D$5:$D$72,CLUBS!$B22,'MI H'!$AA$5:$AA$72,"&gt;0")+COUNTIFS('CA F'!$D$5:$D$72,CLUBS!$B22,'CA F'!$AA$5:$AA$72,"&gt;0")+COUNTIFS('CA H'!$D$5:$D$72,CLUBS!$B22,'CA H'!$AA$5:$AA$72,"&gt;0")+COUNTIFS('JU F'!$D$5:$D$72,CLUBS!$B22,'JU F'!$AA$5:$AA$72,"&gt;0")+COUNTIFS('JU H'!$D$5:$D$72,CLUBS!$B22,'JU H'!$AA$5:$AA$72,"&gt;0")</f>
        <v>0</v>
      </c>
      <c r="Z3" s="26">
        <f>SUMIF('MP F'!$D$5:$D$72,CLUBS!$B22,'MP F'!$AB$5:$AB$72)+SUMIF('MP H'!$D$5:$D$72,CLUBS!$B22,'MP H'!$AB$5:$AB$72)+SUMIF('PO F'!$D$5:$D$72,CLUBS!$B22,'PO F'!$AB$5:$AB$72)+SUMIF('PO H'!$D$5:$D$72,CLUBS!$B22,'PO H'!$AB$5:$AB$72)+SUMIF('PU F'!$D$5:$D$72,CLUBS!$B22,'PU F'!$AB$5:$AB$72)+SUMIF('PU H'!$D$5:$D$72,CLUBS!$B22,'PU H'!$AB$5:$AB$72)+SUMIF('BE F'!$D$5:$D$72,CLUBS!$B22,'BE F'!$AB$5:$AB$72)+SUMIF('BE H'!$D$5:$D$72,CLUBS!$B22,'BE H'!$AB$5:$AB$72)+SUMIF('MI F'!$D$5:$D$72,CLUBS!$B22,'MI F'!$AB$5:$AB$72)+SUMIF('MI H'!$D$5:$D$72,CLUBS!$B22,'MI H'!$AB$5:$AB$72)+SUMIF('CA F'!$D$5:$D$72,CLUBS!$B22,'CA F'!$AB$5:$AB$72)+SUMIF('CA H'!$D$5:$D$72,CLUBS!$B22,'CA H'!$AB$5:$AB$72)+SUMIF('JU F'!$D$5:$D$72,CLUBS!$B22,'JU F'!$AB$5:$AB$72)+SUMIF('JU H'!$D$5:$D$72,CLUBS!$B22,'JU H'!$AB$5:$AB$72)</f>
        <v>0</v>
      </c>
      <c r="AA3" s="26">
        <f>COUNTIFS('MP F'!$D$5:$D$72,CLUBS!$B22,'MP F'!$AC$5:$AC$72,"&gt;0")+COUNTIFS('MP H'!$D$5:$D$72,CLUBS!$B22,'MP H'!$AC$5:$AC$72,"&gt;0")+COUNTIFS('PO F'!$D$5:$D$72,CLUBS!$B22,'PO F'!$AC$5:$AC$72,"&gt;0")+COUNTIFS('PO H'!$D$5:$D$72,CLUBS!$B22,'PO H'!$AC$5:$AC$72,"&gt;0")+COUNTIFS('PU F'!$D$5:$D$72,CLUBS!$B22,'PU F'!$AC$5:$AC$72,"&gt;0")+COUNTIFS('PU H'!$D$5:$D$72,CLUBS!$B22,'PU H'!$AC$5:$AC$72,"&gt;0")+COUNTIFS('BE F'!$D$5:$D$72,CLUBS!$B22,'BE F'!$AC$5:$AC$72,"&gt;0")+COUNTIFS('BE H'!$D$5:$D$72,CLUBS!$B22,'BE H'!$AC$5:$AC$72,"&gt;0")+COUNTIFS('MI F'!$D$5:$D$72,CLUBS!$B22,'MI F'!$AC$5:$AC$72,"&gt;0")+COUNTIFS('MI H'!$D$5:$D$72,CLUBS!$B22,'MI H'!$AC$5:$AC$72,"&gt;0")+COUNTIFS('CA F'!$D$5:$D$72,CLUBS!$B22,'CA F'!$AC$5:$AC$72,"&gt;0")+COUNTIFS('CA H'!$D$5:$D$72,CLUBS!$B22,'CA H'!$AC$5:$AC$72,"&gt;0")+COUNTIFS('JU F'!$D$5:$D$72,CLUBS!$B22,'JU F'!$AC$5:$AC$72,"&gt;0")+COUNTIFS('JU H'!$D$5:$D$72,CLUBS!$B22,'JU H'!$AC$5:$AC$72,"&gt;0")</f>
        <v>0</v>
      </c>
      <c r="AB3" s="26">
        <f>SUMIF('MP F'!$D$5:$D$72,CLUBS!$B22,'MP F'!$AD$5:$AD$72)+SUMIF('MP H'!$D$5:$D$72,CLUBS!$B22,'MP H'!$AD$5:$AD$72)+SUMIF('PO F'!$D$5:$D$72,CLUBS!$B22,'PO F'!$AD$5:$AD$72)+SUMIF('PO H'!$D$5:$D$72,CLUBS!$B22,'PO H'!$AD$5:$AD$72)+SUMIF('PU F'!$D$5:$D$72,CLUBS!$B22,'PU F'!$AD$5:$AD$72)+SUMIF('PU H'!$D$5:$D$72,CLUBS!$B22,'PU H'!$AD$5:$AD$72)+SUMIF('BE F'!$D$5:$D$72,CLUBS!$B22,'BE F'!$AD$5:$AD$72)+SUMIF('BE H'!$D$5:$D$72,CLUBS!$B22,'BE H'!$AD$5:$AD$72)+SUMIF('MI F'!$D$5:$D$72,CLUBS!$B22,'MI F'!$AD$5:$AD$72)+SUMIF('MI H'!$D$5:$D$72,CLUBS!$B22,'MI H'!$AD$5:$AD$72)+SUMIF('CA F'!$D$5:$D$72,CLUBS!$B22,'CA F'!$AD$5:$AD$72)+SUMIF('CA H'!$D$5:$D$72,CLUBS!$B22,'CA H'!$AD$5:$AD$72)+SUMIF('JU F'!$D$5:$D$72,CLUBS!$B22,'JU F'!$AD$5:$AD$72)+SUMIF('JU H'!$D$5:$D$72,CLUBS!$B22,'JU H'!$AD$5:$AD$72)</f>
        <v>0</v>
      </c>
      <c r="AC3" s="26">
        <f>COUNTIFS('MP F'!$D$5:$D$72,CLUBS!$B22,'MP F'!$AE$5:$AE$72,"&gt;0")+COUNTIFS('MP H'!$D$5:$D$72,CLUBS!$B22,'MP H'!$AE$5:$AE$72,"&gt;0")+COUNTIFS('PO F'!$D$5:$D$72,CLUBS!$B22,'PO F'!$AE$5:$AE$72,"&gt;0")+COUNTIFS('PO H'!$D$5:$D$72,CLUBS!$B22,'PO H'!$AE$5:$AE$72,"&gt;0")+COUNTIFS('PU F'!$D$5:$D$72,CLUBS!$B22,'PU F'!$AE$5:$AE$72,"&gt;0")+COUNTIFS('PU H'!$D$5:$D$72,CLUBS!$B22,'PU H'!$AE$5:$AE$72,"&gt;0")+COUNTIFS('BE F'!$D$5:$D$72,CLUBS!$B22,'BE F'!$AE$5:$AE$72,"&gt;0")+COUNTIFS('BE H'!$D$5:$D$72,CLUBS!$B22,'BE H'!$AE$5:$AE$72,"&gt;0")+COUNTIFS('MI F'!$D$5:$D$72,CLUBS!$B22,'MI F'!$AE$5:$AE$72,"&gt;0")+COUNTIFS('MI H'!$D$5:$D$72,CLUBS!$B22,'MI H'!$AE$5:$AE$72,"&gt;0")+COUNTIFS('CA F'!$D$5:$D$72,CLUBS!$B22,'CA F'!$AE$5:$AE$72,"&gt;0")+COUNTIFS('CA H'!$D$5:$D$72,CLUBS!$B22,'CA H'!$AE$5:$AE$72,"&gt;0")+COUNTIFS('JU F'!$D$5:$D$72,CLUBS!$B22,'JU F'!$AE$5:$AE$72,"&gt;0")+COUNTIFS('JU H'!$D$5:$D$72,CLUBS!$B22,'JU H'!$AE$5:$AE$72,"&gt;0")</f>
        <v>0</v>
      </c>
      <c r="AD3" s="26">
        <f>SUMIF('MP F'!$D$5:$D$72,CLUBS!$B22,'MP F'!$AF$5:$AF$72)+SUMIF('MP H'!$D$5:$D$72,CLUBS!$B22,'MP H'!$AF$5:$AF$72)+SUMIF('PO F'!$D$5:$D$72,CLUBS!$B22,'PO F'!$AF$5:$AF$72)+SUMIF('PO H'!$D$5:$D$72,CLUBS!$B22,'PO H'!$AF$5:$AF$72)+SUMIF('PU F'!$D$5:$D$72,CLUBS!$B22,'PU F'!$AF$5:$AF$72)+SUMIF('PU H'!$D$5:$D$72,CLUBS!$B22,'PU H'!$AF$5:$AF$72)+SUMIF('BE F'!$D$5:$D$72,CLUBS!$B22,'BE F'!$AF$5:$AF$72)+SUMIF('BE H'!$D$5:$D$72,CLUBS!$B22,'BE H'!$AF$5:$AF$72)+SUMIF('MI F'!$D$5:$D$72,CLUBS!$B22,'MI F'!$AF$5:$AF$72)+SUMIF('MI H'!$D$5:$D$72,CLUBS!$B22,'MI H'!$AF$5:$AF$72)+SUMIF('CA F'!$D$5:$D$72,CLUBS!$B22,'CA F'!$AF$5:$AF$72)+SUMIF('CA H'!$D$5:$D$72,CLUBS!$B22,'CA H'!$AF$5:$AF$72)+SUMIF('JU F'!$D$5:$D$72,CLUBS!$B22,'JU F'!$AF$5:$AF$72)+SUMIF('JU H'!$D$5:$D$72,CLUBS!$B22,'JU H'!$AF$5:$AF$72)</f>
        <v>0</v>
      </c>
      <c r="AE3" s="26">
        <f>COUNTIFS('MP F'!$D$5:$D$72,CLUBS!$B22,'MP F'!$AG$5:$AG$72,"&gt;0")+COUNTIFS('MP H'!$D$5:$D$72,CLUBS!$B22,'MP H'!$AG$5:$AG$72,"&gt;0")+COUNTIFS('PO F'!$D$5:$D$72,CLUBS!$B22,'PO F'!$AG$5:$AG$72,"&gt;0")+COUNTIFS('PO H'!$D$5:$D$72,CLUBS!$B22,'PO H'!$AG$5:$AG$72,"&gt;0")+COUNTIFS('PU F'!$D$5:$D$72,CLUBS!$B22,'PU F'!$AG$5:$AG$72,"&gt;0")+COUNTIFS('PU H'!$D$5:$D$72,CLUBS!$B22,'PU H'!$AG$5:$AG$72,"&gt;0")+COUNTIFS('BE F'!$D$5:$D$72,CLUBS!$B22,'BE F'!$AG$5:$AG$72,"&gt;0")+COUNTIFS('BE H'!$D$5:$D$72,CLUBS!$B22,'BE H'!$AG$5:$AG$72,"&gt;0")+COUNTIFS('MI F'!$D$5:$D$72,CLUBS!$B22,'MI F'!$AG$5:$AG$72,"&gt;0")+COUNTIFS('MI H'!$D$5:$D$72,CLUBS!$B22,'MI H'!$AG$5:$AG$72,"&gt;0")+COUNTIFS('CA F'!$D$5:$D$72,CLUBS!$B22,'CA F'!$AG$5:$AG$72,"&gt;0")+COUNTIFS('CA H'!$D$5:$D$72,CLUBS!$B22,'CA H'!$AG$5:$AG$72,"&gt;0")+COUNTIFS('JU F'!$D$5:$D$72,CLUBS!$B22,'JU F'!$AG$5:$AG$72,"&gt;0")+COUNTIFS('JU H'!$D$5:$D$72,CLUBS!$B22,'JU H'!$AG$5:$AG$72,"&gt;0")</f>
        <v>0</v>
      </c>
      <c r="AF3" s="26">
        <f>SUMIF('MP F'!$D$5:$D$72,CLUBS!$B22,'MP F'!$AH$5:$AH$72)+SUMIF('MP H'!$D$5:$D$72,CLUBS!$B22,'MP H'!$AH$5:$AH$72)+SUMIF('PO F'!$D$5:$D$72,CLUBS!$B22,'PO F'!$AH$5:$AH$72)+SUMIF('PO H'!$D$5:$D$72,CLUBS!$B22,'PO H'!$AH$5:$AH$72)+SUMIF('PU F'!$D$5:$D$72,CLUBS!$B22,'PU F'!$AH$5:$AH$72)+SUMIF('PU H'!$D$5:$D$72,CLUBS!$B22,'PU H'!$AH$5:$AH$72)+SUMIF('BE F'!$D$5:$D$72,CLUBS!$B22,'BE F'!$AH$5:$AH$72)+SUMIF('BE H'!$D$5:$D$72,CLUBS!$B22,'BE H'!$AH$5:$AH$72)+SUMIF('MI F'!$D$5:$D$72,CLUBS!$B22,'MI F'!$AH$5:$AH$72)+SUMIF('MI H'!$D$5:$D$72,CLUBS!$B22,'MI H'!$AH$5:$AH$72)+SUMIF('CA F'!$D$5:$D$72,CLUBS!$B22,'CA F'!$AH$5:$AH$72)+SUMIF('CA H'!$D$5:$D$72,CLUBS!$B22,'CA H'!$AH$5:$AH$72)+SUMIF('JU F'!$D$5:$D$72,CLUBS!$B22,'JU F'!$AH$5:$AH$72)+SUMIF('JU H'!$D$5:$D$72,CLUBS!$B22,'JU H'!$AH$5:$AH$72)</f>
        <v>0</v>
      </c>
      <c r="AG3" s="16">
        <f t="shared" si="1"/>
        <v>0</v>
      </c>
      <c r="AH3" s="28">
        <f t="shared" si="2"/>
        <v>0</v>
      </c>
      <c r="AI3" s="29">
        <f t="shared" si="3"/>
        <v>0</v>
      </c>
      <c r="AJ3" s="14">
        <f>COUNTIF('Licenciés Jeunes 2023'!F:F,CLUBS!B22)</f>
        <v>0</v>
      </c>
      <c r="AK3" s="27">
        <f t="shared" si="4"/>
        <v>0</v>
      </c>
    </row>
    <row r="4" spans="1:37" ht="13.5" x14ac:dyDescent="0.3">
      <c r="A4" s="34">
        <f t="shared" si="0"/>
        <v>20</v>
      </c>
      <c r="B4" s="65" t="s">
        <v>17</v>
      </c>
      <c r="C4" s="14">
        <f>COUNTIFS('MP F'!$D$5:$D$72,CLUBS!$B20,'MP F'!$E$5:$E$72,"&gt;0")+COUNTIFS('MP H'!$D$5:$D$72,CLUBS!$B20,'MP H'!$E$5:$E$72,"&gt;0")+COUNTIFS('PO F'!$D$5:$D$72,CLUBS!$B20,'PO F'!$E$5:$E$72,"&gt;0")+COUNTIFS('PO H'!$D$5:$D$72,CLUBS!$B20,'PO H'!$E$5:$E$72,"&gt;0")+COUNTIFS('PU F'!$D$5:$D$72,CLUBS!$B20,'PU F'!$E$5:$E$72,"&gt;0")+COUNTIFS('PU H'!$D$5:$D$72,CLUBS!$B20,'PU H'!$E$5:$E$72,"&gt;0")+COUNTIFS('BE F'!$D$5:$D$72,CLUBS!$B20,'BE F'!$E$5:$E$72,"&gt;0")+COUNTIFS('BE H'!$D$5:$D$72,CLUBS!$B20,'BE H'!$E$5:$E$72,"&gt;0")+COUNTIFS('MI F'!$D$5:$D$72,CLUBS!$B20,'MI F'!$E$5:$E$72,"&gt;0")+COUNTIFS('MI H'!$D$5:$D$72,CLUBS!$B20,'MI H'!$E$5:$E$72,"&gt;0")+COUNTIFS('CA F'!$D$5:$D$72,CLUBS!$B20,'CA F'!$E$5:$E$72,"&gt;0")+COUNTIFS('CA H'!$D$5:$D$72,CLUBS!$B20,'CA H'!$E$5:$E$72,"&gt;0")+COUNTIFS('JU F'!$D$5:$D$72,CLUBS!$B20,'JU F'!$E$5:$E$72,"&gt;0")+COUNTIFS('JU H'!$D$5:$D$72,CLUBS!$B20,'JU H'!$E$5:$E$72,"&gt;0")</f>
        <v>0</v>
      </c>
      <c r="D4" s="27">
        <f>SUMIF('MP F'!$D$5:$D$72,CLUBS!$B20,'MP F'!$F$5:$F$72)+SUMIF('MP H'!$D$5:$D$72,CLUBS!$B20,'MP H'!$F$5:$F$72)+SUMIF('PO F'!$D$5:$D$72,CLUBS!$B20,'PO F'!$F$5:$F$72)+SUMIF('PO H'!$D$5:$D$72,CLUBS!$B20,'PO H'!$F$5:$F$72)+SUMIF('PU F'!$D$5:$D$72,CLUBS!$B20,'PU F'!$F$5:$F$72)+SUMIF('PU H'!$D$5:$D$72,CLUBS!$B20,'PU H'!$F$5:$F$72)+SUMIF('BE F'!$D$5:$D$72,CLUBS!$B20,'BE F'!$F$5:$F$72)+SUMIF('BE H'!$D$5:$D$72,CLUBS!$B20,'BE H'!$F$5:$F$72)+SUMIF('MI F'!$D$5:$D$72,CLUBS!$B20,'MI F'!$F$5:$F$72)+SUMIF('MI H'!$D$5:$D$72,CLUBS!$B20,'MI H'!$F$5:$F$72)+SUMIF('CA F'!$D$5:$D$72,CLUBS!$B20,'CA F'!$F$5:$F$72)+SUMIF('CA H'!$D$5:$D$72,CLUBS!$B20,'CA H'!$F$5:$F$72)+SUMIF('JU F'!$D$5:$D$72,CLUBS!$B20,'JU F'!$F$5:$F$72)+SUMIF('JU H'!$D$5:$D$72,CLUBS!$B20,'JU H'!$F$5:$F$72)</f>
        <v>0</v>
      </c>
      <c r="E4" s="38">
        <f>COUNTIFS('MP F'!$D$5:$D$72,CLUBS!$B20,'MP F'!$G$5:$G$72,"&gt;0")+COUNTIFS('MP H'!$D$5:$D$72,CLUBS!$B20,'MP H'!$G$5:$G$72,"&gt;0")+COUNTIFS('PO F'!$D$5:$D$72,CLUBS!$B20,'PO F'!$G$5:$G$72,"&gt;0")+COUNTIFS('PO H'!$D$5:$D$72,CLUBS!$B20,'PO H'!$G$5:$G$72,"&gt;0")+COUNTIFS('PU F'!$D$5:$D$72,CLUBS!$B20,'PU F'!$G$5:$G$72,"&gt;0")+COUNTIFS('PU H'!$D$5:$D$72,CLUBS!$B20,'PU H'!$G$5:$G$72,"&gt;0")+COUNTIFS('BE F'!$D$5:$D$72,CLUBS!$B20,'BE F'!$G$5:$G$72,"&gt;0")+COUNTIFS('BE H'!$D$5:$D$72,CLUBS!$B20,'BE H'!$G$5:$G$72,"&gt;0")+COUNTIFS('MI F'!$D$5:$D$72,CLUBS!$B20,'MI F'!$G$5:$G$72,"&gt;0")+COUNTIFS('MI H'!$D$5:$D$72,CLUBS!$B20,'MI H'!$G$5:$G$72,"&gt;0")+COUNTIFS('CA F'!$D$5:$D$72,CLUBS!$B20,'CA F'!$G$5:$G$72,"&gt;0")+COUNTIFS('CA H'!$D$5:$D$72,CLUBS!$B20,'CA H'!$G$5:$G$72,"&gt;0")+COUNTIFS('JU F'!$D$5:$D$72,CLUBS!$B20,'JU F'!$G$5:$G$72,"&gt;0")+COUNTIFS('JU H'!$D$5:$D$72,CLUBS!$B20,'JU H'!$G$5:$G$72,"&gt;0")</f>
        <v>0</v>
      </c>
      <c r="F4" s="58">
        <f>SUMIF('MP F'!$D$5:$D$72,CLUBS!$B20,'MP F'!$H$5:$H$72)+SUMIF('MP H'!$D$5:$D$72,CLUBS!$B20,'MP H'!$H$5:$H$72)+SUMIF('PO F'!$D$5:$D$72,CLUBS!$B20,'PO F'!$H$5:$H$72)+SUMIF('PO H'!$D$5:$D$72,CLUBS!$B20,'PO H'!$H$5:$H$72)+SUMIF('PU F'!$D$5:$D$72,CLUBS!$B20,'PU F'!$H$5:$H$72)+SUMIF('PU H'!$D$5:$D$72,CLUBS!$B20,'PU H'!$H$5:$H$72)+SUMIF('BE F'!$D$5:$D$72,CLUBS!$B20,'BE F'!$H$5:$H$72)+SUMIF('BE H'!$D$5:$D$72,CLUBS!$B20,'BE H'!$H$5:$H$72)+SUMIF('MI F'!$D$5:$D$72,CLUBS!$B20,'MI F'!$H$5:$H$72)+SUMIF('MI H'!$D$5:$D$72,CLUBS!$B20,'MI H'!$H$5:$H$72)+SUMIF('CA F'!$D$5:$D$72,CLUBS!$B20,'CA F'!$H$5:$H$72)+SUMIF('CA H'!$D$5:$D$72,CLUBS!$B20,'CA H'!$H$5:$H$72)+SUMIF('JU F'!$D$5:$D$72,CLUBS!$B20,'JU F'!$H$5:$H$72)+SUMIF('JU H'!$D$5:$D$72,CLUBS!$B20,'JU H'!$H$5:$H$72)</f>
        <v>0</v>
      </c>
      <c r="G4" s="14">
        <f>COUNTIFS('MP F'!$D$5:$D$72,CLUBS!$B20,'MP F'!$I$5:$I$72,"&gt;0")+COUNTIFS('MP H'!$D$5:$D$72,CLUBS!$B20,'MP H'!$I$5:$I$72,"&gt;0")+COUNTIFS('PO F'!$D$5:$D$72,CLUBS!$B20,'PO F'!$I$5:$I$72,"&gt;0")+COUNTIFS('PO H'!$D$5:$D$72,CLUBS!$B20,'PO H'!$I$5:$I$72,"&gt;0")+COUNTIFS('PU F'!$D$5:$D$72,CLUBS!$B20,'PU F'!$I$5:$I$72,"&gt;0")+COUNTIFS('PU H'!$D$5:$D$72,CLUBS!$B20,'PU H'!$I$5:$I$72,"&gt;0")+COUNTIFS('BE F'!$D$5:$D$72,CLUBS!$B20,'BE F'!$I$5:$I$72,"&gt;0")+COUNTIFS('BE H'!$D$5:$D$72,CLUBS!$B20,'BE H'!$I$5:$I$72,"&gt;0")+COUNTIFS('MI F'!$D$5:$D$72,CLUBS!$B20,'MI F'!$I$5:$I$72,"&gt;0")+COUNTIFS('MI H'!$D$5:$D$72,CLUBS!$B20,'MI H'!$I$5:$I$72,"&gt;0")+COUNTIFS('CA F'!$D$5:$D$72,CLUBS!$B20,'CA F'!$I$5:$I$72,"&gt;0")+COUNTIFS('CA H'!$D$5:$D$72,CLUBS!$B20,'CA H'!$I$5:$I$72,"&gt;0")+COUNTIFS('JU F'!$D$5:$D$72,CLUBS!$B20,'JU F'!$I$5:$I$72,"&gt;0")+COUNTIFS('JU H'!$D$5:$D$72,CLUBS!$B20,'JU H'!$I$5:$I$72,"&gt;0")</f>
        <v>0</v>
      </c>
      <c r="H4" s="26">
        <f>SUMIF('MP F'!$D$5:$D$72,CLUBS!$B20,'MP F'!$J$5:$J$72)+SUMIF('MP H'!$D$5:$D$72,CLUBS!$B20,'MP H'!$J$5:$J$72)+SUMIF('PO F'!$D$5:$D$72,CLUBS!$B20,'PO F'!$J$5:$J$72)+SUMIF('PO H'!$D$5:$D$72,CLUBS!$B20,'PO H'!$J$5:$J$72)+SUMIF('PU F'!$D$5:$D$72,CLUBS!$B20,'PU F'!$J$5:$J$72)+SUMIF('PU H'!$D$5:$D$72,CLUBS!$B20,'PU H'!$J$5:$J$72)+SUMIF('BE F'!$D$5:$D$72,CLUBS!$B20,'BE F'!$J$5:$J$72)+SUMIF('BE H'!$D$5:$D$72,CLUBS!$B20,'BE H'!$J$5:$J$72)+SUMIF('MI F'!$D$5:$D$72,CLUBS!$B20,'MI F'!$J$5:$J$72)+SUMIF('MI H'!$D$5:$D$72,CLUBS!$B20,'MI H'!$J$5:$J$72)+SUMIF('CA F'!$D$5:$D$72,CLUBS!$B20,'CA F'!$J$5:$J$72)+SUMIF('CA H'!$D$5:$D$72,CLUBS!$B20,'CA H'!$J$5:$J$72)+SUMIF('JU F'!$D$5:$D$72,CLUBS!$B20,'JU F'!$J$5:$J$72)+SUMIF('JU H'!$D$5:$D$72,CLUBS!$B20,'JU H'!$J$5:$J$72)</f>
        <v>0</v>
      </c>
      <c r="I4" s="38">
        <f>COUNTIFS('MP F'!$D$5:$D$72,CLUBS!$B20,'MP F'!$K$5:$K$72,"&gt;0")+COUNTIFS('MP H'!$D$5:$D$72,CLUBS!$B20,'MP H'!$K$5:$K$72,"&gt;0")+COUNTIFS('PO F'!$D$5:$D$72,CLUBS!$B20,'PO F'!$K$5:$K$72,"&gt;0")+COUNTIFS('PO H'!$D$5:$D$72,CLUBS!$B20,'PO H'!$K$5:$K$72,"&gt;0")+COUNTIFS('PU F'!$D$5:$D$72,CLUBS!$B20,'PU F'!$K$5:$K$72,"&gt;0")+COUNTIFS('PU H'!$D$5:$D$72,CLUBS!$B20,'PU H'!$K$5:$K$72,"&gt;0")+COUNTIFS('BE F'!$D$5:$D$72,CLUBS!$B20,'BE F'!$K$5:$K$72,"&gt;0")+COUNTIFS('BE H'!$D$5:$D$72,CLUBS!$B20,'BE H'!$K$5:$K$72,"&gt;0")+COUNTIFS('MI F'!$D$5:$D$72,CLUBS!$B20,'MI F'!$K$5:$K$72,"&gt;0")+COUNTIFS('MI H'!$D$5:$D$72,CLUBS!$B20,'MI H'!$K$5:$K$72,"&gt;0")+COUNTIFS('CA F'!$D$5:$D$72,CLUBS!$B20,'CA F'!$K$5:$K$72,"&gt;0")+COUNTIFS('CA H'!$D$5:$D$72,CLUBS!$B20,'CA H'!$K$5:$K$72,"&gt;0")+COUNTIFS('JU F'!$D$5:$D$72,CLUBS!$B20,'JU F'!$K$5:$K$72,"&gt;0")+COUNTIFS('JU H'!$D$5:$D$72,CLUBS!$B20,'JU H'!$K$5:$K$72,"&gt;0")</f>
        <v>0</v>
      </c>
      <c r="J4" s="38">
        <f>SUMIF('MP F'!$D$5:$D$72,CLUBS!$B20,'MP F'!$L$5:$L$72)+SUMIF('MP H'!$D$5:$D$72,CLUBS!$B20,'MP H'!$L$5:$L$72)+SUMIF('PO F'!$D$5:$D$72,CLUBS!$B20,'PO F'!$L$5:$L$72)+SUMIF('PO H'!$D$5:$D$72,CLUBS!$B20,'PO H'!$L$5:$L$72)+SUMIF('PU F'!$D$5:$D$72,CLUBS!$B20,'PU F'!$L$5:$L$72)+SUMIF('PU H'!$D$5:$D$72,CLUBS!$B20,'PU H'!$L$5:$L$72)+SUMIF('BE F'!$D$5:$D$72,CLUBS!$B20,'BE F'!$L$5:$L$72)+SUMIF('BE H'!$D$5:$D$72,CLUBS!$B20,'BE H'!$L$5:$L$72)+SUMIF('MI F'!$D$5:$D$72,CLUBS!$B20,'MI F'!$L$5:$L$72)+SUMIF('MI H'!$D$5:$D$72,CLUBS!$B20,'MI H'!$L$5:$L$72)+SUMIF('CA F'!$D$5:$D$72,CLUBS!$B20,'CA F'!$L$5:$L$72)+SUMIF('CA H'!$D$5:$D$72,CLUBS!$B20,'CA H'!$L$5:$L$72)+SUMIF('JU F'!$D$5:$D$72,CLUBS!$B20,'JU F'!$L$5:$L$72)+SUMIF('JU H'!$D$5:$D$72,CLUBS!$B20,'JU H'!$L$5:$L$72)</f>
        <v>0</v>
      </c>
      <c r="K4" s="26">
        <f>COUNTIFS('MP F'!$D$5:$D$72,CLUBS!$B20,'MP F'!$M$5:$M$72,"&gt;0")+COUNTIFS('MP H'!$D$5:$D$72,CLUBS!$B20,'MP H'!$M$5:$M$72,"&gt;0")+COUNTIFS('PO F'!$D$5:$D$72,CLUBS!$B20,'PO F'!$M$5:$M$72,"&gt;0")+COUNTIFS('PO H'!$D$5:$D$72,CLUBS!$B20,'PO H'!$M$5:$M$72,"&gt;0")+COUNTIFS('PU F'!$D$5:$D$72,CLUBS!$B20,'PU F'!$M$5:$M$72,"&gt;0")+COUNTIFS('PU H'!$D$5:$D$72,CLUBS!$B20,'PU H'!$M$5:$M$72,"&gt;0")+COUNTIFS('BE F'!$D$5:$D$72,CLUBS!$B20,'BE F'!$M$5:$M$72,"&gt;0")+COUNTIFS('BE H'!$D$5:$D$72,CLUBS!$B20,'BE H'!$M$5:$M$72,"&gt;0")+COUNTIFS('MI F'!$D$5:$D$72,CLUBS!$B20,'MI F'!$M$5:$M$72,"&gt;0")+COUNTIFS('MI H'!$D$5:$D$72,CLUBS!$B20,'MI H'!$M$5:$M$72,"&gt;0")+COUNTIFS('CA F'!$D$5:$D$72,CLUBS!$B20,'CA F'!$M$5:$M$72,"&gt;0")+COUNTIFS('CA H'!$D$5:$D$72,CLUBS!$B20,'CA H'!$M$5:$M$72,"&gt;0")+COUNTIFS('JU F'!$D$5:$D$72,CLUBS!$B20,'JU F'!$M$5:$M$72,"&gt;0")+COUNTIFS('JU H'!$D$5:$D$72,CLUBS!$B20,'JU H'!$M$5:$M$72,"&gt;0")</f>
        <v>0</v>
      </c>
      <c r="L4" s="26">
        <f>SUMIF('MP F'!$D$5:$D$72,CLUBS!$B20,'MP F'!$N$5:$N$72)+SUMIF('MP H'!$D$5:$D$72,CLUBS!$B20,'MP H'!$N$5:$N$72)+SUMIF('PO F'!$D$5:$D$72,CLUBS!$B20,'PO F'!$N$5:$N$72)+SUMIF('PO H'!$D$5:$D$72,CLUBS!$B20,'PO H'!$N$5:$N$72)+SUMIF('PU F'!$D$5:$D$72,CLUBS!$B20,'PU F'!$N$5:$N$72)+SUMIF('PU H'!$D$5:$D$72,CLUBS!$B20,'PU H'!$N$5:$N$72)+SUMIF('BE F'!$D$5:$D$72,CLUBS!$B20,'BE F'!$N$5:$N$72)+SUMIF('BE H'!$D$5:$D$72,CLUBS!$B20,'BE H'!$N$5:$N$72)+SUMIF('MI F'!$D$5:$D$72,CLUBS!$B20,'MI F'!$N$5:$N$72)+SUMIF('MI H'!$D$5:$D$72,CLUBS!$B20,'MI H'!$N$5:$N$72)+SUMIF('CA F'!$D$5:$D$72,CLUBS!$B20,'CA F'!$N$5:$N$72)+SUMIF('CA H'!$D$5:$D$72,CLUBS!$B20,'CA H'!$N$5:$N$72)+SUMIF('JU F'!$D$5:$D$72,CLUBS!$B20,'JU F'!$N$5:$N$72)+SUMIF('JU H'!$D$5:$D$72,CLUBS!$B20,'JU H'!$N$5:$N$72)</f>
        <v>0</v>
      </c>
      <c r="M4" s="26">
        <f>COUNTIFS('MP F'!$D$5:$D$72,CLUBS!$B20,'MP F'!$O$5:$O$72,"&gt;0")+COUNTIFS('MP H'!$D$5:$D$72,CLUBS!$B20,'MP H'!$O$5:$O$72,"&gt;0")+COUNTIFS('PO F'!$D$5:$D$72,CLUBS!$B20,'PO F'!$O$5:$O$72,"&gt;0")+COUNTIFS('PO H'!$D$5:$D$72,CLUBS!$B20,'PO H'!$O$5:$O$72,"&gt;0")+COUNTIFS('PU F'!$D$5:$D$72,CLUBS!$B20,'PU F'!$O$5:$O$72,"&gt;0")+COUNTIFS('PU H'!$D$5:$D$72,CLUBS!$B20,'PU H'!$O$5:$O$72,"&gt;0")+COUNTIFS('BE F'!$D$5:$D$72,CLUBS!$B20,'BE F'!$O$5:$O$72,"&gt;0")+COUNTIFS('BE H'!$D$5:$D$72,CLUBS!$B20,'BE H'!$O$5:$O$72,"&gt;0")+COUNTIFS('MI F'!$D$5:$D$72,CLUBS!$B20,'MI F'!$O$5:$O$72,"&gt;0")+COUNTIFS('MI H'!$D$5:$D$72,CLUBS!$B20,'MI H'!$O$5:$O$72,"&gt;0")+COUNTIFS('CA F'!$D$5:$D$72,CLUBS!$B20,'CA F'!$O$5:$O$72,"&gt;0")+COUNTIFS('CA H'!$D$5:$D$72,CLUBS!$B20,'CA H'!$O$5:$O$72,"&gt;0")+COUNTIFS('JU F'!$D$5:$D$72,CLUBS!$B20,'JU F'!$O$5:$O$72,"&gt;0")+COUNTIFS('JU H'!$D$5:$D$72,CLUBS!$B20,'JU H'!$O$5:$O$72,"&gt;0")</f>
        <v>0</v>
      </c>
      <c r="N4" s="26">
        <f>SUMIF('MP F'!$D$5:$D$72,CLUBS!$B20,'MP F'!$P$5:$P$72)+SUMIF('MP H'!$D$5:$D$72,CLUBS!$B20,'MP H'!$P$5:$P$72)+SUMIF('PO F'!$D$5:$D$72,CLUBS!$B20,'PO F'!$P$5:$P$72)+SUMIF('PO H'!$D$5:$D$72,CLUBS!$B20,'PO H'!$P$5:$P$72)+SUMIF('PU F'!$D$5:$D$72,CLUBS!$B20,'PU F'!$P$5:$P$72)+SUMIF('PU H'!$D$5:$D$72,CLUBS!$B20,'PU H'!$P$5:$P$72)+SUMIF('BE F'!$D$5:$D$72,CLUBS!$B20,'BE F'!$P$5:$P$72)+SUMIF('BE H'!$D$5:$D$72,CLUBS!$B20,'BE H'!$P$5:$P$72)+SUMIF('MI F'!$D$5:$D$72,CLUBS!$B20,'MI F'!$P$5:$P$72)+SUMIF('MI H'!$D$5:$D$72,CLUBS!$B20,'MI H'!$P$5:$P$72)+SUMIF('CA F'!$D$5:$D$72,CLUBS!$B20,'CA F'!$P$5:$P$72)+SUMIF('CA H'!$D$5:$D$72,CLUBS!$B20,'CA H'!$P$5:$P$72)+SUMIF('JU F'!$D$5:$D$72,CLUBS!$B20,'JU F'!$P$5:$P$72)+SUMIF('JU H'!$D$5:$D$72,CLUBS!$B20,'JU H'!$P$5:$P$72)</f>
        <v>0</v>
      </c>
      <c r="O4" s="26">
        <f>COUNTIFS('MP F'!$D$5:$D$72,CLUBS!$B20,'MP F'!$Q$5:$Q$72,"&gt;0")+COUNTIFS('MP H'!$D$5:$D$72,CLUBS!$B20,'MP H'!$Q$5:$Q$72,"&gt;0")+COUNTIFS('PO F'!$D$5:$D$72,CLUBS!$B20,'PO F'!$Q$5:$Q$72,"&gt;0")+COUNTIFS('PO H'!$D$5:$D$72,CLUBS!$B20,'PO H'!$Q$5:$Q$72,"&gt;0")+COUNTIFS('PU F'!$D$5:$D$72,CLUBS!$B20,'PU F'!$Q$5:$Q$72,"&gt;0")+COUNTIFS('PU H'!$D$5:$D$72,CLUBS!$B20,'PU H'!$Q$5:$Q$72,"&gt;0")+COUNTIFS('BE F'!$D$5:$D$72,CLUBS!$B20,'BE F'!$Q$5:$Q$72,"&gt;0")+COUNTIFS('BE H'!$D$5:$D$72,CLUBS!$B20,'BE H'!$Q$5:$Q$72,"&gt;0")+COUNTIFS('MI F'!$D$5:$D$72,CLUBS!$B20,'MI F'!$Q$5:$Q$72,"&gt;0")+COUNTIFS('MI H'!$D$5:$D$72,CLUBS!$B20,'MI H'!$Q$5:$Q$72,"&gt;0")+COUNTIFS('CA F'!$D$5:$D$72,CLUBS!$B20,'CA F'!$Q$5:$Q$72,"&gt;0")+COUNTIFS('CA H'!$D$5:$D$72,CLUBS!$B20,'CA H'!$Q$5:$Q$72,"&gt;0")+COUNTIFS('JU F'!$D$5:$D$72,CLUBS!$B20,'JU F'!$Q$5:$Q$72,"&gt;0")+COUNTIFS('JU H'!$D$5:$D$72,CLUBS!$B20,'JU H'!$Q$5:$Q$72,"&gt;0")</f>
        <v>0</v>
      </c>
      <c r="P4" s="26">
        <f>SUMIF('MP F'!$D$5:$D$72,CLUBS!$B20,'MP F'!$R$5:$R$72)+SUMIF('MP H'!$D$5:$D$72,CLUBS!$B20,'MP H'!$R$5:$R$72)+SUMIF('PO F'!$D$5:$D$72,CLUBS!$B20,'PO F'!$R$5:$R$72)+SUMIF('PO H'!$D$5:$D$72,CLUBS!$B20,'PO H'!$R$5:$R$72)+SUMIF('PU F'!$D$5:$D$72,CLUBS!$B20,'PU F'!$R$5:$R$72)+SUMIF('PU H'!$D$5:$D$72,CLUBS!$B20,'PU H'!$R$5:$R$72)+SUMIF('BE F'!$D$5:$D$72,CLUBS!$B20,'BE F'!$R$5:$R$72)+SUMIF('BE H'!$D$5:$D$72,CLUBS!$B20,'BE H'!$R$5:$R$72)+SUMIF('MI F'!$D$5:$D$72,CLUBS!$B20,'MI F'!$R$5:$R$72)+SUMIF('MI H'!$D$5:$D$72,CLUBS!$B20,'MI H'!$R$5:$R$72)+SUMIF('CA F'!$D$5:$D$72,CLUBS!$B20,'CA F'!$R$5:$R$72)+SUMIF('CA H'!$D$5:$D$72,CLUBS!$B20,'CA H'!$R$5:$R$72)+SUMIF('JU F'!$D$5:$D$72,CLUBS!$B20,'JU F'!$R$5:$R$72)+SUMIF('JU H'!$D$5:$D$72,CLUBS!$B20,'JU H'!$R$5:$R$72)</f>
        <v>0</v>
      </c>
      <c r="Q4" s="26">
        <f>COUNTIFS('MP F'!$D$5:$D$72,CLUBS!$B20,'MP F'!$S$5:$S$72,"&gt;0")+COUNTIFS('MP H'!$D$5:$D$72,CLUBS!$B20,'MP H'!$S$5:$S$72,"&gt;0")+COUNTIFS('PO F'!$D$5:$D$72,CLUBS!$B20,'PO F'!$S$5:$S$72,"&gt;0")+COUNTIFS('PO H'!$D$5:$D$72,CLUBS!$B20,'PO H'!$S$5:$S$72,"&gt;0")+COUNTIFS('PU F'!$D$5:$D$72,CLUBS!$B20,'PU F'!$S$5:$S$72,"&gt;0")+COUNTIFS('PU H'!$D$5:$D$72,CLUBS!$B20,'PU H'!$S$5:$S$72,"&gt;0")+COUNTIFS('BE F'!$D$5:$D$72,CLUBS!$B20,'BE F'!$S$5:$S$72,"&gt;0")+COUNTIFS('BE H'!$D$5:$D$72,CLUBS!$B20,'BE H'!$S$5:$S$72,"&gt;0")+COUNTIFS('MI F'!$D$5:$D$72,CLUBS!$B20,'MI F'!$S$5:$S$72,"&gt;0")+COUNTIFS('MI H'!$D$5:$D$72,CLUBS!$B20,'MI H'!$S$5:$S$72,"&gt;0")+COUNTIFS('CA F'!$D$5:$D$72,CLUBS!$B20,'CA F'!$S$5:$S$72,"&gt;0")+COUNTIFS('CA H'!$D$5:$D$72,CLUBS!$B20,'CA H'!$S$5:$S$72,"&gt;0")+COUNTIFS('JU F'!$D$5:$D$72,CLUBS!$B20,'JU F'!$S$5:$S$72,"&gt;0")+COUNTIFS('JU H'!$D$5:$D$72,CLUBS!$B20,'JU H'!$S$5:$S$72,"&gt;0")</f>
        <v>0</v>
      </c>
      <c r="R4" s="26">
        <f>SUMIF('MP F'!$D$5:$D$72,CLUBS!$B20,'MP F'!$T$5:$T$72)+SUMIF('MP H'!$D$5:$D$72,CLUBS!$B20,'MP H'!$T$5:$T$72)+SUMIF('PO F'!$D$5:$D$72,CLUBS!$B20,'PO F'!$T$5:$T$72)+SUMIF('PO H'!$D$5:$D$72,CLUBS!$B20,'PO H'!$T$5:$T$72)+SUMIF('PU F'!$D$5:$D$72,CLUBS!$B20,'PU F'!$T$5:$T$72)+SUMIF('PU H'!$D$5:$D$72,CLUBS!$B20,'PU H'!$T$5:$T$72)+SUMIF('BE F'!$D$5:$D$72,CLUBS!$B20,'BE F'!$T$5:$T$72)+SUMIF('BE H'!$D$5:$D$72,CLUBS!$B20,'BE H'!$T$5:$T$72)+SUMIF('MI F'!$D$5:$D$72,CLUBS!$B20,'MI F'!$T$5:$T$72)+SUMIF('MI H'!$D$5:$D$72,CLUBS!$B20,'MI H'!$T$5:$T$72)+SUMIF('CA F'!$D$5:$D$72,CLUBS!$B20,'CA F'!$T$5:$T$72)+SUMIF('CA H'!$D$5:$D$72,CLUBS!$B20,'CA H'!$T$5:$T$72)+SUMIF('JU F'!$D$5:$D$72,CLUBS!$B20,'JU F'!$T$5:$T$72)+SUMIF('JU H'!$D$5:$D$72,CLUBS!$B20,'JU H'!$T$5:$T$72)</f>
        <v>0</v>
      </c>
      <c r="S4" s="26">
        <f>COUNTIFS('MP F'!$D$5:$D$72,CLUBS!$B20,'MP F'!$U$5:$U$72,"&gt;0")+COUNTIFS('MP H'!$D$5:$D$72,CLUBS!$B20,'MP H'!$U$5:$U$72,"&gt;0")+COUNTIFS('PO F'!$D$5:$D$72,CLUBS!$B20,'PO F'!$U$5:$U$72,"&gt;0")+COUNTIFS('PO H'!$D$5:$D$72,CLUBS!$B20,'PO H'!$U$5:$U$72,"&gt;0")+COUNTIFS('PU F'!$D$5:$D$72,CLUBS!$B20,'PU F'!$U$5:$U$72,"&gt;0")+COUNTIFS('PU H'!$D$5:$D$72,CLUBS!$B20,'PU H'!$U$5:$U$72,"&gt;0")+COUNTIFS('BE F'!$D$5:$D$72,CLUBS!$B20,'BE F'!$U$5:$U$72,"&gt;0")+COUNTIFS('BE H'!$D$5:$D$72,CLUBS!$B20,'BE H'!$U$5:$U$72,"&gt;0")+COUNTIFS('MI F'!$D$5:$D$72,CLUBS!$B20,'MI F'!$U$5:$U$72,"&gt;0")+COUNTIFS('MI H'!$D$5:$D$72,CLUBS!$B20,'MI H'!$U$5:$U$72,"&gt;0")+COUNTIFS('CA F'!$D$5:$D$72,CLUBS!$B20,'CA F'!$U$5:$U$72,"&gt;0")+COUNTIFS('CA H'!$D$5:$D$72,CLUBS!$B20,'CA H'!$U$5:$U$72,"&gt;0")+COUNTIFS('JU F'!$D$5:$D$72,CLUBS!$B20,'JU F'!$U$5:$U$72,"&gt;0")+COUNTIFS('JU H'!$D$5:$D$72,CLUBS!$B20,'JU H'!$U$5:$U$72,"&gt;0")</f>
        <v>0</v>
      </c>
      <c r="T4" s="26">
        <f>SUMIF('MP F'!$D$5:$D$72,CLUBS!$B20,'MP F'!$V$5:$V$72)+SUMIF('MP H'!$D$5:$D$72,CLUBS!$B20,'MP H'!$V$5:$V$72)+SUMIF('PO F'!$D$5:$D$72,CLUBS!$B20,'PO F'!$V$5:$V$72)+SUMIF('PO H'!$D$5:$D$72,CLUBS!$B20,'PO H'!$V$5:$V$72)+SUMIF('PU F'!$D$5:$D$72,CLUBS!$B20,'PU F'!$V$5:$V$72)+SUMIF('PU H'!$D$5:$D$72,CLUBS!$B20,'PU H'!$V$5:$V$72)+SUMIF('BE F'!$D$5:$D$72,CLUBS!$B20,'BE F'!$V$5:$V$72)+SUMIF('BE H'!$D$5:$D$72,CLUBS!$B20,'BE H'!$V$5:$V$72)+SUMIF('MI F'!$D$5:$D$72,CLUBS!$B20,'MI F'!$V$5:$V$72)+SUMIF('MI H'!$D$5:$D$72,CLUBS!$B20,'MI H'!$V$5:$V$72)+SUMIF('CA F'!$D$5:$D$72,CLUBS!$B20,'CA F'!$V$5:$V$72)+SUMIF('CA H'!$D$5:$D$72,CLUBS!$B20,'CA H'!$V$5:$V$72)+SUMIF('JU F'!$D$5:$D$72,CLUBS!$B20,'JU F'!$V$5:$V$72)+SUMIF('JU H'!$D$5:$D$72,CLUBS!$B20,'JU H'!$V$5:$V$72)</f>
        <v>0</v>
      </c>
      <c r="U4" s="26">
        <f>COUNTIFS('MP F'!$D$5:$D$72,CLUBS!$B20,'MP F'!$W$5:$W$72,"&gt;0")+COUNTIFS('MP H'!$D$5:$D$72,CLUBS!$B20,'MP H'!$W$5:$W$72,"&gt;0")+COUNTIFS('PO F'!$D$5:$D$72,CLUBS!$B20,'PO F'!$W$5:$W$72,"&gt;0")+COUNTIFS('PO H'!$D$5:$D$72,CLUBS!$B20,'PO H'!$W$5:$W$72,"&gt;0")+COUNTIFS('PU F'!$D$5:$D$72,CLUBS!$B20,'PU F'!$W$5:$W$72,"&gt;0")+COUNTIFS('PU H'!$D$5:$D$72,CLUBS!$B20,'PU H'!$W$5:$W$72,"&gt;0")+COUNTIFS('BE F'!$D$5:$D$72,CLUBS!$B20,'BE F'!$W$5:$W$72,"&gt;0")+COUNTIFS('BE H'!$D$5:$D$72,CLUBS!$B20,'BE H'!$W$5:$W$72,"&gt;0")+COUNTIFS('MI F'!$D$5:$D$72,CLUBS!$B20,'MI F'!$W$5:$W$72,"&gt;0")+COUNTIFS('MI H'!$D$5:$D$72,CLUBS!$B20,'MI H'!$W$5:$W$72,"&gt;0")+COUNTIFS('CA F'!$D$5:$D$72,CLUBS!$B20,'CA F'!$W$5:$W$72,"&gt;0")+COUNTIFS('CA H'!$D$5:$D$72,CLUBS!$B20,'CA H'!$W$5:$W$72,"&gt;0")+COUNTIFS('JU F'!$D$5:$D$72,CLUBS!$B20,'JU F'!$W$5:$W$72,"&gt;0")+COUNTIFS('JU H'!$D$5:$D$72,CLUBS!$B20,'JU H'!$W$5:$W$72,"&gt;0")</f>
        <v>0</v>
      </c>
      <c r="V4" s="26">
        <f>SUMIF('MP F'!$D$5:$D$72,CLUBS!$B20,'MP F'!$X$5:$X$72)+SUMIF('MP H'!$D$5:$D$72,CLUBS!$B20,'MP H'!$X$5:$X$72)+SUMIF('PO F'!$D$5:$D$72,CLUBS!$B20,'PO F'!$X$5:$X$72)+SUMIF('PO H'!$D$5:$D$72,CLUBS!$B20,'PO H'!$X$5:$X$72)+SUMIF('PU F'!$D$5:$D$72,CLUBS!$B20,'PU F'!$X$5:$X$72)+SUMIF('PU H'!$D$5:$D$72,CLUBS!$B20,'PU H'!$X$5:$X$72)+SUMIF('BE F'!$D$5:$D$72,CLUBS!$B20,'BE F'!$X$5:$X$72)+SUMIF('BE H'!$D$5:$D$72,CLUBS!$B20,'BE H'!$X$5:$X$72)+SUMIF('MI F'!$D$5:$D$72,CLUBS!$B20,'MI F'!$X$5:$X$72)+SUMIF('MI H'!$D$5:$D$72,CLUBS!$B20,'MI H'!$X$5:$X$72)+SUMIF('CA F'!$D$5:$D$72,CLUBS!$B20,'CA F'!$X$5:$X$72)+SUMIF('CA H'!$D$5:$D$72,CLUBS!$B20,'CA H'!$X$5:$X$72)+SUMIF('JU F'!$D$5:$D$72,CLUBS!$B20,'JU F'!$X$5:$X$72)+SUMIF('JU H'!$D$5:$D$72,CLUBS!$B20,'JU H'!$X$5:$X$72)</f>
        <v>0</v>
      </c>
      <c r="W4" s="26">
        <f>COUNTIFS('MP F'!$D$5:$D$72,CLUBS!$B20,'MP F'!$Y$5:$Y$72,"&gt;0")+COUNTIFS('MP H'!$D$5:$D$72,CLUBS!$B20,'MP H'!$Y$5:$Y$72,"&gt;0")+COUNTIFS('PO F'!$D$5:$D$72,CLUBS!$B20,'PO F'!$Y$5:$Y$72,"&gt;0")+COUNTIFS('PO H'!$D$5:$D$72,CLUBS!$B20,'PO H'!$Y$5:$Y$72,"&gt;0")+COUNTIFS('PU F'!$D$5:$D$72,CLUBS!$B20,'PU F'!$Y$5:$Y$72,"&gt;0")+COUNTIFS('PU H'!$D$5:$D$72,CLUBS!$B20,'PU H'!$Y$5:$Y$72,"&gt;0")+COUNTIFS('BE F'!$D$5:$D$72,CLUBS!$B20,'BE F'!$Y$5:$Y$72,"&gt;0")+COUNTIFS('BE H'!$D$5:$D$72,CLUBS!$B20,'BE H'!$Y$5:$Y$72,"&gt;0")+COUNTIFS('MI F'!$D$5:$D$72,CLUBS!$B20,'MI F'!$Y$5:$Y$72,"&gt;0")+COUNTIFS('MI H'!$D$5:$D$72,CLUBS!$B20,'MI H'!$Y$5:$Y$72,"&gt;0")+COUNTIFS('CA F'!$D$5:$D$72,CLUBS!$B20,'CA F'!$Y$5:$Y$72,"&gt;0")+COUNTIFS('CA H'!$D$5:$D$72,CLUBS!$B20,'CA H'!$Y$5:$Y$72,"&gt;0")+COUNTIFS('JU F'!$D$5:$D$72,CLUBS!$B20,'JU F'!$Y$5:$Y$72,"&gt;0")+COUNTIFS('JU H'!$D$5:$D$72,CLUBS!$B20,'JU H'!$Y$5:$Y$72,"&gt;0")</f>
        <v>0</v>
      </c>
      <c r="X4" s="26">
        <f>SUMIF('MP F'!$D$5:$D$72,CLUBS!$B20,'MP F'!$Z$5:$Z$72)+SUMIF('MP H'!$D$5:$D$72,CLUBS!$B20,'MP H'!$Z$5:$Z$72)+SUMIF('PO F'!$D$5:$D$72,CLUBS!$B20,'PO F'!$Z$5:$Z$72)+SUMIF('PO H'!$D$5:$D$72,CLUBS!$B20,'PO H'!$Z$5:$Z$72)+SUMIF('PU F'!$D$5:$D$72,CLUBS!$B20,'PU F'!$Z$5:$Z$72)+SUMIF('PU H'!$D$5:$D$72,CLUBS!$B20,'PU H'!$Z$5:$Z$72)+SUMIF('BE F'!$D$5:$D$72,CLUBS!$B20,'BE F'!$Z$5:$Z$72)+SUMIF('BE H'!$D$5:$D$72,CLUBS!$B20,'BE H'!$Z$5:$Z$72)+SUMIF('MI F'!$D$5:$D$72,CLUBS!$B20,'MI F'!$Z$5:$Z$72)+SUMIF('MI H'!$D$5:$D$72,CLUBS!$B20,'MI H'!$Z$5:$Z$72)+SUMIF('CA F'!$D$5:$D$72,CLUBS!$B20,'CA F'!$Z$5:$Z$72)+SUMIF('CA H'!$D$5:$D$72,CLUBS!$B20,'CA H'!$Z$5:$Z$72)+SUMIF('JU F'!$D$5:$D$72,CLUBS!$B20,'JU F'!$Z$5:$Z$72)+SUMIF('JU H'!$D$5:$D$72,CLUBS!$B20,'JU H'!$Z$5:$Z$72)</f>
        <v>0</v>
      </c>
      <c r="Y4" s="26">
        <f>COUNTIFS('MP F'!$D$5:$D$72,CLUBS!$B20,'MP F'!$AA$5:$AA$72,"&gt;0")+COUNTIFS('MP H'!$D$5:$D$72,CLUBS!$B20,'MP H'!$AA$5:$AA$72,"&gt;0")+COUNTIFS('PO F'!$D$5:$D$72,CLUBS!$B20,'PO F'!$AA$5:$AA$72,"&gt;0")+COUNTIFS('PO H'!$D$5:$D$72,CLUBS!$B20,'PO H'!$AA$5:$AA$72,"&gt;0")+COUNTIFS('PU F'!$D$5:$D$72,CLUBS!$B20,'PU F'!$AA$5:$AA$72,"&gt;0")+COUNTIFS('PU H'!$D$5:$D$72,CLUBS!$B20,'PU H'!$AA$5:$AA$72,"&gt;0")+COUNTIFS('BE F'!$D$5:$D$72,CLUBS!$B20,'BE F'!$AA$5:$AA$72,"&gt;0")+COUNTIFS('BE H'!$D$5:$D$72,CLUBS!$B20,'BE H'!$AA$5:$AA$72,"&gt;0")+COUNTIFS('MI F'!$D$5:$D$72,CLUBS!$B20,'MI F'!$AA$5:$AA$72,"&gt;0")+COUNTIFS('MI H'!$D$5:$D$72,CLUBS!$B20,'MI H'!$AA$5:$AA$72,"&gt;0")+COUNTIFS('CA F'!$D$5:$D$72,CLUBS!$B20,'CA F'!$AA$5:$AA$72,"&gt;0")+COUNTIFS('CA H'!$D$5:$D$72,CLUBS!$B20,'CA H'!$AA$5:$AA$72,"&gt;0")+COUNTIFS('JU F'!$D$5:$D$72,CLUBS!$B20,'JU F'!$AA$5:$AA$72,"&gt;0")+COUNTIFS('JU H'!$D$5:$D$72,CLUBS!$B20,'JU H'!$AA$5:$AA$72,"&gt;0")</f>
        <v>0</v>
      </c>
      <c r="Z4" s="26">
        <f>SUMIF('MP F'!$D$5:$D$72,CLUBS!$B20,'MP F'!$AB$5:$AB$72)+SUMIF('MP H'!$D$5:$D$72,CLUBS!$B20,'MP H'!$AB$5:$AB$72)+SUMIF('PO F'!$D$5:$D$72,CLUBS!$B20,'PO F'!$AB$5:$AB$72)+SUMIF('PO H'!$D$5:$D$72,CLUBS!$B20,'PO H'!$AB$5:$AB$72)+SUMIF('PU F'!$D$5:$D$72,CLUBS!$B20,'PU F'!$AB$5:$AB$72)+SUMIF('PU H'!$D$5:$D$72,CLUBS!$B20,'PU H'!$AB$5:$AB$72)+SUMIF('BE F'!$D$5:$D$72,CLUBS!$B20,'BE F'!$AB$5:$AB$72)+SUMIF('BE H'!$D$5:$D$72,CLUBS!$B20,'BE H'!$AB$5:$AB$72)+SUMIF('MI F'!$D$5:$D$72,CLUBS!$B20,'MI F'!$AB$5:$AB$72)+SUMIF('MI H'!$D$5:$D$72,CLUBS!$B20,'MI H'!$AB$5:$AB$72)+SUMIF('CA F'!$D$5:$D$72,CLUBS!$B20,'CA F'!$AB$5:$AB$72)+SUMIF('CA H'!$D$5:$D$72,CLUBS!$B20,'CA H'!$AB$5:$AB$72)+SUMIF('JU F'!$D$5:$D$72,CLUBS!$B20,'JU F'!$AB$5:$AB$72)+SUMIF('JU H'!$D$5:$D$72,CLUBS!$B20,'JU H'!$AB$5:$AB$72)</f>
        <v>0</v>
      </c>
      <c r="AA4" s="26">
        <f>COUNTIFS('MP F'!$D$5:$D$72,CLUBS!$B20,'MP F'!$AC$5:$AC$72,"&gt;0")+COUNTIFS('MP H'!$D$5:$D$72,CLUBS!$B20,'MP H'!$AC$5:$AC$72,"&gt;0")+COUNTIFS('PO F'!$D$5:$D$72,CLUBS!$B20,'PO F'!$AC$5:$AC$72,"&gt;0")+COUNTIFS('PO H'!$D$5:$D$72,CLUBS!$B20,'PO H'!$AC$5:$AC$72,"&gt;0")+COUNTIFS('PU F'!$D$5:$D$72,CLUBS!$B20,'PU F'!$AC$5:$AC$72,"&gt;0")+COUNTIFS('PU H'!$D$5:$D$72,CLUBS!$B20,'PU H'!$AC$5:$AC$72,"&gt;0")+COUNTIFS('BE F'!$D$5:$D$72,CLUBS!$B20,'BE F'!$AC$5:$AC$72,"&gt;0")+COUNTIFS('BE H'!$D$5:$D$72,CLUBS!$B20,'BE H'!$AC$5:$AC$72,"&gt;0")+COUNTIFS('MI F'!$D$5:$D$72,CLUBS!$B20,'MI F'!$AC$5:$AC$72,"&gt;0")+COUNTIFS('MI H'!$D$5:$D$72,CLUBS!$B20,'MI H'!$AC$5:$AC$72,"&gt;0")+COUNTIFS('CA F'!$D$5:$D$72,CLUBS!$B20,'CA F'!$AC$5:$AC$72,"&gt;0")+COUNTIFS('CA H'!$D$5:$D$72,CLUBS!$B20,'CA H'!$AC$5:$AC$72,"&gt;0")+COUNTIFS('JU F'!$D$5:$D$72,CLUBS!$B20,'JU F'!$AC$5:$AC$72,"&gt;0")+COUNTIFS('JU H'!$D$5:$D$72,CLUBS!$B20,'JU H'!$AC$5:$AC$72,"&gt;0")</f>
        <v>0</v>
      </c>
      <c r="AB4" s="26">
        <f>SUMIF('MP F'!$D$5:$D$72,CLUBS!$B20,'MP F'!$AD$5:$AD$72)+SUMIF('MP H'!$D$5:$D$72,CLUBS!$B20,'MP H'!$AD$5:$AD$72)+SUMIF('PO F'!$D$5:$D$72,CLUBS!$B20,'PO F'!$AD$5:$AD$72)+SUMIF('PO H'!$D$5:$D$72,CLUBS!$B20,'PO H'!$AD$5:$AD$72)+SUMIF('PU F'!$D$5:$D$72,CLUBS!$B20,'PU F'!$AD$5:$AD$72)+SUMIF('PU H'!$D$5:$D$72,CLUBS!$B20,'PU H'!$AD$5:$AD$72)+SUMIF('BE F'!$D$5:$D$72,CLUBS!$B20,'BE F'!$AD$5:$AD$72)+SUMIF('BE H'!$D$5:$D$72,CLUBS!$B20,'BE H'!$AD$5:$AD$72)+SUMIF('MI F'!$D$5:$D$72,CLUBS!$B20,'MI F'!$AD$5:$AD$72)+SUMIF('MI H'!$D$5:$D$72,CLUBS!$B20,'MI H'!$AD$5:$AD$72)+SUMIF('CA F'!$D$5:$D$72,CLUBS!$B20,'CA F'!$AD$5:$AD$72)+SUMIF('CA H'!$D$5:$D$72,CLUBS!$B20,'CA H'!$AD$5:$AD$72)+SUMIF('JU F'!$D$5:$D$72,CLUBS!$B20,'JU F'!$AD$5:$AD$72)+SUMIF('JU H'!$D$5:$D$72,CLUBS!$B20,'JU H'!$AD$5:$AD$72)</f>
        <v>0</v>
      </c>
      <c r="AC4" s="26">
        <f>COUNTIFS('MP F'!$D$5:$D$72,CLUBS!$B20,'MP F'!$AE$5:$AE$72,"&gt;0")+COUNTIFS('MP H'!$D$5:$D$72,CLUBS!$B20,'MP H'!$AE$5:$AE$72,"&gt;0")+COUNTIFS('PO F'!$D$5:$D$72,CLUBS!$B20,'PO F'!$AE$5:$AE$72,"&gt;0")+COUNTIFS('PO H'!$D$5:$D$72,CLUBS!$B20,'PO H'!$AE$5:$AE$72,"&gt;0")+COUNTIFS('PU F'!$D$5:$D$72,CLUBS!$B20,'PU F'!$AE$5:$AE$72,"&gt;0")+COUNTIFS('PU H'!$D$5:$D$72,CLUBS!$B20,'PU H'!$AE$5:$AE$72,"&gt;0")+COUNTIFS('BE F'!$D$5:$D$72,CLUBS!$B20,'BE F'!$AE$5:$AE$72,"&gt;0")+COUNTIFS('BE H'!$D$5:$D$72,CLUBS!$B20,'BE H'!$AE$5:$AE$72,"&gt;0")+COUNTIFS('MI F'!$D$5:$D$72,CLUBS!$B20,'MI F'!$AE$5:$AE$72,"&gt;0")+COUNTIFS('MI H'!$D$5:$D$72,CLUBS!$B20,'MI H'!$AE$5:$AE$72,"&gt;0")+COUNTIFS('CA F'!$D$5:$D$72,CLUBS!$B20,'CA F'!$AE$5:$AE$72,"&gt;0")+COUNTIFS('CA H'!$D$5:$D$72,CLUBS!$B20,'CA H'!$AE$5:$AE$72,"&gt;0")+COUNTIFS('JU F'!$D$5:$D$72,CLUBS!$B20,'JU F'!$AE$5:$AE$72,"&gt;0")+COUNTIFS('JU H'!$D$5:$D$72,CLUBS!$B20,'JU H'!$AE$5:$AE$72,"&gt;0")</f>
        <v>0</v>
      </c>
      <c r="AD4" s="26">
        <f>SUMIF('MP F'!$D$5:$D$72,CLUBS!$B20,'MP F'!$AF$5:$AF$72)+SUMIF('MP H'!$D$5:$D$72,CLUBS!$B20,'MP H'!$AF$5:$AF$72)+SUMIF('PO F'!$D$5:$D$72,CLUBS!$B20,'PO F'!$AF$5:$AF$72)+SUMIF('PO H'!$D$5:$D$72,CLUBS!$B20,'PO H'!$AF$5:$AF$72)+SUMIF('PU F'!$D$5:$D$72,CLUBS!$B20,'PU F'!$AF$5:$AF$72)+SUMIF('PU H'!$D$5:$D$72,CLUBS!$B20,'PU H'!$AF$5:$AF$72)+SUMIF('BE F'!$D$5:$D$72,CLUBS!$B20,'BE F'!$AF$5:$AF$72)+SUMIF('BE H'!$D$5:$D$72,CLUBS!$B20,'BE H'!$AF$5:$AF$72)+SUMIF('MI F'!$D$5:$D$72,CLUBS!$B20,'MI F'!$AF$5:$AF$72)+SUMIF('MI H'!$D$5:$D$72,CLUBS!$B20,'MI H'!$AF$5:$AF$72)+SUMIF('CA F'!$D$5:$D$72,CLUBS!$B20,'CA F'!$AF$5:$AF$72)+SUMIF('CA H'!$D$5:$D$72,CLUBS!$B20,'CA H'!$AF$5:$AF$72)+SUMIF('JU F'!$D$5:$D$72,CLUBS!$B20,'JU F'!$AF$5:$AF$72)+SUMIF('JU H'!$D$5:$D$72,CLUBS!$B20,'JU H'!$AF$5:$AF$72)</f>
        <v>0</v>
      </c>
      <c r="AE4" s="26">
        <f>COUNTIFS('MP F'!$D$5:$D$72,CLUBS!$B20,'MP F'!$AG$5:$AG$72,"&gt;0")+COUNTIFS('MP H'!$D$5:$D$72,CLUBS!$B20,'MP H'!$AG$5:$AG$72,"&gt;0")+COUNTIFS('PO F'!$D$5:$D$72,CLUBS!$B20,'PO F'!$AG$5:$AG$72,"&gt;0")+COUNTIFS('PO H'!$D$5:$D$72,CLUBS!$B20,'PO H'!$AG$5:$AG$72,"&gt;0")+COUNTIFS('PU F'!$D$5:$D$72,CLUBS!$B20,'PU F'!$AG$5:$AG$72,"&gt;0")+COUNTIFS('PU H'!$D$5:$D$72,CLUBS!$B20,'PU H'!$AG$5:$AG$72,"&gt;0")+COUNTIFS('BE F'!$D$5:$D$72,CLUBS!$B20,'BE F'!$AG$5:$AG$72,"&gt;0")+COUNTIFS('BE H'!$D$5:$D$72,CLUBS!$B20,'BE H'!$AG$5:$AG$72,"&gt;0")+COUNTIFS('MI F'!$D$5:$D$72,CLUBS!$B20,'MI F'!$AG$5:$AG$72,"&gt;0")+COUNTIFS('MI H'!$D$5:$D$72,CLUBS!$B20,'MI H'!$AG$5:$AG$72,"&gt;0")+COUNTIFS('CA F'!$D$5:$D$72,CLUBS!$B20,'CA F'!$AG$5:$AG$72,"&gt;0")+COUNTIFS('CA H'!$D$5:$D$72,CLUBS!$B20,'CA H'!$AG$5:$AG$72,"&gt;0")+COUNTIFS('JU F'!$D$5:$D$72,CLUBS!$B20,'JU F'!$AG$5:$AG$72,"&gt;0")+COUNTIFS('JU H'!$D$5:$D$72,CLUBS!$B20,'JU H'!$AG$5:$AG$72,"&gt;0")</f>
        <v>0</v>
      </c>
      <c r="AF4" s="26">
        <f>SUMIF('MP F'!$D$5:$D$72,CLUBS!$B20,'MP F'!$AH$5:$AH$72)+SUMIF('MP H'!$D$5:$D$72,CLUBS!$B20,'MP H'!$AH$5:$AH$72)+SUMIF('PO F'!$D$5:$D$72,CLUBS!$B20,'PO F'!$AH$5:$AH$72)+SUMIF('PO H'!$D$5:$D$72,CLUBS!$B20,'PO H'!$AH$5:$AH$72)+SUMIF('PU F'!$D$5:$D$72,CLUBS!$B20,'PU F'!$AH$5:$AH$72)+SUMIF('PU H'!$D$5:$D$72,CLUBS!$B20,'PU H'!$AH$5:$AH$72)+SUMIF('BE F'!$D$5:$D$72,CLUBS!$B20,'BE F'!$AH$5:$AH$72)+SUMIF('BE H'!$D$5:$D$72,CLUBS!$B20,'BE H'!$AH$5:$AH$72)+SUMIF('MI F'!$D$5:$D$72,CLUBS!$B20,'MI F'!$AH$5:$AH$72)+SUMIF('MI H'!$D$5:$D$72,CLUBS!$B20,'MI H'!$AH$5:$AH$72)+SUMIF('CA F'!$D$5:$D$72,CLUBS!$B20,'CA F'!$AH$5:$AH$72)+SUMIF('CA H'!$D$5:$D$72,CLUBS!$B20,'CA H'!$AH$5:$AH$72)+SUMIF('JU F'!$D$5:$D$72,CLUBS!$B20,'JU F'!$AH$5:$AH$72)+SUMIF('JU H'!$D$5:$D$72,CLUBS!$B20,'JU H'!$AH$5:$AH$72)</f>
        <v>0</v>
      </c>
      <c r="AG4" s="16">
        <f t="shared" si="1"/>
        <v>0</v>
      </c>
      <c r="AH4" s="28">
        <f t="shared" si="2"/>
        <v>0</v>
      </c>
      <c r="AI4" s="29">
        <f t="shared" si="3"/>
        <v>0</v>
      </c>
      <c r="AJ4" s="14">
        <f>COUNTIF('Licenciés Jeunes 2023'!F:F,CLUBS!B20)</f>
        <v>0</v>
      </c>
      <c r="AK4" s="27">
        <f t="shared" si="4"/>
        <v>0</v>
      </c>
    </row>
    <row r="5" spans="1:37" ht="13.5" x14ac:dyDescent="0.3">
      <c r="A5" s="34">
        <f t="shared" si="0"/>
        <v>8</v>
      </c>
      <c r="B5" s="65" t="s">
        <v>40</v>
      </c>
      <c r="C5" s="14">
        <f>COUNTIFS('MP F'!$D$5:$D$72,CLUBS!$B14,'MP F'!$E$5:$E$72,"&gt;0")+COUNTIFS('MP H'!$D$5:$D$72,CLUBS!$B14,'MP H'!$E$5:$E$72,"&gt;0")+COUNTIFS('PO F'!$D$5:$D$72,CLUBS!$B14,'PO F'!$E$5:$E$72,"&gt;0")+COUNTIFS('PO H'!$D$5:$D$72,CLUBS!$B14,'PO H'!$E$5:$E$72,"&gt;0")+COUNTIFS('PU F'!$D$5:$D$72,CLUBS!$B14,'PU F'!$E$5:$E$72,"&gt;0")+COUNTIFS('PU H'!$D$5:$D$72,CLUBS!$B14,'PU H'!$E$5:$E$72,"&gt;0")+COUNTIFS('BE F'!$D$5:$D$72,CLUBS!$B14,'BE F'!$E$5:$E$72,"&gt;0")+COUNTIFS('BE H'!$D$5:$D$72,CLUBS!$B14,'BE H'!$E$5:$E$72,"&gt;0")+COUNTIFS('MI F'!$D$5:$D$72,CLUBS!$B14,'MI F'!$E$5:$E$72,"&gt;0")+COUNTIFS('MI H'!$D$5:$D$72,CLUBS!$B14,'MI H'!$E$5:$E$72,"&gt;0")+COUNTIFS('CA F'!$D$5:$D$72,CLUBS!$B14,'CA F'!$E$5:$E$72,"&gt;0")+COUNTIFS('CA H'!$D$5:$D$72,CLUBS!$B14,'CA H'!$E$5:$E$72,"&gt;0")+COUNTIFS('JU F'!$D$5:$D$72,CLUBS!$B14,'JU F'!$E$5:$E$72,"&gt;0")+COUNTIFS('JU H'!$D$5:$D$72,CLUBS!$B14,'JU H'!$E$5:$E$72,"&gt;0")</f>
        <v>10</v>
      </c>
      <c r="D5" s="27">
        <f>SUMIF('MP F'!$D$5:$D$72,CLUBS!$B14,'MP F'!$F$5:$F$72)+SUMIF('MP H'!$D$5:$D$72,CLUBS!$B14,'MP H'!$F$5:$F$72)+SUMIF('PO F'!$D$5:$D$72,CLUBS!$B14,'PO F'!$F$5:$F$72)+SUMIF('PO H'!$D$5:$D$72,CLUBS!$B14,'PO H'!$F$5:$F$72)+SUMIF('PU F'!$D$5:$D$72,CLUBS!$B14,'PU F'!$F$5:$F$72)+SUMIF('PU H'!$D$5:$D$72,CLUBS!$B14,'PU H'!$F$5:$F$72)+SUMIF('BE F'!$D$5:$D$72,CLUBS!$B14,'BE F'!$F$5:$F$72)+SUMIF('BE H'!$D$5:$D$72,CLUBS!$B14,'BE H'!$F$5:$F$72)+SUMIF('MI F'!$D$5:$D$72,CLUBS!$B14,'MI F'!$F$5:$F$72)+SUMIF('MI H'!$D$5:$D$72,CLUBS!$B14,'MI H'!$F$5:$F$72)+SUMIF('CA F'!$D$5:$D$72,CLUBS!$B14,'CA F'!$F$5:$F$72)+SUMIF('CA H'!$D$5:$D$72,CLUBS!$B14,'CA H'!$F$5:$F$72)+SUMIF('JU F'!$D$5:$D$72,CLUBS!$B14,'JU F'!$F$5:$F$72)+SUMIF('JU H'!$D$5:$D$72,CLUBS!$B14,'JU H'!$F$5:$F$72)</f>
        <v>280</v>
      </c>
      <c r="E5" s="38">
        <f>COUNTIFS('MP F'!$D$5:$D$72,CLUBS!$B14,'MP F'!$G$5:$G$72,"&gt;0")+COUNTIFS('MP H'!$D$5:$D$72,CLUBS!$B14,'MP H'!$G$5:$G$72,"&gt;0")+COUNTIFS('PO F'!$D$5:$D$72,CLUBS!$B14,'PO F'!$G$5:$G$72,"&gt;0")+COUNTIFS('PO H'!$D$5:$D$72,CLUBS!$B14,'PO H'!$G$5:$G$72,"&gt;0")+COUNTIFS('PU F'!$D$5:$D$72,CLUBS!$B14,'PU F'!$G$5:$G$72,"&gt;0")+COUNTIFS('PU H'!$D$5:$D$72,CLUBS!$B14,'PU H'!$G$5:$G$72,"&gt;0")+COUNTIFS('BE F'!$D$5:$D$72,CLUBS!$B14,'BE F'!$G$5:$G$72,"&gt;0")+COUNTIFS('BE H'!$D$5:$D$72,CLUBS!$B14,'BE H'!$G$5:$G$72,"&gt;0")+COUNTIFS('MI F'!$D$5:$D$72,CLUBS!$B14,'MI F'!$G$5:$G$72,"&gt;0")+COUNTIFS('MI H'!$D$5:$D$72,CLUBS!$B14,'MI H'!$G$5:$G$72,"&gt;0")+COUNTIFS('CA F'!$D$5:$D$72,CLUBS!$B14,'CA F'!$G$5:$G$72,"&gt;0")+COUNTIFS('CA H'!$D$5:$D$72,CLUBS!$B14,'CA H'!$G$5:$G$72,"&gt;0")+COUNTIFS('JU F'!$D$5:$D$72,CLUBS!$B14,'JU F'!$G$5:$G$72,"&gt;0")+COUNTIFS('JU H'!$D$5:$D$72,CLUBS!$B14,'JU H'!$G$5:$G$72,"&gt;0")</f>
        <v>4</v>
      </c>
      <c r="F5" s="58">
        <f>SUMIF('MP F'!$D$5:$D$72,CLUBS!$B14,'MP F'!$H$5:$H$72)+SUMIF('MP H'!$D$5:$D$72,CLUBS!$B14,'MP H'!$H$5:$H$72)+SUMIF('PO F'!$D$5:$D$72,CLUBS!$B14,'PO F'!$H$5:$H$72)+SUMIF('PO H'!$D$5:$D$72,CLUBS!$B14,'PO H'!$H$5:$H$72)+SUMIF('PU F'!$D$5:$D$72,CLUBS!$B14,'PU F'!$H$5:$H$72)+SUMIF('PU H'!$D$5:$D$72,CLUBS!$B14,'PU H'!$H$5:$H$72)+SUMIF('BE F'!$D$5:$D$72,CLUBS!$B14,'BE F'!$H$5:$H$72)+SUMIF('BE H'!$D$5:$D$72,CLUBS!$B14,'BE H'!$H$5:$H$72)+SUMIF('MI F'!$D$5:$D$72,CLUBS!$B14,'MI F'!$H$5:$H$72)+SUMIF('MI H'!$D$5:$D$72,CLUBS!$B14,'MI H'!$H$5:$H$72)+SUMIF('CA F'!$D$5:$D$72,CLUBS!$B14,'CA F'!$H$5:$H$72)+SUMIF('CA H'!$D$5:$D$72,CLUBS!$B14,'CA H'!$H$5:$H$72)+SUMIF('JU F'!$D$5:$D$72,CLUBS!$B14,'JU F'!$H$5:$H$72)+SUMIF('JU H'!$D$5:$D$72,CLUBS!$B14,'JU H'!$H$5:$H$72)</f>
        <v>147</v>
      </c>
      <c r="G5" s="14">
        <f>COUNTIFS('MP F'!$D$5:$D$72,CLUBS!$B14,'MP F'!$I$5:$I$72,"&gt;0")+COUNTIFS('MP H'!$D$5:$D$72,CLUBS!$B14,'MP H'!$I$5:$I$72,"&gt;0")+COUNTIFS('PO F'!$D$5:$D$72,CLUBS!$B14,'PO F'!$I$5:$I$72,"&gt;0")+COUNTIFS('PO H'!$D$5:$D$72,CLUBS!$B14,'PO H'!$I$5:$I$72,"&gt;0")+COUNTIFS('PU F'!$D$5:$D$72,CLUBS!$B14,'PU F'!$I$5:$I$72,"&gt;0")+COUNTIFS('PU H'!$D$5:$D$72,CLUBS!$B14,'PU H'!$I$5:$I$72,"&gt;0")+COUNTIFS('BE F'!$D$5:$D$72,CLUBS!$B14,'BE F'!$I$5:$I$72,"&gt;0")+COUNTIFS('BE H'!$D$5:$D$72,CLUBS!$B14,'BE H'!$I$5:$I$72,"&gt;0")+COUNTIFS('MI F'!$D$5:$D$72,CLUBS!$B14,'MI F'!$I$5:$I$72,"&gt;0")+COUNTIFS('MI H'!$D$5:$D$72,CLUBS!$B14,'MI H'!$I$5:$I$72,"&gt;0")+COUNTIFS('CA F'!$D$5:$D$72,CLUBS!$B14,'CA F'!$I$5:$I$72,"&gt;0")+COUNTIFS('CA H'!$D$5:$D$72,CLUBS!$B14,'CA H'!$I$5:$I$72,"&gt;0")+COUNTIFS('JU F'!$D$5:$D$72,CLUBS!$B14,'JU F'!$I$5:$I$72,"&gt;0")+COUNTIFS('JU H'!$D$5:$D$72,CLUBS!$B14,'JU H'!$I$5:$I$72,"&gt;0")</f>
        <v>11</v>
      </c>
      <c r="H5" s="26">
        <f>SUMIF('MP F'!$D$5:$D$72,CLUBS!$B14,'MP F'!$J$5:$J$72)+SUMIF('MP H'!$D$5:$D$72,CLUBS!$B14,'MP H'!$J$5:$J$72)+SUMIF('PO F'!$D$5:$D$72,CLUBS!$B14,'PO F'!$J$5:$J$72)+SUMIF('PO H'!$D$5:$D$72,CLUBS!$B14,'PO H'!$J$5:$J$72)+SUMIF('PU F'!$D$5:$D$72,CLUBS!$B14,'PU F'!$J$5:$J$72)+SUMIF('PU H'!$D$5:$D$72,CLUBS!$B14,'PU H'!$J$5:$J$72)+SUMIF('BE F'!$D$5:$D$72,CLUBS!$B14,'BE F'!$J$5:$J$72)+SUMIF('BE H'!$D$5:$D$72,CLUBS!$B14,'BE H'!$J$5:$J$72)+SUMIF('MI F'!$D$5:$D$72,CLUBS!$B14,'MI F'!$J$5:$J$72)+SUMIF('MI H'!$D$5:$D$72,CLUBS!$B14,'MI H'!$J$5:$J$72)+SUMIF('CA F'!$D$5:$D$72,CLUBS!$B14,'CA F'!$J$5:$J$72)+SUMIF('CA H'!$D$5:$D$72,CLUBS!$B14,'CA H'!$J$5:$J$72)+SUMIF('JU F'!$D$5:$D$72,CLUBS!$B14,'JU F'!$J$5:$J$72)+SUMIF('JU H'!$D$5:$D$72,CLUBS!$B14,'JU H'!$J$5:$J$72)</f>
        <v>223</v>
      </c>
      <c r="I5" s="38">
        <f>COUNTIFS('MP F'!$D$5:$D$72,CLUBS!$B14,'MP F'!$K$5:$K$72,"&gt;0")+COUNTIFS('MP H'!$D$5:$D$72,CLUBS!$B14,'MP H'!$K$5:$K$72,"&gt;0")+COUNTIFS('PO F'!$D$5:$D$72,CLUBS!$B14,'PO F'!$K$5:$K$72,"&gt;0")+COUNTIFS('PO H'!$D$5:$D$72,CLUBS!$B14,'PO H'!$K$5:$K$72,"&gt;0")+COUNTIFS('PU F'!$D$5:$D$72,CLUBS!$B14,'PU F'!$K$5:$K$72,"&gt;0")+COUNTIFS('PU H'!$D$5:$D$72,CLUBS!$B14,'PU H'!$K$5:$K$72,"&gt;0")+COUNTIFS('BE F'!$D$5:$D$72,CLUBS!$B14,'BE F'!$K$5:$K$72,"&gt;0")+COUNTIFS('BE H'!$D$5:$D$72,CLUBS!$B14,'BE H'!$K$5:$K$72,"&gt;0")+COUNTIFS('MI F'!$D$5:$D$72,CLUBS!$B14,'MI F'!$K$5:$K$72,"&gt;0")+COUNTIFS('MI H'!$D$5:$D$72,CLUBS!$B14,'MI H'!$K$5:$K$72,"&gt;0")+COUNTIFS('CA F'!$D$5:$D$72,CLUBS!$B14,'CA F'!$K$5:$K$72,"&gt;0")+COUNTIFS('CA H'!$D$5:$D$72,CLUBS!$B14,'CA H'!$K$5:$K$72,"&gt;0")+COUNTIFS('JU F'!$D$5:$D$72,CLUBS!$B14,'JU F'!$K$5:$K$72,"&gt;0")+COUNTIFS('JU H'!$D$5:$D$72,CLUBS!$B14,'JU H'!$K$5:$K$72,"&gt;0")</f>
        <v>0</v>
      </c>
      <c r="J5" s="38">
        <f>SUMIF('MP F'!$D$5:$D$72,CLUBS!$B14,'MP F'!$L$5:$L$72)+SUMIF('MP H'!$D$5:$D$72,CLUBS!$B14,'MP H'!$L$5:$L$72)+SUMIF('PO F'!$D$5:$D$72,CLUBS!$B14,'PO F'!$L$5:$L$72)+SUMIF('PO H'!$D$5:$D$72,CLUBS!$B14,'PO H'!$L$5:$L$72)+SUMIF('PU F'!$D$5:$D$72,CLUBS!$B14,'PU F'!$L$5:$L$72)+SUMIF('PU H'!$D$5:$D$72,CLUBS!$B14,'PU H'!$L$5:$L$72)+SUMIF('BE F'!$D$5:$D$72,CLUBS!$B14,'BE F'!$L$5:$L$72)+SUMIF('BE H'!$D$5:$D$72,CLUBS!$B14,'BE H'!$L$5:$L$72)+SUMIF('MI F'!$D$5:$D$72,CLUBS!$B14,'MI F'!$L$5:$L$72)+SUMIF('MI H'!$D$5:$D$72,CLUBS!$B14,'MI H'!$L$5:$L$72)+SUMIF('CA F'!$D$5:$D$72,CLUBS!$B14,'CA F'!$L$5:$L$72)+SUMIF('CA H'!$D$5:$D$72,CLUBS!$B14,'CA H'!$L$5:$L$72)+SUMIF('JU F'!$D$5:$D$72,CLUBS!$B14,'JU F'!$L$5:$L$72)+SUMIF('JU H'!$D$5:$D$72,CLUBS!$B14,'JU H'!$L$5:$L$72)</f>
        <v>0</v>
      </c>
      <c r="K5" s="26">
        <f>COUNTIFS('MP F'!$D$5:$D$72,CLUBS!$B14,'MP F'!$M$5:$M$72,"&gt;0")+COUNTIFS('MP H'!$D$5:$D$72,CLUBS!$B14,'MP H'!$M$5:$M$72,"&gt;0")+COUNTIFS('PO F'!$D$5:$D$72,CLUBS!$B14,'PO F'!$M$5:$M$72,"&gt;0")+COUNTIFS('PO H'!$D$5:$D$72,CLUBS!$B14,'PO H'!$M$5:$M$72,"&gt;0")+COUNTIFS('PU F'!$D$5:$D$72,CLUBS!$B14,'PU F'!$M$5:$M$72,"&gt;0")+COUNTIFS('PU H'!$D$5:$D$72,CLUBS!$B14,'PU H'!$M$5:$M$72,"&gt;0")+COUNTIFS('BE F'!$D$5:$D$72,CLUBS!$B14,'BE F'!$M$5:$M$72,"&gt;0")+COUNTIFS('BE H'!$D$5:$D$72,CLUBS!$B14,'BE H'!$M$5:$M$72,"&gt;0")+COUNTIFS('MI F'!$D$5:$D$72,CLUBS!$B14,'MI F'!$M$5:$M$72,"&gt;0")+COUNTIFS('MI H'!$D$5:$D$72,CLUBS!$B14,'MI H'!$M$5:$M$72,"&gt;0")+COUNTIFS('CA F'!$D$5:$D$72,CLUBS!$B14,'CA F'!$M$5:$M$72,"&gt;0")+COUNTIFS('CA H'!$D$5:$D$72,CLUBS!$B14,'CA H'!$M$5:$M$72,"&gt;0")+COUNTIFS('JU F'!$D$5:$D$72,CLUBS!$B14,'JU F'!$M$5:$M$72,"&gt;0")+COUNTIFS('JU H'!$D$5:$D$72,CLUBS!$B14,'JU H'!$M$5:$M$72,"&gt;0")</f>
        <v>0</v>
      </c>
      <c r="L5" s="26">
        <f>SUMIF('MP F'!$D$5:$D$72,CLUBS!$B14,'MP F'!$N$5:$N$72)+SUMIF('MP H'!$D$5:$D$72,CLUBS!$B14,'MP H'!$N$5:$N$72)+SUMIF('PO F'!$D$5:$D$72,CLUBS!$B14,'PO F'!$N$5:$N$72)+SUMIF('PO H'!$D$5:$D$72,CLUBS!$B14,'PO H'!$N$5:$N$72)+SUMIF('PU F'!$D$5:$D$72,CLUBS!$B14,'PU F'!$N$5:$N$72)+SUMIF('PU H'!$D$5:$D$72,CLUBS!$B14,'PU H'!$N$5:$N$72)+SUMIF('BE F'!$D$5:$D$72,CLUBS!$B14,'BE F'!$N$5:$N$72)+SUMIF('BE H'!$D$5:$D$72,CLUBS!$B14,'BE H'!$N$5:$N$72)+SUMIF('MI F'!$D$5:$D$72,CLUBS!$B14,'MI F'!$N$5:$N$72)+SUMIF('MI H'!$D$5:$D$72,CLUBS!$B14,'MI H'!$N$5:$N$72)+SUMIF('CA F'!$D$5:$D$72,CLUBS!$B14,'CA F'!$N$5:$N$72)+SUMIF('CA H'!$D$5:$D$72,CLUBS!$B14,'CA H'!$N$5:$N$72)+SUMIF('JU F'!$D$5:$D$72,CLUBS!$B14,'JU F'!$N$5:$N$72)+SUMIF('JU H'!$D$5:$D$72,CLUBS!$B14,'JU H'!$N$5:$N$72)</f>
        <v>0</v>
      </c>
      <c r="M5" s="26">
        <f>COUNTIFS('MP F'!$D$5:$D$72,CLUBS!$B14,'MP F'!$O$5:$O$72,"&gt;0")+COUNTIFS('MP H'!$D$5:$D$72,CLUBS!$B14,'MP H'!$O$5:$O$72,"&gt;0")+COUNTIFS('PO F'!$D$5:$D$72,CLUBS!$B14,'PO F'!$O$5:$O$72,"&gt;0")+COUNTIFS('PO H'!$D$5:$D$72,CLUBS!$B14,'PO H'!$O$5:$O$72,"&gt;0")+COUNTIFS('PU F'!$D$5:$D$72,CLUBS!$B14,'PU F'!$O$5:$O$72,"&gt;0")+COUNTIFS('PU H'!$D$5:$D$72,CLUBS!$B14,'PU H'!$O$5:$O$72,"&gt;0")+COUNTIFS('BE F'!$D$5:$D$72,CLUBS!$B14,'BE F'!$O$5:$O$72,"&gt;0")+COUNTIFS('BE H'!$D$5:$D$72,CLUBS!$B14,'BE H'!$O$5:$O$72,"&gt;0")+COUNTIFS('MI F'!$D$5:$D$72,CLUBS!$B14,'MI F'!$O$5:$O$72,"&gt;0")+COUNTIFS('MI H'!$D$5:$D$72,CLUBS!$B14,'MI H'!$O$5:$O$72,"&gt;0")+COUNTIFS('CA F'!$D$5:$D$72,CLUBS!$B14,'CA F'!$O$5:$O$72,"&gt;0")+COUNTIFS('CA H'!$D$5:$D$72,CLUBS!$B14,'CA H'!$O$5:$O$72,"&gt;0")+COUNTIFS('JU F'!$D$5:$D$72,CLUBS!$B14,'JU F'!$O$5:$O$72,"&gt;0")+COUNTIFS('JU H'!$D$5:$D$72,CLUBS!$B14,'JU H'!$O$5:$O$72,"&gt;0")</f>
        <v>0</v>
      </c>
      <c r="N5" s="26">
        <f>SUMIF('MP F'!$D$5:$D$72,CLUBS!$B14,'MP F'!$P$5:$P$72)+SUMIF('MP H'!$D$5:$D$72,CLUBS!$B14,'MP H'!$P$5:$P$72)+SUMIF('PO F'!$D$5:$D$72,CLUBS!$B14,'PO F'!$P$5:$P$72)+SUMIF('PO H'!$D$5:$D$72,CLUBS!$B14,'PO H'!$P$5:$P$72)+SUMIF('PU F'!$D$5:$D$72,CLUBS!$B14,'PU F'!$P$5:$P$72)+SUMIF('PU H'!$D$5:$D$72,CLUBS!$B14,'PU H'!$P$5:$P$72)+SUMIF('BE F'!$D$5:$D$72,CLUBS!$B14,'BE F'!$P$5:$P$72)+SUMIF('BE H'!$D$5:$D$72,CLUBS!$B14,'BE H'!$P$5:$P$72)+SUMIF('MI F'!$D$5:$D$72,CLUBS!$B14,'MI F'!$P$5:$P$72)+SUMIF('MI H'!$D$5:$D$72,CLUBS!$B14,'MI H'!$P$5:$P$72)+SUMIF('CA F'!$D$5:$D$72,CLUBS!$B14,'CA F'!$P$5:$P$72)+SUMIF('CA H'!$D$5:$D$72,CLUBS!$B14,'CA H'!$P$5:$P$72)+SUMIF('JU F'!$D$5:$D$72,CLUBS!$B14,'JU F'!$P$5:$P$72)+SUMIF('JU H'!$D$5:$D$72,CLUBS!$B14,'JU H'!$P$5:$P$72)</f>
        <v>0</v>
      </c>
      <c r="O5" s="26">
        <f>COUNTIFS('MP F'!$D$5:$D$72,CLUBS!$B14,'MP F'!$Q$5:$Q$72,"&gt;0")+COUNTIFS('MP H'!$D$5:$D$72,CLUBS!$B14,'MP H'!$Q$5:$Q$72,"&gt;0")+COUNTIFS('PO F'!$D$5:$D$72,CLUBS!$B14,'PO F'!$Q$5:$Q$72,"&gt;0")+COUNTIFS('PO H'!$D$5:$D$72,CLUBS!$B14,'PO H'!$Q$5:$Q$72,"&gt;0")+COUNTIFS('PU F'!$D$5:$D$72,CLUBS!$B14,'PU F'!$Q$5:$Q$72,"&gt;0")+COUNTIFS('PU H'!$D$5:$D$72,CLUBS!$B14,'PU H'!$Q$5:$Q$72,"&gt;0")+COUNTIFS('BE F'!$D$5:$D$72,CLUBS!$B14,'BE F'!$Q$5:$Q$72,"&gt;0")+COUNTIFS('BE H'!$D$5:$D$72,CLUBS!$B14,'BE H'!$Q$5:$Q$72,"&gt;0")+COUNTIFS('MI F'!$D$5:$D$72,CLUBS!$B14,'MI F'!$Q$5:$Q$72,"&gt;0")+COUNTIFS('MI H'!$D$5:$D$72,CLUBS!$B14,'MI H'!$Q$5:$Q$72,"&gt;0")+COUNTIFS('CA F'!$D$5:$D$72,CLUBS!$B14,'CA F'!$Q$5:$Q$72,"&gt;0")+COUNTIFS('CA H'!$D$5:$D$72,CLUBS!$B14,'CA H'!$Q$5:$Q$72,"&gt;0")+COUNTIFS('JU F'!$D$5:$D$72,CLUBS!$B14,'JU F'!$Q$5:$Q$72,"&gt;0")+COUNTIFS('JU H'!$D$5:$D$72,CLUBS!$B14,'JU H'!$Q$5:$Q$72,"&gt;0")</f>
        <v>0</v>
      </c>
      <c r="P5" s="26">
        <f>SUMIF('MP F'!$D$5:$D$72,CLUBS!$B14,'MP F'!$R$5:$R$72)+SUMIF('MP H'!$D$5:$D$72,CLUBS!$B14,'MP H'!$R$5:$R$72)+SUMIF('PO F'!$D$5:$D$72,CLUBS!$B14,'PO F'!$R$5:$R$72)+SUMIF('PO H'!$D$5:$D$72,CLUBS!$B14,'PO H'!$R$5:$R$72)+SUMIF('PU F'!$D$5:$D$72,CLUBS!$B14,'PU F'!$R$5:$R$72)+SUMIF('PU H'!$D$5:$D$72,CLUBS!$B14,'PU H'!$R$5:$R$72)+SUMIF('BE F'!$D$5:$D$72,CLUBS!$B14,'BE F'!$R$5:$R$72)+SUMIF('BE H'!$D$5:$D$72,CLUBS!$B14,'BE H'!$R$5:$R$72)+SUMIF('MI F'!$D$5:$D$72,CLUBS!$B14,'MI F'!$R$5:$R$72)+SUMIF('MI H'!$D$5:$D$72,CLUBS!$B14,'MI H'!$R$5:$R$72)+SUMIF('CA F'!$D$5:$D$72,CLUBS!$B14,'CA F'!$R$5:$R$72)+SUMIF('CA H'!$D$5:$D$72,CLUBS!$B14,'CA H'!$R$5:$R$72)+SUMIF('JU F'!$D$5:$D$72,CLUBS!$B14,'JU F'!$R$5:$R$72)+SUMIF('JU H'!$D$5:$D$72,CLUBS!$B14,'JU H'!$R$5:$R$72)</f>
        <v>0</v>
      </c>
      <c r="Q5" s="26">
        <f>COUNTIFS('MP F'!$D$5:$D$72,CLUBS!$B14,'MP F'!$S$5:$S$72,"&gt;0")+COUNTIFS('MP H'!$D$5:$D$72,CLUBS!$B14,'MP H'!$S$5:$S$72,"&gt;0")+COUNTIFS('PO F'!$D$5:$D$72,CLUBS!$B14,'PO F'!$S$5:$S$72,"&gt;0")+COUNTIFS('PO H'!$D$5:$D$72,CLUBS!$B14,'PO H'!$S$5:$S$72,"&gt;0")+COUNTIFS('PU F'!$D$5:$D$72,CLUBS!$B14,'PU F'!$S$5:$S$72,"&gt;0")+COUNTIFS('PU H'!$D$5:$D$72,CLUBS!$B14,'PU H'!$S$5:$S$72,"&gt;0")+COUNTIFS('BE F'!$D$5:$D$72,CLUBS!$B14,'BE F'!$S$5:$S$72,"&gt;0")+COUNTIFS('BE H'!$D$5:$D$72,CLUBS!$B14,'BE H'!$S$5:$S$72,"&gt;0")+COUNTIFS('MI F'!$D$5:$D$72,CLUBS!$B14,'MI F'!$S$5:$S$72,"&gt;0")+COUNTIFS('MI H'!$D$5:$D$72,CLUBS!$B14,'MI H'!$S$5:$S$72,"&gt;0")+COUNTIFS('CA F'!$D$5:$D$72,CLUBS!$B14,'CA F'!$S$5:$S$72,"&gt;0")+COUNTIFS('CA H'!$D$5:$D$72,CLUBS!$B14,'CA H'!$S$5:$S$72,"&gt;0")+COUNTIFS('JU F'!$D$5:$D$72,CLUBS!$B14,'JU F'!$S$5:$S$72,"&gt;0")+COUNTIFS('JU H'!$D$5:$D$72,CLUBS!$B14,'JU H'!$S$5:$S$72,"&gt;0")</f>
        <v>0</v>
      </c>
      <c r="R5" s="26">
        <f>SUMIF('MP F'!$D$5:$D$72,CLUBS!$B14,'MP F'!$T$5:$T$72)+SUMIF('MP H'!$D$5:$D$72,CLUBS!$B14,'MP H'!$T$5:$T$72)+SUMIF('PO F'!$D$5:$D$72,CLUBS!$B14,'PO F'!$T$5:$T$72)+SUMIF('PO H'!$D$5:$D$72,CLUBS!$B14,'PO H'!$T$5:$T$72)+SUMIF('PU F'!$D$5:$D$72,CLUBS!$B14,'PU F'!$T$5:$T$72)+SUMIF('PU H'!$D$5:$D$72,CLUBS!$B14,'PU H'!$T$5:$T$72)+SUMIF('BE F'!$D$5:$D$72,CLUBS!$B14,'BE F'!$T$5:$T$72)+SUMIF('BE H'!$D$5:$D$72,CLUBS!$B14,'BE H'!$T$5:$T$72)+SUMIF('MI F'!$D$5:$D$72,CLUBS!$B14,'MI F'!$T$5:$T$72)+SUMIF('MI H'!$D$5:$D$72,CLUBS!$B14,'MI H'!$T$5:$T$72)+SUMIF('CA F'!$D$5:$D$72,CLUBS!$B14,'CA F'!$T$5:$T$72)+SUMIF('CA H'!$D$5:$D$72,CLUBS!$B14,'CA H'!$T$5:$T$72)+SUMIF('JU F'!$D$5:$D$72,CLUBS!$B14,'JU F'!$T$5:$T$72)+SUMIF('JU H'!$D$5:$D$72,CLUBS!$B14,'JU H'!$T$5:$T$72)</f>
        <v>0</v>
      </c>
      <c r="S5" s="26">
        <f>COUNTIFS('MP F'!$D$5:$D$72,CLUBS!$B14,'MP F'!$U$5:$U$72,"&gt;0")+COUNTIFS('MP H'!$D$5:$D$72,CLUBS!$B14,'MP H'!$U$5:$U$72,"&gt;0")+COUNTIFS('PO F'!$D$5:$D$72,CLUBS!$B14,'PO F'!$U$5:$U$72,"&gt;0")+COUNTIFS('PO H'!$D$5:$D$72,CLUBS!$B14,'PO H'!$U$5:$U$72,"&gt;0")+COUNTIFS('PU F'!$D$5:$D$72,CLUBS!$B14,'PU F'!$U$5:$U$72,"&gt;0")+COUNTIFS('PU H'!$D$5:$D$72,CLUBS!$B14,'PU H'!$U$5:$U$72,"&gt;0")+COUNTIFS('BE F'!$D$5:$D$72,CLUBS!$B14,'BE F'!$U$5:$U$72,"&gt;0")+COUNTIFS('BE H'!$D$5:$D$72,CLUBS!$B14,'BE H'!$U$5:$U$72,"&gt;0")+COUNTIFS('MI F'!$D$5:$D$72,CLUBS!$B14,'MI F'!$U$5:$U$72,"&gt;0")+COUNTIFS('MI H'!$D$5:$D$72,CLUBS!$B14,'MI H'!$U$5:$U$72,"&gt;0")+COUNTIFS('CA F'!$D$5:$D$72,CLUBS!$B14,'CA F'!$U$5:$U$72,"&gt;0")+COUNTIFS('CA H'!$D$5:$D$72,CLUBS!$B14,'CA H'!$U$5:$U$72,"&gt;0")+COUNTIFS('JU F'!$D$5:$D$72,CLUBS!$B14,'JU F'!$U$5:$U$72,"&gt;0")+COUNTIFS('JU H'!$D$5:$D$72,CLUBS!$B14,'JU H'!$U$5:$U$72,"&gt;0")</f>
        <v>0</v>
      </c>
      <c r="T5" s="26">
        <f>SUMIF('MP F'!$D$5:$D$72,CLUBS!$B14,'MP F'!$V$5:$V$72)+SUMIF('MP H'!$D$5:$D$72,CLUBS!$B14,'MP H'!$V$5:$V$72)+SUMIF('PO F'!$D$5:$D$72,CLUBS!$B14,'PO F'!$V$5:$V$72)+SUMIF('PO H'!$D$5:$D$72,CLUBS!$B14,'PO H'!$V$5:$V$72)+SUMIF('PU F'!$D$5:$D$72,CLUBS!$B14,'PU F'!$V$5:$V$72)+SUMIF('PU H'!$D$5:$D$72,CLUBS!$B14,'PU H'!$V$5:$V$72)+SUMIF('BE F'!$D$5:$D$72,CLUBS!$B14,'BE F'!$V$5:$V$72)+SUMIF('BE H'!$D$5:$D$72,CLUBS!$B14,'BE H'!$V$5:$V$72)+SUMIF('MI F'!$D$5:$D$72,CLUBS!$B14,'MI F'!$V$5:$V$72)+SUMIF('MI H'!$D$5:$D$72,CLUBS!$B14,'MI H'!$V$5:$V$72)+SUMIF('CA F'!$D$5:$D$72,CLUBS!$B14,'CA F'!$V$5:$V$72)+SUMIF('CA H'!$D$5:$D$72,CLUBS!$B14,'CA H'!$V$5:$V$72)+SUMIF('JU F'!$D$5:$D$72,CLUBS!$B14,'JU F'!$V$5:$V$72)+SUMIF('JU H'!$D$5:$D$72,CLUBS!$B14,'JU H'!$V$5:$V$72)</f>
        <v>0</v>
      </c>
      <c r="U5" s="26">
        <f>COUNTIFS('MP F'!$D$5:$D$72,CLUBS!$B14,'MP F'!$W$5:$W$72,"&gt;0")+COUNTIFS('MP H'!$D$5:$D$72,CLUBS!$B14,'MP H'!$W$5:$W$72,"&gt;0")+COUNTIFS('PO F'!$D$5:$D$72,CLUBS!$B14,'PO F'!$W$5:$W$72,"&gt;0")+COUNTIFS('PO H'!$D$5:$D$72,CLUBS!$B14,'PO H'!$W$5:$W$72,"&gt;0")+COUNTIFS('PU F'!$D$5:$D$72,CLUBS!$B14,'PU F'!$W$5:$W$72,"&gt;0")+COUNTIFS('PU H'!$D$5:$D$72,CLUBS!$B14,'PU H'!$W$5:$W$72,"&gt;0")+COUNTIFS('BE F'!$D$5:$D$72,CLUBS!$B14,'BE F'!$W$5:$W$72,"&gt;0")+COUNTIFS('BE H'!$D$5:$D$72,CLUBS!$B14,'BE H'!$W$5:$W$72,"&gt;0")+COUNTIFS('MI F'!$D$5:$D$72,CLUBS!$B14,'MI F'!$W$5:$W$72,"&gt;0")+COUNTIFS('MI H'!$D$5:$D$72,CLUBS!$B14,'MI H'!$W$5:$W$72,"&gt;0")+COUNTIFS('CA F'!$D$5:$D$72,CLUBS!$B14,'CA F'!$W$5:$W$72,"&gt;0")+COUNTIFS('CA H'!$D$5:$D$72,CLUBS!$B14,'CA H'!$W$5:$W$72,"&gt;0")+COUNTIFS('JU F'!$D$5:$D$72,CLUBS!$B14,'JU F'!$W$5:$W$72,"&gt;0")+COUNTIFS('JU H'!$D$5:$D$72,CLUBS!$B14,'JU H'!$W$5:$W$72,"&gt;0")</f>
        <v>0</v>
      </c>
      <c r="V5" s="26">
        <f>SUMIF('MP F'!$D$5:$D$72,CLUBS!$B14,'MP F'!$X$5:$X$72)+SUMIF('MP H'!$D$5:$D$72,CLUBS!$B14,'MP H'!$X$5:$X$72)+SUMIF('PO F'!$D$5:$D$72,CLUBS!$B14,'PO F'!$X$5:$X$72)+SUMIF('PO H'!$D$5:$D$72,CLUBS!$B14,'PO H'!$X$5:$X$72)+SUMIF('PU F'!$D$5:$D$72,CLUBS!$B14,'PU F'!$X$5:$X$72)+SUMIF('PU H'!$D$5:$D$72,CLUBS!$B14,'PU H'!$X$5:$X$72)+SUMIF('BE F'!$D$5:$D$72,CLUBS!$B14,'BE F'!$X$5:$X$72)+SUMIF('BE H'!$D$5:$D$72,CLUBS!$B14,'BE H'!$X$5:$X$72)+SUMIF('MI F'!$D$5:$D$72,CLUBS!$B14,'MI F'!$X$5:$X$72)+SUMIF('MI H'!$D$5:$D$72,CLUBS!$B14,'MI H'!$X$5:$X$72)+SUMIF('CA F'!$D$5:$D$72,CLUBS!$B14,'CA F'!$X$5:$X$72)+SUMIF('CA H'!$D$5:$D$72,CLUBS!$B14,'CA H'!$X$5:$X$72)+SUMIF('JU F'!$D$5:$D$72,CLUBS!$B14,'JU F'!$X$5:$X$72)+SUMIF('JU H'!$D$5:$D$72,CLUBS!$B14,'JU H'!$X$5:$X$72)</f>
        <v>0</v>
      </c>
      <c r="W5" s="26">
        <f>COUNTIFS('MP F'!$D$5:$D$72,CLUBS!$B14,'MP F'!$Y$5:$Y$72,"&gt;0")+COUNTIFS('MP H'!$D$5:$D$72,CLUBS!$B14,'MP H'!$Y$5:$Y$72,"&gt;0")+COUNTIFS('PO F'!$D$5:$D$72,CLUBS!$B14,'PO F'!$Y$5:$Y$72,"&gt;0")+COUNTIFS('PO H'!$D$5:$D$72,CLUBS!$B14,'PO H'!$Y$5:$Y$72,"&gt;0")+COUNTIFS('PU F'!$D$5:$D$72,CLUBS!$B14,'PU F'!$Y$5:$Y$72,"&gt;0")+COUNTIFS('PU H'!$D$5:$D$72,CLUBS!$B14,'PU H'!$Y$5:$Y$72,"&gt;0")+COUNTIFS('BE F'!$D$5:$D$72,CLUBS!$B14,'BE F'!$Y$5:$Y$72,"&gt;0")+COUNTIFS('BE H'!$D$5:$D$72,CLUBS!$B14,'BE H'!$Y$5:$Y$72,"&gt;0")+COUNTIFS('MI F'!$D$5:$D$72,CLUBS!$B14,'MI F'!$Y$5:$Y$72,"&gt;0")+COUNTIFS('MI H'!$D$5:$D$72,CLUBS!$B14,'MI H'!$Y$5:$Y$72,"&gt;0")+COUNTIFS('CA F'!$D$5:$D$72,CLUBS!$B14,'CA F'!$Y$5:$Y$72,"&gt;0")+COUNTIFS('CA H'!$D$5:$D$72,CLUBS!$B14,'CA H'!$Y$5:$Y$72,"&gt;0")+COUNTIFS('JU F'!$D$5:$D$72,CLUBS!$B14,'JU F'!$Y$5:$Y$72,"&gt;0")+COUNTIFS('JU H'!$D$5:$D$72,CLUBS!$B14,'JU H'!$Y$5:$Y$72,"&gt;0")</f>
        <v>0</v>
      </c>
      <c r="X5" s="26">
        <f>SUMIF('MP F'!$D$5:$D$72,CLUBS!$B14,'MP F'!$Z$5:$Z$72)+SUMIF('MP H'!$D$5:$D$72,CLUBS!$B14,'MP H'!$Z$5:$Z$72)+SUMIF('PO F'!$D$5:$D$72,CLUBS!$B14,'PO F'!$Z$5:$Z$72)+SUMIF('PO H'!$D$5:$D$72,CLUBS!$B14,'PO H'!$Z$5:$Z$72)+SUMIF('PU F'!$D$5:$D$72,CLUBS!$B14,'PU F'!$Z$5:$Z$72)+SUMIF('PU H'!$D$5:$D$72,CLUBS!$B14,'PU H'!$Z$5:$Z$72)+SUMIF('BE F'!$D$5:$D$72,CLUBS!$B14,'BE F'!$Z$5:$Z$72)+SUMIF('BE H'!$D$5:$D$72,CLUBS!$B14,'BE H'!$Z$5:$Z$72)+SUMIF('MI F'!$D$5:$D$72,CLUBS!$B14,'MI F'!$Z$5:$Z$72)+SUMIF('MI H'!$D$5:$D$72,CLUBS!$B14,'MI H'!$Z$5:$Z$72)+SUMIF('CA F'!$D$5:$D$72,CLUBS!$B14,'CA F'!$Z$5:$Z$72)+SUMIF('CA H'!$D$5:$D$72,CLUBS!$B14,'CA H'!$Z$5:$Z$72)+SUMIF('JU F'!$D$5:$D$72,CLUBS!$B14,'JU F'!$Z$5:$Z$72)+SUMIF('JU H'!$D$5:$D$72,CLUBS!$B14,'JU H'!$Z$5:$Z$72)</f>
        <v>0</v>
      </c>
      <c r="Y5" s="26">
        <f>COUNTIFS('MP F'!$D$5:$D$72,CLUBS!$B14,'MP F'!$AA$5:$AA$72,"&gt;0")+COUNTIFS('MP H'!$D$5:$D$72,CLUBS!$B14,'MP H'!$AA$5:$AA$72,"&gt;0")+COUNTIFS('PO F'!$D$5:$D$72,CLUBS!$B14,'PO F'!$AA$5:$AA$72,"&gt;0")+COUNTIFS('PO H'!$D$5:$D$72,CLUBS!$B14,'PO H'!$AA$5:$AA$72,"&gt;0")+COUNTIFS('PU F'!$D$5:$D$72,CLUBS!$B14,'PU F'!$AA$5:$AA$72,"&gt;0")+COUNTIFS('PU H'!$D$5:$D$72,CLUBS!$B14,'PU H'!$AA$5:$AA$72,"&gt;0")+COUNTIFS('BE F'!$D$5:$D$72,CLUBS!$B14,'BE F'!$AA$5:$AA$72,"&gt;0")+COUNTIFS('BE H'!$D$5:$D$72,CLUBS!$B14,'BE H'!$AA$5:$AA$72,"&gt;0")+COUNTIFS('MI F'!$D$5:$D$72,CLUBS!$B14,'MI F'!$AA$5:$AA$72,"&gt;0")+COUNTIFS('MI H'!$D$5:$D$72,CLUBS!$B14,'MI H'!$AA$5:$AA$72,"&gt;0")+COUNTIFS('CA F'!$D$5:$D$72,CLUBS!$B14,'CA F'!$AA$5:$AA$72,"&gt;0")+COUNTIFS('CA H'!$D$5:$D$72,CLUBS!$B14,'CA H'!$AA$5:$AA$72,"&gt;0")+COUNTIFS('JU F'!$D$5:$D$72,CLUBS!$B14,'JU F'!$AA$5:$AA$72,"&gt;0")+COUNTIFS('JU H'!$D$5:$D$72,CLUBS!$B14,'JU H'!$AA$5:$AA$72,"&gt;0")</f>
        <v>0</v>
      </c>
      <c r="Z5" s="26">
        <f>SUMIF('MP F'!$D$5:$D$72,CLUBS!$B14,'MP F'!$AB$5:$AB$72)+SUMIF('MP H'!$D$5:$D$72,CLUBS!$B14,'MP H'!$AB$5:$AB$72)+SUMIF('PO F'!$D$5:$D$72,CLUBS!$B14,'PO F'!$AB$5:$AB$72)+SUMIF('PO H'!$D$5:$D$72,CLUBS!$B14,'PO H'!$AB$5:$AB$72)+SUMIF('PU F'!$D$5:$D$72,CLUBS!$B14,'PU F'!$AB$5:$AB$72)+SUMIF('PU H'!$D$5:$D$72,CLUBS!$B14,'PU H'!$AB$5:$AB$72)+SUMIF('BE F'!$D$5:$D$72,CLUBS!$B14,'BE F'!$AB$5:$AB$72)+SUMIF('BE H'!$D$5:$D$72,CLUBS!$B14,'BE H'!$AB$5:$AB$72)+SUMIF('MI F'!$D$5:$D$72,CLUBS!$B14,'MI F'!$AB$5:$AB$72)+SUMIF('MI H'!$D$5:$D$72,CLUBS!$B14,'MI H'!$AB$5:$AB$72)+SUMIF('CA F'!$D$5:$D$72,CLUBS!$B14,'CA F'!$AB$5:$AB$72)+SUMIF('CA H'!$D$5:$D$72,CLUBS!$B14,'CA H'!$AB$5:$AB$72)+SUMIF('JU F'!$D$5:$D$72,CLUBS!$B14,'JU F'!$AB$5:$AB$72)+SUMIF('JU H'!$D$5:$D$72,CLUBS!$B14,'JU H'!$AB$5:$AB$72)</f>
        <v>0</v>
      </c>
      <c r="AA5" s="26">
        <f>COUNTIFS('MP F'!$D$5:$D$72,CLUBS!$B14,'MP F'!$AC$5:$AC$72,"&gt;0")+COUNTIFS('MP H'!$D$5:$D$72,CLUBS!$B14,'MP H'!$AC$5:$AC$72,"&gt;0")+COUNTIFS('PO F'!$D$5:$D$72,CLUBS!$B14,'PO F'!$AC$5:$AC$72,"&gt;0")+COUNTIFS('PO H'!$D$5:$D$72,CLUBS!$B14,'PO H'!$AC$5:$AC$72,"&gt;0")+COUNTIFS('PU F'!$D$5:$D$72,CLUBS!$B14,'PU F'!$AC$5:$AC$72,"&gt;0")+COUNTIFS('PU H'!$D$5:$D$72,CLUBS!$B14,'PU H'!$AC$5:$AC$72,"&gt;0")+COUNTIFS('BE F'!$D$5:$D$72,CLUBS!$B14,'BE F'!$AC$5:$AC$72,"&gt;0")+COUNTIFS('BE H'!$D$5:$D$72,CLUBS!$B14,'BE H'!$AC$5:$AC$72,"&gt;0")+COUNTIFS('MI F'!$D$5:$D$72,CLUBS!$B14,'MI F'!$AC$5:$AC$72,"&gt;0")+COUNTIFS('MI H'!$D$5:$D$72,CLUBS!$B14,'MI H'!$AC$5:$AC$72,"&gt;0")+COUNTIFS('CA F'!$D$5:$D$72,CLUBS!$B14,'CA F'!$AC$5:$AC$72,"&gt;0")+COUNTIFS('CA H'!$D$5:$D$72,CLUBS!$B14,'CA H'!$AC$5:$AC$72,"&gt;0")+COUNTIFS('JU F'!$D$5:$D$72,CLUBS!$B14,'JU F'!$AC$5:$AC$72,"&gt;0")+COUNTIFS('JU H'!$D$5:$D$72,CLUBS!$B14,'JU H'!$AC$5:$AC$72,"&gt;0")</f>
        <v>0</v>
      </c>
      <c r="AB5" s="26">
        <f>SUMIF('MP F'!$D$5:$D$72,CLUBS!$B14,'MP F'!$AD$5:$AD$72)+SUMIF('MP H'!$D$5:$D$72,CLUBS!$B14,'MP H'!$AD$5:$AD$72)+SUMIF('PO F'!$D$5:$D$72,CLUBS!$B14,'PO F'!$AD$5:$AD$72)+SUMIF('PO H'!$D$5:$D$72,CLUBS!$B14,'PO H'!$AD$5:$AD$72)+SUMIF('PU F'!$D$5:$D$72,CLUBS!$B14,'PU F'!$AD$5:$AD$72)+SUMIF('PU H'!$D$5:$D$72,CLUBS!$B14,'PU H'!$AD$5:$AD$72)+SUMIF('BE F'!$D$5:$D$72,CLUBS!$B14,'BE F'!$AD$5:$AD$72)+SUMIF('BE H'!$D$5:$D$72,CLUBS!$B14,'BE H'!$AD$5:$AD$72)+SUMIF('MI F'!$D$5:$D$72,CLUBS!$B14,'MI F'!$AD$5:$AD$72)+SUMIF('MI H'!$D$5:$D$72,CLUBS!$B14,'MI H'!$AD$5:$AD$72)+SUMIF('CA F'!$D$5:$D$72,CLUBS!$B14,'CA F'!$AD$5:$AD$72)+SUMIF('CA H'!$D$5:$D$72,CLUBS!$B14,'CA H'!$AD$5:$AD$72)+SUMIF('JU F'!$D$5:$D$72,CLUBS!$B14,'JU F'!$AD$5:$AD$72)+SUMIF('JU H'!$D$5:$D$72,CLUBS!$B14,'JU H'!$AD$5:$AD$72)</f>
        <v>0</v>
      </c>
      <c r="AC5" s="26">
        <f>COUNTIFS('MP F'!$D$5:$D$72,CLUBS!$B14,'MP F'!$AE$5:$AE$72,"&gt;0")+COUNTIFS('MP H'!$D$5:$D$72,CLUBS!$B14,'MP H'!$AE$5:$AE$72,"&gt;0")+COUNTIFS('PO F'!$D$5:$D$72,CLUBS!$B14,'PO F'!$AE$5:$AE$72,"&gt;0")+COUNTIFS('PO H'!$D$5:$D$72,CLUBS!$B14,'PO H'!$AE$5:$AE$72,"&gt;0")+COUNTIFS('PU F'!$D$5:$D$72,CLUBS!$B14,'PU F'!$AE$5:$AE$72,"&gt;0")+COUNTIFS('PU H'!$D$5:$D$72,CLUBS!$B14,'PU H'!$AE$5:$AE$72,"&gt;0")+COUNTIFS('BE F'!$D$5:$D$72,CLUBS!$B14,'BE F'!$AE$5:$AE$72,"&gt;0")+COUNTIFS('BE H'!$D$5:$D$72,CLUBS!$B14,'BE H'!$AE$5:$AE$72,"&gt;0")+COUNTIFS('MI F'!$D$5:$D$72,CLUBS!$B14,'MI F'!$AE$5:$AE$72,"&gt;0")+COUNTIFS('MI H'!$D$5:$D$72,CLUBS!$B14,'MI H'!$AE$5:$AE$72,"&gt;0")+COUNTIFS('CA F'!$D$5:$D$72,CLUBS!$B14,'CA F'!$AE$5:$AE$72,"&gt;0")+COUNTIFS('CA H'!$D$5:$D$72,CLUBS!$B14,'CA H'!$AE$5:$AE$72,"&gt;0")+COUNTIFS('JU F'!$D$5:$D$72,CLUBS!$B14,'JU F'!$AE$5:$AE$72,"&gt;0")+COUNTIFS('JU H'!$D$5:$D$72,CLUBS!$B14,'JU H'!$AE$5:$AE$72,"&gt;0")</f>
        <v>0</v>
      </c>
      <c r="AD5" s="26">
        <f>SUMIF('MP F'!$D$5:$D$72,CLUBS!$B14,'MP F'!$AF$5:$AF$72)+SUMIF('MP H'!$D$5:$D$72,CLUBS!$B14,'MP H'!$AF$5:$AF$72)+SUMIF('PO F'!$D$5:$D$72,CLUBS!$B14,'PO F'!$AF$5:$AF$72)+SUMIF('PO H'!$D$5:$D$72,CLUBS!$B14,'PO H'!$AF$5:$AF$72)+SUMIF('PU F'!$D$5:$D$72,CLUBS!$B14,'PU F'!$AF$5:$AF$72)+SUMIF('PU H'!$D$5:$D$72,CLUBS!$B14,'PU H'!$AF$5:$AF$72)+SUMIF('BE F'!$D$5:$D$72,CLUBS!$B14,'BE F'!$AF$5:$AF$72)+SUMIF('BE H'!$D$5:$D$72,CLUBS!$B14,'BE H'!$AF$5:$AF$72)+SUMIF('MI F'!$D$5:$D$72,CLUBS!$B14,'MI F'!$AF$5:$AF$72)+SUMIF('MI H'!$D$5:$D$72,CLUBS!$B14,'MI H'!$AF$5:$AF$72)+SUMIF('CA F'!$D$5:$D$72,CLUBS!$B14,'CA F'!$AF$5:$AF$72)+SUMIF('CA H'!$D$5:$D$72,CLUBS!$B14,'CA H'!$AF$5:$AF$72)+SUMIF('JU F'!$D$5:$D$72,CLUBS!$B14,'JU F'!$AF$5:$AF$72)+SUMIF('JU H'!$D$5:$D$72,CLUBS!$B14,'JU H'!$AF$5:$AF$72)</f>
        <v>0</v>
      </c>
      <c r="AE5" s="26">
        <f>COUNTIFS('MP F'!$D$5:$D$72,CLUBS!$B14,'MP F'!$AG$5:$AG$72,"&gt;0")+COUNTIFS('MP H'!$D$5:$D$72,CLUBS!$B14,'MP H'!$AG$5:$AG$72,"&gt;0")+COUNTIFS('PO F'!$D$5:$D$72,CLUBS!$B14,'PO F'!$AG$5:$AG$72,"&gt;0")+COUNTIFS('PO H'!$D$5:$D$72,CLUBS!$B14,'PO H'!$AG$5:$AG$72,"&gt;0")+COUNTIFS('PU F'!$D$5:$D$72,CLUBS!$B14,'PU F'!$AG$5:$AG$72,"&gt;0")+COUNTIFS('PU H'!$D$5:$D$72,CLUBS!$B14,'PU H'!$AG$5:$AG$72,"&gt;0")+COUNTIFS('BE F'!$D$5:$D$72,CLUBS!$B14,'BE F'!$AG$5:$AG$72,"&gt;0")+COUNTIFS('BE H'!$D$5:$D$72,CLUBS!$B14,'BE H'!$AG$5:$AG$72,"&gt;0")+COUNTIFS('MI F'!$D$5:$D$72,CLUBS!$B14,'MI F'!$AG$5:$AG$72,"&gt;0")+COUNTIFS('MI H'!$D$5:$D$72,CLUBS!$B14,'MI H'!$AG$5:$AG$72,"&gt;0")+COUNTIFS('CA F'!$D$5:$D$72,CLUBS!$B14,'CA F'!$AG$5:$AG$72,"&gt;0")+COUNTIFS('CA H'!$D$5:$D$72,CLUBS!$B14,'CA H'!$AG$5:$AG$72,"&gt;0")+COUNTIFS('JU F'!$D$5:$D$72,CLUBS!$B14,'JU F'!$AG$5:$AG$72,"&gt;0")+COUNTIFS('JU H'!$D$5:$D$72,CLUBS!$B14,'JU H'!$AG$5:$AG$72,"&gt;0")</f>
        <v>0</v>
      </c>
      <c r="AF5" s="26">
        <f>SUMIF('MP F'!$D$5:$D$72,CLUBS!$B14,'MP F'!$AH$5:$AH$72)+SUMIF('MP H'!$D$5:$D$72,CLUBS!$B14,'MP H'!$AH$5:$AH$72)+SUMIF('PO F'!$D$5:$D$72,CLUBS!$B14,'PO F'!$AH$5:$AH$72)+SUMIF('PO H'!$D$5:$D$72,CLUBS!$B14,'PO H'!$AH$5:$AH$72)+SUMIF('PU F'!$D$5:$D$72,CLUBS!$B14,'PU F'!$AH$5:$AH$72)+SUMIF('PU H'!$D$5:$D$72,CLUBS!$B14,'PU H'!$AH$5:$AH$72)+SUMIF('BE F'!$D$5:$D$72,CLUBS!$B14,'BE F'!$AH$5:$AH$72)+SUMIF('BE H'!$D$5:$D$72,CLUBS!$B14,'BE H'!$AH$5:$AH$72)+SUMIF('MI F'!$D$5:$D$72,CLUBS!$B14,'MI F'!$AH$5:$AH$72)+SUMIF('MI H'!$D$5:$D$72,CLUBS!$B14,'MI H'!$AH$5:$AH$72)+SUMIF('CA F'!$D$5:$D$72,CLUBS!$B14,'CA F'!$AH$5:$AH$72)+SUMIF('CA H'!$D$5:$D$72,CLUBS!$B14,'CA H'!$AH$5:$AH$72)+SUMIF('JU F'!$D$5:$D$72,CLUBS!$B14,'JU F'!$AH$5:$AH$72)+SUMIF('JU H'!$D$5:$D$72,CLUBS!$B14,'JU H'!$AH$5:$AH$72)</f>
        <v>0</v>
      </c>
      <c r="AG5" s="16">
        <f t="shared" si="1"/>
        <v>25</v>
      </c>
      <c r="AH5" s="28">
        <f t="shared" si="2"/>
        <v>650</v>
      </c>
      <c r="AI5" s="29">
        <f t="shared" si="3"/>
        <v>26</v>
      </c>
      <c r="AJ5" s="14">
        <f>COUNTIF('Licenciés Jeunes 2023'!F:F,CLUBS!B14)</f>
        <v>0</v>
      </c>
      <c r="AK5" s="27">
        <f t="shared" si="4"/>
        <v>0</v>
      </c>
    </row>
    <row r="6" spans="1:37" ht="13.5" x14ac:dyDescent="0.3">
      <c r="A6" s="34">
        <f t="shared" si="0"/>
        <v>20</v>
      </c>
      <c r="B6" s="65" t="s">
        <v>42</v>
      </c>
      <c r="C6" s="14">
        <f>COUNTIFS('MP F'!$D$5:$D$72,CLUBS!$B19,'MP F'!$E$5:$E$72,"&gt;0")+COUNTIFS('MP H'!$D$5:$D$72,CLUBS!$B19,'MP H'!$E$5:$E$72,"&gt;0")+COUNTIFS('PO F'!$D$5:$D$72,CLUBS!$B19,'PO F'!$E$5:$E$72,"&gt;0")+COUNTIFS('PO H'!$D$5:$D$72,CLUBS!$B19,'PO H'!$E$5:$E$72,"&gt;0")+COUNTIFS('PU F'!$D$5:$D$72,CLUBS!$B19,'PU F'!$E$5:$E$72,"&gt;0")+COUNTIFS('PU H'!$D$5:$D$72,CLUBS!$B19,'PU H'!$E$5:$E$72,"&gt;0")+COUNTIFS('BE F'!$D$5:$D$72,CLUBS!$B19,'BE F'!$E$5:$E$72,"&gt;0")+COUNTIFS('BE H'!$D$5:$D$72,CLUBS!$B19,'BE H'!$E$5:$E$72,"&gt;0")+COUNTIFS('MI F'!$D$5:$D$72,CLUBS!$B19,'MI F'!$E$5:$E$72,"&gt;0")+COUNTIFS('MI H'!$D$5:$D$72,CLUBS!$B19,'MI H'!$E$5:$E$72,"&gt;0")+COUNTIFS('CA F'!$D$5:$D$72,CLUBS!$B19,'CA F'!$E$5:$E$72,"&gt;0")+COUNTIFS('CA H'!$D$5:$D$72,CLUBS!$B19,'CA H'!$E$5:$E$72,"&gt;0")+COUNTIFS('JU F'!$D$5:$D$72,CLUBS!$B19,'JU F'!$E$5:$E$72,"&gt;0")+COUNTIFS('JU H'!$D$5:$D$72,CLUBS!$B19,'JU H'!$E$5:$E$72,"&gt;0")</f>
        <v>0</v>
      </c>
      <c r="D6" s="27">
        <f>SUMIF('MP F'!$D$5:$D$72,CLUBS!$B19,'MP F'!$F$5:$F$72)+SUMIF('MP H'!$D$5:$D$72,CLUBS!$B19,'MP H'!$F$5:$F$72)+SUMIF('PO F'!$D$5:$D$72,CLUBS!$B19,'PO F'!$F$5:$F$72)+SUMIF('PO H'!$D$5:$D$72,CLUBS!$B19,'PO H'!$F$5:$F$72)+SUMIF('PU F'!$D$5:$D$72,CLUBS!$B19,'PU F'!$F$5:$F$72)+SUMIF('PU H'!$D$5:$D$72,CLUBS!$B19,'PU H'!$F$5:$F$72)+SUMIF('BE F'!$D$5:$D$72,CLUBS!$B19,'BE F'!$F$5:$F$72)+SUMIF('BE H'!$D$5:$D$72,CLUBS!$B19,'BE H'!$F$5:$F$72)+SUMIF('MI F'!$D$5:$D$72,CLUBS!$B19,'MI F'!$F$5:$F$72)+SUMIF('MI H'!$D$5:$D$72,CLUBS!$B19,'MI H'!$F$5:$F$72)+SUMIF('CA F'!$D$5:$D$72,CLUBS!$B19,'CA F'!$F$5:$F$72)+SUMIF('CA H'!$D$5:$D$72,CLUBS!$B19,'CA H'!$F$5:$F$72)+SUMIF('JU F'!$D$5:$D$72,CLUBS!$B19,'JU F'!$F$5:$F$72)+SUMIF('JU H'!$D$5:$D$72,CLUBS!$B19,'JU H'!$F$5:$F$72)</f>
        <v>0</v>
      </c>
      <c r="E6" s="38">
        <f>COUNTIFS('MP F'!$D$5:$D$72,CLUBS!$B19,'MP F'!$G$5:$G$72,"&gt;0")+COUNTIFS('MP H'!$D$5:$D$72,CLUBS!$B19,'MP H'!$G$5:$G$72,"&gt;0")+COUNTIFS('PO F'!$D$5:$D$72,CLUBS!$B19,'PO F'!$G$5:$G$72,"&gt;0")+COUNTIFS('PO H'!$D$5:$D$72,CLUBS!$B19,'PO H'!$G$5:$G$72,"&gt;0")+COUNTIFS('PU F'!$D$5:$D$72,CLUBS!$B19,'PU F'!$G$5:$G$72,"&gt;0")+COUNTIFS('PU H'!$D$5:$D$72,CLUBS!$B19,'PU H'!$G$5:$G$72,"&gt;0")+COUNTIFS('BE F'!$D$5:$D$72,CLUBS!$B19,'BE F'!$G$5:$G$72,"&gt;0")+COUNTIFS('BE H'!$D$5:$D$72,CLUBS!$B19,'BE H'!$G$5:$G$72,"&gt;0")+COUNTIFS('MI F'!$D$5:$D$72,CLUBS!$B19,'MI F'!$G$5:$G$72,"&gt;0")+COUNTIFS('MI H'!$D$5:$D$72,CLUBS!$B19,'MI H'!$G$5:$G$72,"&gt;0")+COUNTIFS('CA F'!$D$5:$D$72,CLUBS!$B19,'CA F'!$G$5:$G$72,"&gt;0")+COUNTIFS('CA H'!$D$5:$D$72,CLUBS!$B19,'CA H'!$G$5:$G$72,"&gt;0")+COUNTIFS('JU F'!$D$5:$D$72,CLUBS!$B19,'JU F'!$G$5:$G$72,"&gt;0")+COUNTIFS('JU H'!$D$5:$D$72,CLUBS!$B19,'JU H'!$G$5:$G$72,"&gt;0")</f>
        <v>0</v>
      </c>
      <c r="F6" s="58">
        <f>SUMIF('MP F'!$D$5:$D$72,CLUBS!$B19,'MP F'!$H$5:$H$72)+SUMIF('MP H'!$D$5:$D$72,CLUBS!$B19,'MP H'!$H$5:$H$72)+SUMIF('PO F'!$D$5:$D$72,CLUBS!$B19,'PO F'!$H$5:$H$72)+SUMIF('PO H'!$D$5:$D$72,CLUBS!$B19,'PO H'!$H$5:$H$72)+SUMIF('PU F'!$D$5:$D$72,CLUBS!$B19,'PU F'!$H$5:$H$72)+SUMIF('PU H'!$D$5:$D$72,CLUBS!$B19,'PU H'!$H$5:$H$72)+SUMIF('BE F'!$D$5:$D$72,CLUBS!$B19,'BE F'!$H$5:$H$72)+SUMIF('BE H'!$D$5:$D$72,CLUBS!$B19,'BE H'!$H$5:$H$72)+SUMIF('MI F'!$D$5:$D$72,CLUBS!$B19,'MI F'!$H$5:$H$72)+SUMIF('MI H'!$D$5:$D$72,CLUBS!$B19,'MI H'!$H$5:$H$72)+SUMIF('CA F'!$D$5:$D$72,CLUBS!$B19,'CA F'!$H$5:$H$72)+SUMIF('CA H'!$D$5:$D$72,CLUBS!$B19,'CA H'!$H$5:$H$72)+SUMIF('JU F'!$D$5:$D$72,CLUBS!$B19,'JU F'!$H$5:$H$72)+SUMIF('JU H'!$D$5:$D$72,CLUBS!$B19,'JU H'!$H$5:$H$72)</f>
        <v>0</v>
      </c>
      <c r="G6" s="14">
        <f>COUNTIFS('MP F'!$D$5:$D$72,CLUBS!$B19,'MP F'!$I$5:$I$72,"&gt;0")+COUNTIFS('MP H'!$D$5:$D$72,CLUBS!$B19,'MP H'!$I$5:$I$72,"&gt;0")+COUNTIFS('PO F'!$D$5:$D$72,CLUBS!$B19,'PO F'!$I$5:$I$72,"&gt;0")+COUNTIFS('PO H'!$D$5:$D$72,CLUBS!$B19,'PO H'!$I$5:$I$72,"&gt;0")+COUNTIFS('PU F'!$D$5:$D$72,CLUBS!$B19,'PU F'!$I$5:$I$72,"&gt;0")+COUNTIFS('PU H'!$D$5:$D$72,CLUBS!$B19,'PU H'!$I$5:$I$72,"&gt;0")+COUNTIFS('BE F'!$D$5:$D$72,CLUBS!$B19,'BE F'!$I$5:$I$72,"&gt;0")+COUNTIFS('BE H'!$D$5:$D$72,CLUBS!$B19,'BE H'!$I$5:$I$72,"&gt;0")+COUNTIFS('MI F'!$D$5:$D$72,CLUBS!$B19,'MI F'!$I$5:$I$72,"&gt;0")+COUNTIFS('MI H'!$D$5:$D$72,CLUBS!$B19,'MI H'!$I$5:$I$72,"&gt;0")+COUNTIFS('CA F'!$D$5:$D$72,CLUBS!$B19,'CA F'!$I$5:$I$72,"&gt;0")+COUNTIFS('CA H'!$D$5:$D$72,CLUBS!$B19,'CA H'!$I$5:$I$72,"&gt;0")+COUNTIFS('JU F'!$D$5:$D$72,CLUBS!$B19,'JU F'!$I$5:$I$72,"&gt;0")+COUNTIFS('JU H'!$D$5:$D$72,CLUBS!$B19,'JU H'!$I$5:$I$72,"&gt;0")</f>
        <v>0</v>
      </c>
      <c r="H6" s="26">
        <f>SUMIF('MP F'!$D$5:$D$72,CLUBS!$B19,'MP F'!$J$5:$J$72)+SUMIF('MP H'!$D$5:$D$72,CLUBS!$B19,'MP H'!$J$5:$J$72)+SUMIF('PO F'!$D$5:$D$72,CLUBS!$B19,'PO F'!$J$5:$J$72)+SUMIF('PO H'!$D$5:$D$72,CLUBS!$B19,'PO H'!$J$5:$J$72)+SUMIF('PU F'!$D$5:$D$72,CLUBS!$B19,'PU F'!$J$5:$J$72)+SUMIF('PU H'!$D$5:$D$72,CLUBS!$B19,'PU H'!$J$5:$J$72)+SUMIF('BE F'!$D$5:$D$72,CLUBS!$B19,'BE F'!$J$5:$J$72)+SUMIF('BE H'!$D$5:$D$72,CLUBS!$B19,'BE H'!$J$5:$J$72)+SUMIF('MI F'!$D$5:$D$72,CLUBS!$B19,'MI F'!$J$5:$J$72)+SUMIF('MI H'!$D$5:$D$72,CLUBS!$B19,'MI H'!$J$5:$J$72)+SUMIF('CA F'!$D$5:$D$72,CLUBS!$B19,'CA F'!$J$5:$J$72)+SUMIF('CA H'!$D$5:$D$72,CLUBS!$B19,'CA H'!$J$5:$J$72)+SUMIF('JU F'!$D$5:$D$72,CLUBS!$B19,'JU F'!$J$5:$J$72)+SUMIF('JU H'!$D$5:$D$72,CLUBS!$B19,'JU H'!$J$5:$J$72)</f>
        <v>0</v>
      </c>
      <c r="I6" s="38">
        <f>COUNTIFS('MP F'!$D$5:$D$72,CLUBS!$B19,'MP F'!$K$5:$K$72,"&gt;0")+COUNTIFS('MP H'!$D$5:$D$72,CLUBS!$B19,'MP H'!$K$5:$K$72,"&gt;0")+COUNTIFS('PO F'!$D$5:$D$72,CLUBS!$B19,'PO F'!$K$5:$K$72,"&gt;0")+COUNTIFS('PO H'!$D$5:$D$72,CLUBS!$B19,'PO H'!$K$5:$K$72,"&gt;0")+COUNTIFS('PU F'!$D$5:$D$72,CLUBS!$B19,'PU F'!$K$5:$K$72,"&gt;0")+COUNTIFS('PU H'!$D$5:$D$72,CLUBS!$B19,'PU H'!$K$5:$K$72,"&gt;0")+COUNTIFS('BE F'!$D$5:$D$72,CLUBS!$B19,'BE F'!$K$5:$K$72,"&gt;0")+COUNTIFS('BE H'!$D$5:$D$72,CLUBS!$B19,'BE H'!$K$5:$K$72,"&gt;0")+COUNTIFS('MI F'!$D$5:$D$72,CLUBS!$B19,'MI F'!$K$5:$K$72,"&gt;0")+COUNTIFS('MI H'!$D$5:$D$72,CLUBS!$B19,'MI H'!$K$5:$K$72,"&gt;0")+COUNTIFS('CA F'!$D$5:$D$72,CLUBS!$B19,'CA F'!$K$5:$K$72,"&gt;0")+COUNTIFS('CA H'!$D$5:$D$72,CLUBS!$B19,'CA H'!$K$5:$K$72,"&gt;0")+COUNTIFS('JU F'!$D$5:$D$72,CLUBS!$B19,'JU F'!$K$5:$K$72,"&gt;0")+COUNTIFS('JU H'!$D$5:$D$72,CLUBS!$B19,'JU H'!$K$5:$K$72,"&gt;0")</f>
        <v>0</v>
      </c>
      <c r="J6" s="38">
        <f>SUMIF('MP F'!$D$5:$D$72,CLUBS!$B19,'MP F'!$L$5:$L$72)+SUMIF('MP H'!$D$5:$D$72,CLUBS!$B19,'MP H'!$L$5:$L$72)+SUMIF('PO F'!$D$5:$D$72,CLUBS!$B19,'PO F'!$L$5:$L$72)+SUMIF('PO H'!$D$5:$D$72,CLUBS!$B19,'PO H'!$L$5:$L$72)+SUMIF('PU F'!$D$5:$D$72,CLUBS!$B19,'PU F'!$L$5:$L$72)+SUMIF('PU H'!$D$5:$D$72,CLUBS!$B19,'PU H'!$L$5:$L$72)+SUMIF('BE F'!$D$5:$D$72,CLUBS!$B19,'BE F'!$L$5:$L$72)+SUMIF('BE H'!$D$5:$D$72,CLUBS!$B19,'BE H'!$L$5:$L$72)+SUMIF('MI F'!$D$5:$D$72,CLUBS!$B19,'MI F'!$L$5:$L$72)+SUMIF('MI H'!$D$5:$D$72,CLUBS!$B19,'MI H'!$L$5:$L$72)+SUMIF('CA F'!$D$5:$D$72,CLUBS!$B19,'CA F'!$L$5:$L$72)+SUMIF('CA H'!$D$5:$D$72,CLUBS!$B19,'CA H'!$L$5:$L$72)+SUMIF('JU F'!$D$5:$D$72,CLUBS!$B19,'JU F'!$L$5:$L$72)+SUMIF('JU H'!$D$5:$D$72,CLUBS!$B19,'JU H'!$L$5:$L$72)</f>
        <v>0</v>
      </c>
      <c r="K6" s="26">
        <f>COUNTIFS('MP F'!$D$5:$D$72,CLUBS!$B19,'MP F'!$M$5:$M$72,"&gt;0")+COUNTIFS('MP H'!$D$5:$D$72,CLUBS!$B19,'MP H'!$M$5:$M$72,"&gt;0")+COUNTIFS('PO F'!$D$5:$D$72,CLUBS!$B19,'PO F'!$M$5:$M$72,"&gt;0")+COUNTIFS('PO H'!$D$5:$D$72,CLUBS!$B19,'PO H'!$M$5:$M$72,"&gt;0")+COUNTIFS('PU F'!$D$5:$D$72,CLUBS!$B19,'PU F'!$M$5:$M$72,"&gt;0")+COUNTIFS('PU H'!$D$5:$D$72,CLUBS!$B19,'PU H'!$M$5:$M$72,"&gt;0")+COUNTIFS('BE F'!$D$5:$D$72,CLUBS!$B19,'BE F'!$M$5:$M$72,"&gt;0")+COUNTIFS('BE H'!$D$5:$D$72,CLUBS!$B19,'BE H'!$M$5:$M$72,"&gt;0")+COUNTIFS('MI F'!$D$5:$D$72,CLUBS!$B19,'MI F'!$M$5:$M$72,"&gt;0")+COUNTIFS('MI H'!$D$5:$D$72,CLUBS!$B19,'MI H'!$M$5:$M$72,"&gt;0")+COUNTIFS('CA F'!$D$5:$D$72,CLUBS!$B19,'CA F'!$M$5:$M$72,"&gt;0")+COUNTIFS('CA H'!$D$5:$D$72,CLUBS!$B19,'CA H'!$M$5:$M$72,"&gt;0")+COUNTIFS('JU F'!$D$5:$D$72,CLUBS!$B19,'JU F'!$M$5:$M$72,"&gt;0")+COUNTIFS('JU H'!$D$5:$D$72,CLUBS!$B19,'JU H'!$M$5:$M$72,"&gt;0")</f>
        <v>0</v>
      </c>
      <c r="L6" s="26">
        <f>SUMIF('MP F'!$D$5:$D$72,CLUBS!$B19,'MP F'!$N$5:$N$72)+SUMIF('MP H'!$D$5:$D$72,CLUBS!$B19,'MP H'!$N$5:$N$72)+SUMIF('PO F'!$D$5:$D$72,CLUBS!$B19,'PO F'!$N$5:$N$72)+SUMIF('PO H'!$D$5:$D$72,CLUBS!$B19,'PO H'!$N$5:$N$72)+SUMIF('PU F'!$D$5:$D$72,CLUBS!$B19,'PU F'!$N$5:$N$72)+SUMIF('PU H'!$D$5:$D$72,CLUBS!$B19,'PU H'!$N$5:$N$72)+SUMIF('BE F'!$D$5:$D$72,CLUBS!$B19,'BE F'!$N$5:$N$72)+SUMIF('BE H'!$D$5:$D$72,CLUBS!$B19,'BE H'!$N$5:$N$72)+SUMIF('MI F'!$D$5:$D$72,CLUBS!$B19,'MI F'!$N$5:$N$72)+SUMIF('MI H'!$D$5:$D$72,CLUBS!$B19,'MI H'!$N$5:$N$72)+SUMIF('CA F'!$D$5:$D$72,CLUBS!$B19,'CA F'!$N$5:$N$72)+SUMIF('CA H'!$D$5:$D$72,CLUBS!$B19,'CA H'!$N$5:$N$72)+SUMIF('JU F'!$D$5:$D$72,CLUBS!$B19,'JU F'!$N$5:$N$72)+SUMIF('JU H'!$D$5:$D$72,CLUBS!$B19,'JU H'!$N$5:$N$72)</f>
        <v>0</v>
      </c>
      <c r="M6" s="26">
        <f>COUNTIFS('MP F'!$D$5:$D$72,CLUBS!$B19,'MP F'!$O$5:$O$72,"&gt;0")+COUNTIFS('MP H'!$D$5:$D$72,CLUBS!$B19,'MP H'!$O$5:$O$72,"&gt;0")+COUNTIFS('PO F'!$D$5:$D$72,CLUBS!$B19,'PO F'!$O$5:$O$72,"&gt;0")+COUNTIFS('PO H'!$D$5:$D$72,CLUBS!$B19,'PO H'!$O$5:$O$72,"&gt;0")+COUNTIFS('PU F'!$D$5:$D$72,CLUBS!$B19,'PU F'!$O$5:$O$72,"&gt;0")+COUNTIFS('PU H'!$D$5:$D$72,CLUBS!$B19,'PU H'!$O$5:$O$72,"&gt;0")+COUNTIFS('BE F'!$D$5:$D$72,CLUBS!$B19,'BE F'!$O$5:$O$72,"&gt;0")+COUNTIFS('BE H'!$D$5:$D$72,CLUBS!$B19,'BE H'!$O$5:$O$72,"&gt;0")+COUNTIFS('MI F'!$D$5:$D$72,CLUBS!$B19,'MI F'!$O$5:$O$72,"&gt;0")+COUNTIFS('MI H'!$D$5:$D$72,CLUBS!$B19,'MI H'!$O$5:$O$72,"&gt;0")+COUNTIFS('CA F'!$D$5:$D$72,CLUBS!$B19,'CA F'!$O$5:$O$72,"&gt;0")+COUNTIFS('CA H'!$D$5:$D$72,CLUBS!$B19,'CA H'!$O$5:$O$72,"&gt;0")+COUNTIFS('JU F'!$D$5:$D$72,CLUBS!$B19,'JU F'!$O$5:$O$72,"&gt;0")+COUNTIFS('JU H'!$D$5:$D$72,CLUBS!$B19,'JU H'!$O$5:$O$72,"&gt;0")</f>
        <v>0</v>
      </c>
      <c r="N6" s="26">
        <f>SUMIF('MP F'!$D$5:$D$72,CLUBS!$B19,'MP F'!$P$5:$P$72)+SUMIF('MP H'!$D$5:$D$72,CLUBS!$B19,'MP H'!$P$5:$P$72)+SUMIF('PO F'!$D$5:$D$72,CLUBS!$B19,'PO F'!$P$5:$P$72)+SUMIF('PO H'!$D$5:$D$72,CLUBS!$B19,'PO H'!$P$5:$P$72)+SUMIF('PU F'!$D$5:$D$72,CLUBS!$B19,'PU F'!$P$5:$P$72)+SUMIF('PU H'!$D$5:$D$72,CLUBS!$B19,'PU H'!$P$5:$P$72)+SUMIF('BE F'!$D$5:$D$72,CLUBS!$B19,'BE F'!$P$5:$P$72)+SUMIF('BE H'!$D$5:$D$72,CLUBS!$B19,'BE H'!$P$5:$P$72)+SUMIF('MI F'!$D$5:$D$72,CLUBS!$B19,'MI F'!$P$5:$P$72)+SUMIF('MI H'!$D$5:$D$72,CLUBS!$B19,'MI H'!$P$5:$P$72)+SUMIF('CA F'!$D$5:$D$72,CLUBS!$B19,'CA F'!$P$5:$P$72)+SUMIF('CA H'!$D$5:$D$72,CLUBS!$B19,'CA H'!$P$5:$P$72)+SUMIF('JU F'!$D$5:$D$72,CLUBS!$B19,'JU F'!$P$5:$P$72)+SUMIF('JU H'!$D$5:$D$72,CLUBS!$B19,'JU H'!$P$5:$P$72)</f>
        <v>0</v>
      </c>
      <c r="O6" s="26">
        <f>COUNTIFS('MP F'!$D$5:$D$72,CLUBS!$B19,'MP F'!$Q$5:$Q$72,"&gt;0")+COUNTIFS('MP H'!$D$5:$D$72,CLUBS!$B19,'MP H'!$Q$5:$Q$72,"&gt;0")+COUNTIFS('PO F'!$D$5:$D$72,CLUBS!$B19,'PO F'!$Q$5:$Q$72,"&gt;0")+COUNTIFS('PO H'!$D$5:$D$72,CLUBS!$B19,'PO H'!$Q$5:$Q$72,"&gt;0")+COUNTIFS('PU F'!$D$5:$D$72,CLUBS!$B19,'PU F'!$Q$5:$Q$72,"&gt;0")+COUNTIFS('PU H'!$D$5:$D$72,CLUBS!$B19,'PU H'!$Q$5:$Q$72,"&gt;0")+COUNTIFS('BE F'!$D$5:$D$72,CLUBS!$B19,'BE F'!$Q$5:$Q$72,"&gt;0")+COUNTIFS('BE H'!$D$5:$D$72,CLUBS!$B19,'BE H'!$Q$5:$Q$72,"&gt;0")+COUNTIFS('MI F'!$D$5:$D$72,CLUBS!$B19,'MI F'!$Q$5:$Q$72,"&gt;0")+COUNTIFS('MI H'!$D$5:$D$72,CLUBS!$B19,'MI H'!$Q$5:$Q$72,"&gt;0")+COUNTIFS('CA F'!$D$5:$D$72,CLUBS!$B19,'CA F'!$Q$5:$Q$72,"&gt;0")+COUNTIFS('CA H'!$D$5:$D$72,CLUBS!$B19,'CA H'!$Q$5:$Q$72,"&gt;0")+COUNTIFS('JU F'!$D$5:$D$72,CLUBS!$B19,'JU F'!$Q$5:$Q$72,"&gt;0")+COUNTIFS('JU H'!$D$5:$D$72,CLUBS!$B19,'JU H'!$Q$5:$Q$72,"&gt;0")</f>
        <v>0</v>
      </c>
      <c r="P6" s="26">
        <f>SUMIF('MP F'!$D$5:$D$72,CLUBS!$B19,'MP F'!$R$5:$R$72)+SUMIF('MP H'!$D$5:$D$72,CLUBS!$B19,'MP H'!$R$5:$R$72)+SUMIF('PO F'!$D$5:$D$72,CLUBS!$B19,'PO F'!$R$5:$R$72)+SUMIF('PO H'!$D$5:$D$72,CLUBS!$B19,'PO H'!$R$5:$R$72)+SUMIF('PU F'!$D$5:$D$72,CLUBS!$B19,'PU F'!$R$5:$R$72)+SUMIF('PU H'!$D$5:$D$72,CLUBS!$B19,'PU H'!$R$5:$R$72)+SUMIF('BE F'!$D$5:$D$72,CLUBS!$B19,'BE F'!$R$5:$R$72)+SUMIF('BE H'!$D$5:$D$72,CLUBS!$B19,'BE H'!$R$5:$R$72)+SUMIF('MI F'!$D$5:$D$72,CLUBS!$B19,'MI F'!$R$5:$R$72)+SUMIF('MI H'!$D$5:$D$72,CLUBS!$B19,'MI H'!$R$5:$R$72)+SUMIF('CA F'!$D$5:$D$72,CLUBS!$B19,'CA F'!$R$5:$R$72)+SUMIF('CA H'!$D$5:$D$72,CLUBS!$B19,'CA H'!$R$5:$R$72)+SUMIF('JU F'!$D$5:$D$72,CLUBS!$B19,'JU F'!$R$5:$R$72)+SUMIF('JU H'!$D$5:$D$72,CLUBS!$B19,'JU H'!$R$5:$R$72)</f>
        <v>0</v>
      </c>
      <c r="Q6" s="26">
        <f>COUNTIFS('MP F'!$D$5:$D$72,CLUBS!$B19,'MP F'!$S$5:$S$72,"&gt;0")+COUNTIFS('MP H'!$D$5:$D$72,CLUBS!$B19,'MP H'!$S$5:$S$72,"&gt;0")+COUNTIFS('PO F'!$D$5:$D$72,CLUBS!$B19,'PO F'!$S$5:$S$72,"&gt;0")+COUNTIFS('PO H'!$D$5:$D$72,CLUBS!$B19,'PO H'!$S$5:$S$72,"&gt;0")+COUNTIFS('PU F'!$D$5:$D$72,CLUBS!$B19,'PU F'!$S$5:$S$72,"&gt;0")+COUNTIFS('PU H'!$D$5:$D$72,CLUBS!$B19,'PU H'!$S$5:$S$72,"&gt;0")+COUNTIFS('BE F'!$D$5:$D$72,CLUBS!$B19,'BE F'!$S$5:$S$72,"&gt;0")+COUNTIFS('BE H'!$D$5:$D$72,CLUBS!$B19,'BE H'!$S$5:$S$72,"&gt;0")+COUNTIFS('MI F'!$D$5:$D$72,CLUBS!$B19,'MI F'!$S$5:$S$72,"&gt;0")+COUNTIFS('MI H'!$D$5:$D$72,CLUBS!$B19,'MI H'!$S$5:$S$72,"&gt;0")+COUNTIFS('CA F'!$D$5:$D$72,CLUBS!$B19,'CA F'!$S$5:$S$72,"&gt;0")+COUNTIFS('CA H'!$D$5:$D$72,CLUBS!$B19,'CA H'!$S$5:$S$72,"&gt;0")+COUNTIFS('JU F'!$D$5:$D$72,CLUBS!$B19,'JU F'!$S$5:$S$72,"&gt;0")+COUNTIFS('JU H'!$D$5:$D$72,CLUBS!$B19,'JU H'!$S$5:$S$72,"&gt;0")</f>
        <v>0</v>
      </c>
      <c r="R6" s="26">
        <f>SUMIF('MP F'!$D$5:$D$72,CLUBS!$B19,'MP F'!$T$5:$T$72)+SUMIF('MP H'!$D$5:$D$72,CLUBS!$B19,'MP H'!$T$5:$T$72)+SUMIF('PO F'!$D$5:$D$72,CLUBS!$B19,'PO F'!$T$5:$T$72)+SUMIF('PO H'!$D$5:$D$72,CLUBS!$B19,'PO H'!$T$5:$T$72)+SUMIF('PU F'!$D$5:$D$72,CLUBS!$B19,'PU F'!$T$5:$T$72)+SUMIF('PU H'!$D$5:$D$72,CLUBS!$B19,'PU H'!$T$5:$T$72)+SUMIF('BE F'!$D$5:$D$72,CLUBS!$B19,'BE F'!$T$5:$T$72)+SUMIF('BE H'!$D$5:$D$72,CLUBS!$B19,'BE H'!$T$5:$T$72)+SUMIF('MI F'!$D$5:$D$72,CLUBS!$B19,'MI F'!$T$5:$T$72)+SUMIF('MI H'!$D$5:$D$72,CLUBS!$B19,'MI H'!$T$5:$T$72)+SUMIF('CA F'!$D$5:$D$72,CLUBS!$B19,'CA F'!$T$5:$T$72)+SUMIF('CA H'!$D$5:$D$72,CLUBS!$B19,'CA H'!$T$5:$T$72)+SUMIF('JU F'!$D$5:$D$72,CLUBS!$B19,'JU F'!$T$5:$T$72)+SUMIF('JU H'!$D$5:$D$72,CLUBS!$B19,'JU H'!$T$5:$T$72)</f>
        <v>0</v>
      </c>
      <c r="S6" s="26">
        <f>COUNTIFS('MP F'!$D$5:$D$72,CLUBS!$B19,'MP F'!$U$5:$U$72,"&gt;0")+COUNTIFS('MP H'!$D$5:$D$72,CLUBS!$B19,'MP H'!$U$5:$U$72,"&gt;0")+COUNTIFS('PO F'!$D$5:$D$72,CLUBS!$B19,'PO F'!$U$5:$U$72,"&gt;0")+COUNTIFS('PO H'!$D$5:$D$72,CLUBS!$B19,'PO H'!$U$5:$U$72,"&gt;0")+COUNTIFS('PU F'!$D$5:$D$72,CLUBS!$B19,'PU F'!$U$5:$U$72,"&gt;0")+COUNTIFS('PU H'!$D$5:$D$72,CLUBS!$B19,'PU H'!$U$5:$U$72,"&gt;0")+COUNTIFS('BE F'!$D$5:$D$72,CLUBS!$B19,'BE F'!$U$5:$U$72,"&gt;0")+COUNTIFS('BE H'!$D$5:$D$72,CLUBS!$B19,'BE H'!$U$5:$U$72,"&gt;0")+COUNTIFS('MI F'!$D$5:$D$72,CLUBS!$B19,'MI F'!$U$5:$U$72,"&gt;0")+COUNTIFS('MI H'!$D$5:$D$72,CLUBS!$B19,'MI H'!$U$5:$U$72,"&gt;0")+COUNTIFS('CA F'!$D$5:$D$72,CLUBS!$B19,'CA F'!$U$5:$U$72,"&gt;0")+COUNTIFS('CA H'!$D$5:$D$72,CLUBS!$B19,'CA H'!$U$5:$U$72,"&gt;0")+COUNTIFS('JU F'!$D$5:$D$72,CLUBS!$B19,'JU F'!$U$5:$U$72,"&gt;0")+COUNTIFS('JU H'!$D$5:$D$72,CLUBS!$B19,'JU H'!$U$5:$U$72,"&gt;0")</f>
        <v>0</v>
      </c>
      <c r="T6" s="26">
        <f>SUMIF('MP F'!$D$5:$D$72,CLUBS!$B19,'MP F'!$V$5:$V$72)+SUMIF('MP H'!$D$5:$D$72,CLUBS!$B19,'MP H'!$V$5:$V$72)+SUMIF('PO F'!$D$5:$D$72,CLUBS!$B19,'PO F'!$V$5:$V$72)+SUMIF('PO H'!$D$5:$D$72,CLUBS!$B19,'PO H'!$V$5:$V$72)+SUMIF('PU F'!$D$5:$D$72,CLUBS!$B19,'PU F'!$V$5:$V$72)+SUMIF('PU H'!$D$5:$D$72,CLUBS!$B19,'PU H'!$V$5:$V$72)+SUMIF('BE F'!$D$5:$D$72,CLUBS!$B19,'BE F'!$V$5:$V$72)+SUMIF('BE H'!$D$5:$D$72,CLUBS!$B19,'BE H'!$V$5:$V$72)+SUMIF('MI F'!$D$5:$D$72,CLUBS!$B19,'MI F'!$V$5:$V$72)+SUMIF('MI H'!$D$5:$D$72,CLUBS!$B19,'MI H'!$V$5:$V$72)+SUMIF('CA F'!$D$5:$D$72,CLUBS!$B19,'CA F'!$V$5:$V$72)+SUMIF('CA H'!$D$5:$D$72,CLUBS!$B19,'CA H'!$V$5:$V$72)+SUMIF('JU F'!$D$5:$D$72,CLUBS!$B19,'JU F'!$V$5:$V$72)+SUMIF('JU H'!$D$5:$D$72,CLUBS!$B19,'JU H'!$V$5:$V$72)</f>
        <v>0</v>
      </c>
      <c r="U6" s="26">
        <f>COUNTIFS('MP F'!$D$5:$D$72,CLUBS!$B19,'MP F'!$W$5:$W$72,"&gt;0")+COUNTIFS('MP H'!$D$5:$D$72,CLUBS!$B19,'MP H'!$W$5:$W$72,"&gt;0")+COUNTIFS('PO F'!$D$5:$D$72,CLUBS!$B19,'PO F'!$W$5:$W$72,"&gt;0")+COUNTIFS('PO H'!$D$5:$D$72,CLUBS!$B19,'PO H'!$W$5:$W$72,"&gt;0")+COUNTIFS('PU F'!$D$5:$D$72,CLUBS!$B19,'PU F'!$W$5:$W$72,"&gt;0")+COUNTIFS('PU H'!$D$5:$D$72,CLUBS!$B19,'PU H'!$W$5:$W$72,"&gt;0")+COUNTIFS('BE F'!$D$5:$D$72,CLUBS!$B19,'BE F'!$W$5:$W$72,"&gt;0")+COUNTIFS('BE H'!$D$5:$D$72,CLUBS!$B19,'BE H'!$W$5:$W$72,"&gt;0")+COUNTIFS('MI F'!$D$5:$D$72,CLUBS!$B19,'MI F'!$W$5:$W$72,"&gt;0")+COUNTIFS('MI H'!$D$5:$D$72,CLUBS!$B19,'MI H'!$W$5:$W$72,"&gt;0")+COUNTIFS('CA F'!$D$5:$D$72,CLUBS!$B19,'CA F'!$W$5:$W$72,"&gt;0")+COUNTIFS('CA H'!$D$5:$D$72,CLUBS!$B19,'CA H'!$W$5:$W$72,"&gt;0")+COUNTIFS('JU F'!$D$5:$D$72,CLUBS!$B19,'JU F'!$W$5:$W$72,"&gt;0")+COUNTIFS('JU H'!$D$5:$D$72,CLUBS!$B19,'JU H'!$W$5:$W$72,"&gt;0")</f>
        <v>0</v>
      </c>
      <c r="V6" s="26">
        <f>SUMIF('MP F'!$D$5:$D$72,CLUBS!$B19,'MP F'!$X$5:$X$72)+SUMIF('MP H'!$D$5:$D$72,CLUBS!$B19,'MP H'!$X$5:$X$72)+SUMIF('PO F'!$D$5:$D$72,CLUBS!$B19,'PO F'!$X$5:$X$72)+SUMIF('PO H'!$D$5:$D$72,CLUBS!$B19,'PO H'!$X$5:$X$72)+SUMIF('PU F'!$D$5:$D$72,CLUBS!$B19,'PU F'!$X$5:$X$72)+SUMIF('PU H'!$D$5:$D$72,CLUBS!$B19,'PU H'!$X$5:$X$72)+SUMIF('BE F'!$D$5:$D$72,CLUBS!$B19,'BE F'!$X$5:$X$72)+SUMIF('BE H'!$D$5:$D$72,CLUBS!$B19,'BE H'!$X$5:$X$72)+SUMIF('MI F'!$D$5:$D$72,CLUBS!$B19,'MI F'!$X$5:$X$72)+SUMIF('MI H'!$D$5:$D$72,CLUBS!$B19,'MI H'!$X$5:$X$72)+SUMIF('CA F'!$D$5:$D$72,CLUBS!$B19,'CA F'!$X$5:$X$72)+SUMIF('CA H'!$D$5:$D$72,CLUBS!$B19,'CA H'!$X$5:$X$72)+SUMIF('JU F'!$D$5:$D$72,CLUBS!$B19,'JU F'!$X$5:$X$72)+SUMIF('JU H'!$D$5:$D$72,CLUBS!$B19,'JU H'!$X$5:$X$72)</f>
        <v>0</v>
      </c>
      <c r="W6" s="26">
        <f>COUNTIFS('MP F'!$D$5:$D$72,CLUBS!$B19,'MP F'!$Y$5:$Y$72,"&gt;0")+COUNTIFS('MP H'!$D$5:$D$72,CLUBS!$B19,'MP H'!$Y$5:$Y$72,"&gt;0")+COUNTIFS('PO F'!$D$5:$D$72,CLUBS!$B19,'PO F'!$Y$5:$Y$72,"&gt;0")+COUNTIFS('PO H'!$D$5:$D$72,CLUBS!$B19,'PO H'!$Y$5:$Y$72,"&gt;0")+COUNTIFS('PU F'!$D$5:$D$72,CLUBS!$B19,'PU F'!$Y$5:$Y$72,"&gt;0")+COUNTIFS('PU H'!$D$5:$D$72,CLUBS!$B19,'PU H'!$Y$5:$Y$72,"&gt;0")+COUNTIFS('BE F'!$D$5:$D$72,CLUBS!$B19,'BE F'!$Y$5:$Y$72,"&gt;0")+COUNTIFS('BE H'!$D$5:$D$72,CLUBS!$B19,'BE H'!$Y$5:$Y$72,"&gt;0")+COUNTIFS('MI F'!$D$5:$D$72,CLUBS!$B19,'MI F'!$Y$5:$Y$72,"&gt;0")+COUNTIFS('MI H'!$D$5:$D$72,CLUBS!$B19,'MI H'!$Y$5:$Y$72,"&gt;0")+COUNTIFS('CA F'!$D$5:$D$72,CLUBS!$B19,'CA F'!$Y$5:$Y$72,"&gt;0")+COUNTIFS('CA H'!$D$5:$D$72,CLUBS!$B19,'CA H'!$Y$5:$Y$72,"&gt;0")+COUNTIFS('JU F'!$D$5:$D$72,CLUBS!$B19,'JU F'!$Y$5:$Y$72,"&gt;0")+COUNTIFS('JU H'!$D$5:$D$72,CLUBS!$B19,'JU H'!$Y$5:$Y$72,"&gt;0")</f>
        <v>0</v>
      </c>
      <c r="X6" s="26">
        <f>SUMIF('MP F'!$D$5:$D$72,CLUBS!$B19,'MP F'!$Z$5:$Z$72)+SUMIF('MP H'!$D$5:$D$72,CLUBS!$B19,'MP H'!$Z$5:$Z$72)+SUMIF('PO F'!$D$5:$D$72,CLUBS!$B19,'PO F'!$Z$5:$Z$72)+SUMIF('PO H'!$D$5:$D$72,CLUBS!$B19,'PO H'!$Z$5:$Z$72)+SUMIF('PU F'!$D$5:$D$72,CLUBS!$B19,'PU F'!$Z$5:$Z$72)+SUMIF('PU H'!$D$5:$D$72,CLUBS!$B19,'PU H'!$Z$5:$Z$72)+SUMIF('BE F'!$D$5:$D$72,CLUBS!$B19,'BE F'!$Z$5:$Z$72)+SUMIF('BE H'!$D$5:$D$72,CLUBS!$B19,'BE H'!$Z$5:$Z$72)+SUMIF('MI F'!$D$5:$D$72,CLUBS!$B19,'MI F'!$Z$5:$Z$72)+SUMIF('MI H'!$D$5:$D$72,CLUBS!$B19,'MI H'!$Z$5:$Z$72)+SUMIF('CA F'!$D$5:$D$72,CLUBS!$B19,'CA F'!$Z$5:$Z$72)+SUMIF('CA H'!$D$5:$D$72,CLUBS!$B19,'CA H'!$Z$5:$Z$72)+SUMIF('JU F'!$D$5:$D$72,CLUBS!$B19,'JU F'!$Z$5:$Z$72)+SUMIF('JU H'!$D$5:$D$72,CLUBS!$B19,'JU H'!$Z$5:$Z$72)</f>
        <v>0</v>
      </c>
      <c r="Y6" s="26">
        <f>COUNTIFS('MP F'!$D$5:$D$72,CLUBS!$B19,'MP F'!$AA$5:$AA$72,"&gt;0")+COUNTIFS('MP H'!$D$5:$D$72,CLUBS!$B19,'MP H'!$AA$5:$AA$72,"&gt;0")+COUNTIFS('PO F'!$D$5:$D$72,CLUBS!$B19,'PO F'!$AA$5:$AA$72,"&gt;0")+COUNTIFS('PO H'!$D$5:$D$72,CLUBS!$B19,'PO H'!$AA$5:$AA$72,"&gt;0")+COUNTIFS('PU F'!$D$5:$D$72,CLUBS!$B19,'PU F'!$AA$5:$AA$72,"&gt;0")+COUNTIFS('PU H'!$D$5:$D$72,CLUBS!$B19,'PU H'!$AA$5:$AA$72,"&gt;0")+COUNTIFS('BE F'!$D$5:$D$72,CLUBS!$B19,'BE F'!$AA$5:$AA$72,"&gt;0")+COUNTIFS('BE H'!$D$5:$D$72,CLUBS!$B19,'BE H'!$AA$5:$AA$72,"&gt;0")+COUNTIFS('MI F'!$D$5:$D$72,CLUBS!$B19,'MI F'!$AA$5:$AA$72,"&gt;0")+COUNTIFS('MI H'!$D$5:$D$72,CLUBS!$B19,'MI H'!$AA$5:$AA$72,"&gt;0")+COUNTIFS('CA F'!$D$5:$D$72,CLUBS!$B19,'CA F'!$AA$5:$AA$72,"&gt;0")+COUNTIFS('CA H'!$D$5:$D$72,CLUBS!$B19,'CA H'!$AA$5:$AA$72,"&gt;0")+COUNTIFS('JU F'!$D$5:$D$72,CLUBS!$B19,'JU F'!$AA$5:$AA$72,"&gt;0")+COUNTIFS('JU H'!$D$5:$D$72,CLUBS!$B19,'JU H'!$AA$5:$AA$72,"&gt;0")</f>
        <v>0</v>
      </c>
      <c r="Z6" s="26">
        <f>SUMIF('MP F'!$D$5:$D$72,CLUBS!$B19,'MP F'!$AB$5:$AB$72)+SUMIF('MP H'!$D$5:$D$72,CLUBS!$B19,'MP H'!$AB$5:$AB$72)+SUMIF('PO F'!$D$5:$D$72,CLUBS!$B19,'PO F'!$AB$5:$AB$72)+SUMIF('PO H'!$D$5:$D$72,CLUBS!$B19,'PO H'!$AB$5:$AB$72)+SUMIF('PU F'!$D$5:$D$72,CLUBS!$B19,'PU F'!$AB$5:$AB$72)+SUMIF('PU H'!$D$5:$D$72,CLUBS!$B19,'PU H'!$AB$5:$AB$72)+SUMIF('BE F'!$D$5:$D$72,CLUBS!$B19,'BE F'!$AB$5:$AB$72)+SUMIF('BE H'!$D$5:$D$72,CLUBS!$B19,'BE H'!$AB$5:$AB$72)+SUMIF('MI F'!$D$5:$D$72,CLUBS!$B19,'MI F'!$AB$5:$AB$72)+SUMIF('MI H'!$D$5:$D$72,CLUBS!$B19,'MI H'!$AB$5:$AB$72)+SUMIF('CA F'!$D$5:$D$72,CLUBS!$B19,'CA F'!$AB$5:$AB$72)+SUMIF('CA H'!$D$5:$D$72,CLUBS!$B19,'CA H'!$AB$5:$AB$72)+SUMIF('JU F'!$D$5:$D$72,CLUBS!$B19,'JU F'!$AB$5:$AB$72)+SUMIF('JU H'!$D$5:$D$72,CLUBS!$B19,'JU H'!$AB$5:$AB$72)</f>
        <v>0</v>
      </c>
      <c r="AA6" s="26">
        <f>COUNTIFS('MP F'!$D$5:$D$72,CLUBS!$B19,'MP F'!$AC$5:$AC$72,"&gt;0")+COUNTIFS('MP H'!$D$5:$D$72,CLUBS!$B19,'MP H'!$AC$5:$AC$72,"&gt;0")+COUNTIFS('PO F'!$D$5:$D$72,CLUBS!$B19,'PO F'!$AC$5:$AC$72,"&gt;0")+COUNTIFS('PO H'!$D$5:$D$72,CLUBS!$B19,'PO H'!$AC$5:$AC$72,"&gt;0")+COUNTIFS('PU F'!$D$5:$D$72,CLUBS!$B19,'PU F'!$AC$5:$AC$72,"&gt;0")+COUNTIFS('PU H'!$D$5:$D$72,CLUBS!$B19,'PU H'!$AC$5:$AC$72,"&gt;0")+COUNTIFS('BE F'!$D$5:$D$72,CLUBS!$B19,'BE F'!$AC$5:$AC$72,"&gt;0")+COUNTIFS('BE H'!$D$5:$D$72,CLUBS!$B19,'BE H'!$AC$5:$AC$72,"&gt;0")+COUNTIFS('MI F'!$D$5:$D$72,CLUBS!$B19,'MI F'!$AC$5:$AC$72,"&gt;0")+COUNTIFS('MI H'!$D$5:$D$72,CLUBS!$B19,'MI H'!$AC$5:$AC$72,"&gt;0")+COUNTIFS('CA F'!$D$5:$D$72,CLUBS!$B19,'CA F'!$AC$5:$AC$72,"&gt;0")+COUNTIFS('CA H'!$D$5:$D$72,CLUBS!$B19,'CA H'!$AC$5:$AC$72,"&gt;0")+COUNTIFS('JU F'!$D$5:$D$72,CLUBS!$B19,'JU F'!$AC$5:$AC$72,"&gt;0")+COUNTIFS('JU H'!$D$5:$D$72,CLUBS!$B19,'JU H'!$AC$5:$AC$72,"&gt;0")</f>
        <v>0</v>
      </c>
      <c r="AB6" s="26">
        <f>SUMIF('MP F'!$D$5:$D$72,CLUBS!$B19,'MP F'!$AD$5:$AD$72)+SUMIF('MP H'!$D$5:$D$72,CLUBS!$B19,'MP H'!$AD$5:$AD$72)+SUMIF('PO F'!$D$5:$D$72,CLUBS!$B19,'PO F'!$AD$5:$AD$72)+SUMIF('PO H'!$D$5:$D$72,CLUBS!$B19,'PO H'!$AD$5:$AD$72)+SUMIF('PU F'!$D$5:$D$72,CLUBS!$B19,'PU F'!$AD$5:$AD$72)+SUMIF('PU H'!$D$5:$D$72,CLUBS!$B19,'PU H'!$AD$5:$AD$72)+SUMIF('BE F'!$D$5:$D$72,CLUBS!$B19,'BE F'!$AD$5:$AD$72)+SUMIF('BE H'!$D$5:$D$72,CLUBS!$B19,'BE H'!$AD$5:$AD$72)+SUMIF('MI F'!$D$5:$D$72,CLUBS!$B19,'MI F'!$AD$5:$AD$72)+SUMIF('MI H'!$D$5:$D$72,CLUBS!$B19,'MI H'!$AD$5:$AD$72)+SUMIF('CA F'!$D$5:$D$72,CLUBS!$B19,'CA F'!$AD$5:$AD$72)+SUMIF('CA H'!$D$5:$D$72,CLUBS!$B19,'CA H'!$AD$5:$AD$72)+SUMIF('JU F'!$D$5:$D$72,CLUBS!$B19,'JU F'!$AD$5:$AD$72)+SUMIF('JU H'!$D$5:$D$72,CLUBS!$B19,'JU H'!$AD$5:$AD$72)</f>
        <v>0</v>
      </c>
      <c r="AC6" s="26">
        <f>COUNTIFS('MP F'!$D$5:$D$72,CLUBS!$B19,'MP F'!$AE$5:$AE$72,"&gt;0")+COUNTIFS('MP H'!$D$5:$D$72,CLUBS!$B19,'MP H'!$AE$5:$AE$72,"&gt;0")+COUNTIFS('PO F'!$D$5:$D$72,CLUBS!$B19,'PO F'!$AE$5:$AE$72,"&gt;0")+COUNTIFS('PO H'!$D$5:$D$72,CLUBS!$B19,'PO H'!$AE$5:$AE$72,"&gt;0")+COUNTIFS('PU F'!$D$5:$D$72,CLUBS!$B19,'PU F'!$AE$5:$AE$72,"&gt;0")+COUNTIFS('PU H'!$D$5:$D$72,CLUBS!$B19,'PU H'!$AE$5:$AE$72,"&gt;0")+COUNTIFS('BE F'!$D$5:$D$72,CLUBS!$B19,'BE F'!$AE$5:$AE$72,"&gt;0")+COUNTIFS('BE H'!$D$5:$D$72,CLUBS!$B19,'BE H'!$AE$5:$AE$72,"&gt;0")+COUNTIFS('MI F'!$D$5:$D$72,CLUBS!$B19,'MI F'!$AE$5:$AE$72,"&gt;0")+COUNTIFS('MI H'!$D$5:$D$72,CLUBS!$B19,'MI H'!$AE$5:$AE$72,"&gt;0")+COUNTIFS('CA F'!$D$5:$D$72,CLUBS!$B19,'CA F'!$AE$5:$AE$72,"&gt;0")+COUNTIFS('CA H'!$D$5:$D$72,CLUBS!$B19,'CA H'!$AE$5:$AE$72,"&gt;0")+COUNTIFS('JU F'!$D$5:$D$72,CLUBS!$B19,'JU F'!$AE$5:$AE$72,"&gt;0")+COUNTIFS('JU H'!$D$5:$D$72,CLUBS!$B19,'JU H'!$AE$5:$AE$72,"&gt;0")</f>
        <v>0</v>
      </c>
      <c r="AD6" s="26">
        <f>SUMIF('MP F'!$D$5:$D$72,CLUBS!$B19,'MP F'!$AF$5:$AF$72)+SUMIF('MP H'!$D$5:$D$72,CLUBS!$B19,'MP H'!$AF$5:$AF$72)+SUMIF('PO F'!$D$5:$D$72,CLUBS!$B19,'PO F'!$AF$5:$AF$72)+SUMIF('PO H'!$D$5:$D$72,CLUBS!$B19,'PO H'!$AF$5:$AF$72)+SUMIF('PU F'!$D$5:$D$72,CLUBS!$B19,'PU F'!$AF$5:$AF$72)+SUMIF('PU H'!$D$5:$D$72,CLUBS!$B19,'PU H'!$AF$5:$AF$72)+SUMIF('BE F'!$D$5:$D$72,CLUBS!$B19,'BE F'!$AF$5:$AF$72)+SUMIF('BE H'!$D$5:$D$72,CLUBS!$B19,'BE H'!$AF$5:$AF$72)+SUMIF('MI F'!$D$5:$D$72,CLUBS!$B19,'MI F'!$AF$5:$AF$72)+SUMIF('MI H'!$D$5:$D$72,CLUBS!$B19,'MI H'!$AF$5:$AF$72)+SUMIF('CA F'!$D$5:$D$72,CLUBS!$B19,'CA F'!$AF$5:$AF$72)+SUMIF('CA H'!$D$5:$D$72,CLUBS!$B19,'CA H'!$AF$5:$AF$72)+SUMIF('JU F'!$D$5:$D$72,CLUBS!$B19,'JU F'!$AF$5:$AF$72)+SUMIF('JU H'!$D$5:$D$72,CLUBS!$B19,'JU H'!$AF$5:$AF$72)</f>
        <v>0</v>
      </c>
      <c r="AE6" s="26">
        <f>COUNTIFS('MP F'!$D$5:$D$72,CLUBS!$B19,'MP F'!$AG$5:$AG$72,"&gt;0")+COUNTIFS('MP H'!$D$5:$D$72,CLUBS!$B19,'MP H'!$AG$5:$AG$72,"&gt;0")+COUNTIFS('PO F'!$D$5:$D$72,CLUBS!$B19,'PO F'!$AG$5:$AG$72,"&gt;0")+COUNTIFS('PO H'!$D$5:$D$72,CLUBS!$B19,'PO H'!$AG$5:$AG$72,"&gt;0")+COUNTIFS('PU F'!$D$5:$D$72,CLUBS!$B19,'PU F'!$AG$5:$AG$72,"&gt;0")+COUNTIFS('PU H'!$D$5:$D$72,CLUBS!$B19,'PU H'!$AG$5:$AG$72,"&gt;0")+COUNTIFS('BE F'!$D$5:$D$72,CLUBS!$B19,'BE F'!$AG$5:$AG$72,"&gt;0")+COUNTIFS('BE H'!$D$5:$D$72,CLUBS!$B19,'BE H'!$AG$5:$AG$72,"&gt;0")+COUNTIFS('MI F'!$D$5:$D$72,CLUBS!$B19,'MI F'!$AG$5:$AG$72,"&gt;0")+COUNTIFS('MI H'!$D$5:$D$72,CLUBS!$B19,'MI H'!$AG$5:$AG$72,"&gt;0")+COUNTIFS('CA F'!$D$5:$D$72,CLUBS!$B19,'CA F'!$AG$5:$AG$72,"&gt;0")+COUNTIFS('CA H'!$D$5:$D$72,CLUBS!$B19,'CA H'!$AG$5:$AG$72,"&gt;0")+COUNTIFS('JU F'!$D$5:$D$72,CLUBS!$B19,'JU F'!$AG$5:$AG$72,"&gt;0")+COUNTIFS('JU H'!$D$5:$D$72,CLUBS!$B19,'JU H'!$AG$5:$AG$72,"&gt;0")</f>
        <v>0</v>
      </c>
      <c r="AF6" s="26">
        <f>SUMIF('MP F'!$D$5:$D$72,CLUBS!$B19,'MP F'!$AH$5:$AH$72)+SUMIF('MP H'!$D$5:$D$72,CLUBS!$B19,'MP H'!$AH$5:$AH$72)+SUMIF('PO F'!$D$5:$D$72,CLUBS!$B19,'PO F'!$AH$5:$AH$72)+SUMIF('PO H'!$D$5:$D$72,CLUBS!$B19,'PO H'!$AH$5:$AH$72)+SUMIF('PU F'!$D$5:$D$72,CLUBS!$B19,'PU F'!$AH$5:$AH$72)+SUMIF('PU H'!$D$5:$D$72,CLUBS!$B19,'PU H'!$AH$5:$AH$72)+SUMIF('BE F'!$D$5:$D$72,CLUBS!$B19,'BE F'!$AH$5:$AH$72)+SUMIF('BE H'!$D$5:$D$72,CLUBS!$B19,'BE H'!$AH$5:$AH$72)+SUMIF('MI F'!$D$5:$D$72,CLUBS!$B19,'MI F'!$AH$5:$AH$72)+SUMIF('MI H'!$D$5:$D$72,CLUBS!$B19,'MI H'!$AH$5:$AH$72)+SUMIF('CA F'!$D$5:$D$72,CLUBS!$B19,'CA F'!$AH$5:$AH$72)+SUMIF('CA H'!$D$5:$D$72,CLUBS!$B19,'CA H'!$AH$5:$AH$72)+SUMIF('JU F'!$D$5:$D$72,CLUBS!$B19,'JU F'!$AH$5:$AH$72)+SUMIF('JU H'!$D$5:$D$72,CLUBS!$B19,'JU H'!$AH$5:$AH$72)</f>
        <v>0</v>
      </c>
      <c r="AG6" s="16">
        <f t="shared" si="1"/>
        <v>0</v>
      </c>
      <c r="AH6" s="28">
        <f t="shared" si="2"/>
        <v>0</v>
      </c>
      <c r="AI6" s="29">
        <f t="shared" si="3"/>
        <v>0</v>
      </c>
      <c r="AJ6" s="14">
        <f>COUNTIF('Licenciés Jeunes 2023'!F:F,CLUBS!B19)</f>
        <v>0</v>
      </c>
      <c r="AK6" s="27">
        <f t="shared" si="4"/>
        <v>0</v>
      </c>
    </row>
    <row r="7" spans="1:37" ht="13.5" x14ac:dyDescent="0.3">
      <c r="A7" s="34">
        <f t="shared" si="0"/>
        <v>15</v>
      </c>
      <c r="B7" s="65" t="s">
        <v>18</v>
      </c>
      <c r="C7" s="14">
        <f>COUNTIFS('MP F'!$D$5:$D$72,CLUBS!$B23,'MP F'!$E$5:$E$72,"&gt;0")+COUNTIFS('MP H'!$D$5:$D$72,CLUBS!$B23,'MP H'!$E$5:$E$72,"&gt;0")+COUNTIFS('PO F'!$D$5:$D$72,CLUBS!$B23,'PO F'!$E$5:$E$72,"&gt;0")+COUNTIFS('PO H'!$D$5:$D$72,CLUBS!$B23,'PO H'!$E$5:$E$72,"&gt;0")+COUNTIFS('PU F'!$D$5:$D$72,CLUBS!$B23,'PU F'!$E$5:$E$72,"&gt;0")+COUNTIFS('PU H'!$D$5:$D$72,CLUBS!$B23,'PU H'!$E$5:$E$72,"&gt;0")+COUNTIFS('BE F'!$D$5:$D$72,CLUBS!$B23,'BE F'!$E$5:$E$72,"&gt;0")+COUNTIFS('BE H'!$D$5:$D$72,CLUBS!$B23,'BE H'!$E$5:$E$72,"&gt;0")+COUNTIFS('MI F'!$D$5:$D$72,CLUBS!$B23,'MI F'!$E$5:$E$72,"&gt;0")+COUNTIFS('MI H'!$D$5:$D$72,CLUBS!$B23,'MI H'!$E$5:$E$72,"&gt;0")+COUNTIFS('CA F'!$D$5:$D$72,CLUBS!$B23,'CA F'!$E$5:$E$72,"&gt;0")+COUNTIFS('CA H'!$D$5:$D$72,CLUBS!$B23,'CA H'!$E$5:$E$72,"&gt;0")+COUNTIFS('JU F'!$D$5:$D$72,CLUBS!$B23,'JU F'!$E$5:$E$72,"&gt;0")+COUNTIFS('JU H'!$D$5:$D$72,CLUBS!$B23,'JU H'!$E$5:$E$72,"&gt;0")</f>
        <v>0</v>
      </c>
      <c r="D7" s="27">
        <f>SUMIF('MP F'!$D$5:$D$72,CLUBS!$B23,'MP F'!$F$5:$F$72)+SUMIF('MP H'!$D$5:$D$72,CLUBS!$B23,'MP H'!$F$5:$F$72)+SUMIF('PO F'!$D$5:$D$72,CLUBS!$B23,'PO F'!$F$5:$F$72)+SUMIF('PO H'!$D$5:$D$72,CLUBS!$B23,'PO H'!$F$5:$F$72)+SUMIF('PU F'!$D$5:$D$72,CLUBS!$B23,'PU F'!$F$5:$F$72)+SUMIF('PU H'!$D$5:$D$72,CLUBS!$B23,'PU H'!$F$5:$F$72)+SUMIF('BE F'!$D$5:$D$72,CLUBS!$B23,'BE F'!$F$5:$F$72)+SUMIF('BE H'!$D$5:$D$72,CLUBS!$B23,'BE H'!$F$5:$F$72)+SUMIF('MI F'!$D$5:$D$72,CLUBS!$B23,'MI F'!$F$5:$F$72)+SUMIF('MI H'!$D$5:$D$72,CLUBS!$B23,'MI H'!$F$5:$F$72)+SUMIF('CA F'!$D$5:$D$72,CLUBS!$B23,'CA F'!$F$5:$F$72)+SUMIF('CA H'!$D$5:$D$72,CLUBS!$B23,'CA H'!$F$5:$F$72)+SUMIF('JU F'!$D$5:$D$72,CLUBS!$B23,'JU F'!$F$5:$F$72)+SUMIF('JU H'!$D$5:$D$72,CLUBS!$B23,'JU H'!$F$5:$F$72)</f>
        <v>0</v>
      </c>
      <c r="E7" s="38">
        <f>COUNTIFS('MP F'!$D$5:$D$72,CLUBS!$B23,'MP F'!$G$5:$G$72,"&gt;0")+COUNTIFS('MP H'!$D$5:$D$72,CLUBS!$B23,'MP H'!$G$5:$G$72,"&gt;0")+COUNTIFS('PO F'!$D$5:$D$72,CLUBS!$B23,'PO F'!$G$5:$G$72,"&gt;0")+COUNTIFS('PO H'!$D$5:$D$72,CLUBS!$B23,'PO H'!$G$5:$G$72,"&gt;0")+COUNTIFS('PU F'!$D$5:$D$72,CLUBS!$B23,'PU F'!$G$5:$G$72,"&gt;0")+COUNTIFS('PU H'!$D$5:$D$72,CLUBS!$B23,'PU H'!$G$5:$G$72,"&gt;0")+COUNTIFS('BE F'!$D$5:$D$72,CLUBS!$B23,'BE F'!$G$5:$G$72,"&gt;0")+COUNTIFS('BE H'!$D$5:$D$72,CLUBS!$B23,'BE H'!$G$5:$G$72,"&gt;0")+COUNTIFS('MI F'!$D$5:$D$72,CLUBS!$B23,'MI F'!$G$5:$G$72,"&gt;0")+COUNTIFS('MI H'!$D$5:$D$72,CLUBS!$B23,'MI H'!$G$5:$G$72,"&gt;0")+COUNTIFS('CA F'!$D$5:$D$72,CLUBS!$B23,'CA F'!$G$5:$G$72,"&gt;0")+COUNTIFS('CA H'!$D$5:$D$72,CLUBS!$B23,'CA H'!$G$5:$G$72,"&gt;0")+COUNTIFS('JU F'!$D$5:$D$72,CLUBS!$B23,'JU F'!$G$5:$G$72,"&gt;0")+COUNTIFS('JU H'!$D$5:$D$72,CLUBS!$B23,'JU H'!$G$5:$G$72,"&gt;0")</f>
        <v>4</v>
      </c>
      <c r="F7" s="58">
        <f>SUMIF('MP F'!$D$5:$D$72,CLUBS!$B23,'MP F'!$H$5:$H$72)+SUMIF('MP H'!$D$5:$D$72,CLUBS!$B23,'MP H'!$H$5:$H$72)+SUMIF('PO F'!$D$5:$D$72,CLUBS!$B23,'PO F'!$H$5:$H$72)+SUMIF('PO H'!$D$5:$D$72,CLUBS!$B23,'PO H'!$H$5:$H$72)+SUMIF('PU F'!$D$5:$D$72,CLUBS!$B23,'PU F'!$H$5:$H$72)+SUMIF('PU H'!$D$5:$D$72,CLUBS!$B23,'PU H'!$H$5:$H$72)+SUMIF('BE F'!$D$5:$D$72,CLUBS!$B23,'BE F'!$H$5:$H$72)+SUMIF('BE H'!$D$5:$D$72,CLUBS!$B23,'BE H'!$H$5:$H$72)+SUMIF('MI F'!$D$5:$D$72,CLUBS!$B23,'MI F'!$H$5:$H$72)+SUMIF('MI H'!$D$5:$D$72,CLUBS!$B23,'MI H'!$H$5:$H$72)+SUMIF('CA F'!$D$5:$D$72,CLUBS!$B23,'CA F'!$H$5:$H$72)+SUMIF('CA H'!$D$5:$D$72,CLUBS!$B23,'CA H'!$H$5:$H$72)+SUMIF('JU F'!$D$5:$D$72,CLUBS!$B23,'JU F'!$H$5:$H$72)+SUMIF('JU H'!$D$5:$D$72,CLUBS!$B23,'JU H'!$H$5:$H$72)</f>
        <v>72</v>
      </c>
      <c r="G7" s="14">
        <f>COUNTIFS('MP F'!$D$5:$D$72,CLUBS!$B23,'MP F'!$I$5:$I$72,"&gt;0")+COUNTIFS('MP H'!$D$5:$D$72,CLUBS!$B23,'MP H'!$I$5:$I$72,"&gt;0")+COUNTIFS('PO F'!$D$5:$D$72,CLUBS!$B23,'PO F'!$I$5:$I$72,"&gt;0")+COUNTIFS('PO H'!$D$5:$D$72,CLUBS!$B23,'PO H'!$I$5:$I$72,"&gt;0")+COUNTIFS('PU F'!$D$5:$D$72,CLUBS!$B23,'PU F'!$I$5:$I$72,"&gt;0")+COUNTIFS('PU H'!$D$5:$D$72,CLUBS!$B23,'PU H'!$I$5:$I$72,"&gt;0")+COUNTIFS('BE F'!$D$5:$D$72,CLUBS!$B23,'BE F'!$I$5:$I$72,"&gt;0")+COUNTIFS('BE H'!$D$5:$D$72,CLUBS!$B23,'BE H'!$I$5:$I$72,"&gt;0")+COUNTIFS('MI F'!$D$5:$D$72,CLUBS!$B23,'MI F'!$I$5:$I$72,"&gt;0")+COUNTIFS('MI H'!$D$5:$D$72,CLUBS!$B23,'MI H'!$I$5:$I$72,"&gt;0")+COUNTIFS('CA F'!$D$5:$D$72,CLUBS!$B23,'CA F'!$I$5:$I$72,"&gt;0")+COUNTIFS('CA H'!$D$5:$D$72,CLUBS!$B23,'CA H'!$I$5:$I$72,"&gt;0")+COUNTIFS('JU F'!$D$5:$D$72,CLUBS!$B23,'JU F'!$I$5:$I$72,"&gt;0")+COUNTIFS('JU H'!$D$5:$D$72,CLUBS!$B23,'JU H'!$I$5:$I$72,"&gt;0")</f>
        <v>0</v>
      </c>
      <c r="H7" s="26">
        <f>SUMIF('MP F'!$D$5:$D$72,CLUBS!$B23,'MP F'!$J$5:$J$72)+SUMIF('MP H'!$D$5:$D$72,CLUBS!$B23,'MP H'!$J$5:$J$72)+SUMIF('PO F'!$D$5:$D$72,CLUBS!$B23,'PO F'!$J$5:$J$72)+SUMIF('PO H'!$D$5:$D$72,CLUBS!$B23,'PO H'!$J$5:$J$72)+SUMIF('PU F'!$D$5:$D$72,CLUBS!$B23,'PU F'!$J$5:$J$72)+SUMIF('PU H'!$D$5:$D$72,CLUBS!$B23,'PU H'!$J$5:$J$72)+SUMIF('BE F'!$D$5:$D$72,CLUBS!$B23,'BE F'!$J$5:$J$72)+SUMIF('BE H'!$D$5:$D$72,CLUBS!$B23,'BE H'!$J$5:$J$72)+SUMIF('MI F'!$D$5:$D$72,CLUBS!$B23,'MI F'!$J$5:$J$72)+SUMIF('MI H'!$D$5:$D$72,CLUBS!$B23,'MI H'!$J$5:$J$72)+SUMIF('CA F'!$D$5:$D$72,CLUBS!$B23,'CA F'!$J$5:$J$72)+SUMIF('CA H'!$D$5:$D$72,CLUBS!$B23,'CA H'!$J$5:$J$72)+SUMIF('JU F'!$D$5:$D$72,CLUBS!$B23,'JU F'!$J$5:$J$72)+SUMIF('JU H'!$D$5:$D$72,CLUBS!$B23,'JU H'!$J$5:$J$72)</f>
        <v>0</v>
      </c>
      <c r="I7" s="38">
        <f>COUNTIFS('MP F'!$D$5:$D$72,CLUBS!$B23,'MP F'!$K$5:$K$72,"&gt;0")+COUNTIFS('MP H'!$D$5:$D$72,CLUBS!$B23,'MP H'!$K$5:$K$72,"&gt;0")+COUNTIFS('PO F'!$D$5:$D$72,CLUBS!$B23,'PO F'!$K$5:$K$72,"&gt;0")+COUNTIFS('PO H'!$D$5:$D$72,CLUBS!$B23,'PO H'!$K$5:$K$72,"&gt;0")+COUNTIFS('PU F'!$D$5:$D$72,CLUBS!$B23,'PU F'!$K$5:$K$72,"&gt;0")+COUNTIFS('PU H'!$D$5:$D$72,CLUBS!$B23,'PU H'!$K$5:$K$72,"&gt;0")+COUNTIFS('BE F'!$D$5:$D$72,CLUBS!$B23,'BE F'!$K$5:$K$72,"&gt;0")+COUNTIFS('BE H'!$D$5:$D$72,CLUBS!$B23,'BE H'!$K$5:$K$72,"&gt;0")+COUNTIFS('MI F'!$D$5:$D$72,CLUBS!$B23,'MI F'!$K$5:$K$72,"&gt;0")+COUNTIFS('MI H'!$D$5:$D$72,CLUBS!$B23,'MI H'!$K$5:$K$72,"&gt;0")+COUNTIFS('CA F'!$D$5:$D$72,CLUBS!$B23,'CA F'!$K$5:$K$72,"&gt;0")+COUNTIFS('CA H'!$D$5:$D$72,CLUBS!$B23,'CA H'!$K$5:$K$72,"&gt;0")+COUNTIFS('JU F'!$D$5:$D$72,CLUBS!$B23,'JU F'!$K$5:$K$72,"&gt;0")+COUNTIFS('JU H'!$D$5:$D$72,CLUBS!$B23,'JU H'!$K$5:$K$72,"&gt;0")</f>
        <v>0</v>
      </c>
      <c r="J7" s="38">
        <f>SUMIF('MP F'!$D$5:$D$72,CLUBS!$B23,'MP F'!$L$5:$L$72)+SUMIF('MP H'!$D$5:$D$72,CLUBS!$B23,'MP H'!$L$5:$L$72)+SUMIF('PO F'!$D$5:$D$72,CLUBS!$B23,'PO F'!$L$5:$L$72)+SUMIF('PO H'!$D$5:$D$72,CLUBS!$B23,'PO H'!$L$5:$L$72)+SUMIF('PU F'!$D$5:$D$72,CLUBS!$B23,'PU F'!$L$5:$L$72)+SUMIF('PU H'!$D$5:$D$72,CLUBS!$B23,'PU H'!$L$5:$L$72)+SUMIF('BE F'!$D$5:$D$72,CLUBS!$B23,'BE F'!$L$5:$L$72)+SUMIF('BE H'!$D$5:$D$72,CLUBS!$B23,'BE H'!$L$5:$L$72)+SUMIF('MI F'!$D$5:$D$72,CLUBS!$B23,'MI F'!$L$5:$L$72)+SUMIF('MI H'!$D$5:$D$72,CLUBS!$B23,'MI H'!$L$5:$L$72)+SUMIF('CA F'!$D$5:$D$72,CLUBS!$B23,'CA F'!$L$5:$L$72)+SUMIF('CA H'!$D$5:$D$72,CLUBS!$B23,'CA H'!$L$5:$L$72)+SUMIF('JU F'!$D$5:$D$72,CLUBS!$B23,'JU F'!$L$5:$L$72)+SUMIF('JU H'!$D$5:$D$72,CLUBS!$B23,'JU H'!$L$5:$L$72)</f>
        <v>0</v>
      </c>
      <c r="K7" s="26">
        <f>COUNTIFS('MP F'!$D$5:$D$72,CLUBS!$B23,'MP F'!$M$5:$M$72,"&gt;0")+COUNTIFS('MP H'!$D$5:$D$72,CLUBS!$B23,'MP H'!$M$5:$M$72,"&gt;0")+COUNTIFS('PO F'!$D$5:$D$72,CLUBS!$B23,'PO F'!$M$5:$M$72,"&gt;0")+COUNTIFS('PO H'!$D$5:$D$72,CLUBS!$B23,'PO H'!$M$5:$M$72,"&gt;0")+COUNTIFS('PU F'!$D$5:$D$72,CLUBS!$B23,'PU F'!$M$5:$M$72,"&gt;0")+COUNTIFS('PU H'!$D$5:$D$72,CLUBS!$B23,'PU H'!$M$5:$M$72,"&gt;0")+COUNTIFS('BE F'!$D$5:$D$72,CLUBS!$B23,'BE F'!$M$5:$M$72,"&gt;0")+COUNTIFS('BE H'!$D$5:$D$72,CLUBS!$B23,'BE H'!$M$5:$M$72,"&gt;0")+COUNTIFS('MI F'!$D$5:$D$72,CLUBS!$B23,'MI F'!$M$5:$M$72,"&gt;0")+COUNTIFS('MI H'!$D$5:$D$72,CLUBS!$B23,'MI H'!$M$5:$M$72,"&gt;0")+COUNTIFS('CA F'!$D$5:$D$72,CLUBS!$B23,'CA F'!$M$5:$M$72,"&gt;0")+COUNTIFS('CA H'!$D$5:$D$72,CLUBS!$B23,'CA H'!$M$5:$M$72,"&gt;0")+COUNTIFS('JU F'!$D$5:$D$72,CLUBS!$B23,'JU F'!$M$5:$M$72,"&gt;0")+COUNTIFS('JU H'!$D$5:$D$72,CLUBS!$B23,'JU H'!$M$5:$M$72,"&gt;0")</f>
        <v>0</v>
      </c>
      <c r="L7" s="26">
        <f>SUMIF('MP F'!$D$5:$D$72,CLUBS!$B23,'MP F'!$N$5:$N$72)+SUMIF('MP H'!$D$5:$D$72,CLUBS!$B23,'MP H'!$N$5:$N$72)+SUMIF('PO F'!$D$5:$D$72,CLUBS!$B23,'PO F'!$N$5:$N$72)+SUMIF('PO H'!$D$5:$D$72,CLUBS!$B23,'PO H'!$N$5:$N$72)+SUMIF('PU F'!$D$5:$D$72,CLUBS!$B23,'PU F'!$N$5:$N$72)+SUMIF('PU H'!$D$5:$D$72,CLUBS!$B23,'PU H'!$N$5:$N$72)+SUMIF('BE F'!$D$5:$D$72,CLUBS!$B23,'BE F'!$N$5:$N$72)+SUMIF('BE H'!$D$5:$D$72,CLUBS!$B23,'BE H'!$N$5:$N$72)+SUMIF('MI F'!$D$5:$D$72,CLUBS!$B23,'MI F'!$N$5:$N$72)+SUMIF('MI H'!$D$5:$D$72,CLUBS!$B23,'MI H'!$N$5:$N$72)+SUMIF('CA F'!$D$5:$D$72,CLUBS!$B23,'CA F'!$N$5:$N$72)+SUMIF('CA H'!$D$5:$D$72,CLUBS!$B23,'CA H'!$N$5:$N$72)+SUMIF('JU F'!$D$5:$D$72,CLUBS!$B23,'JU F'!$N$5:$N$72)+SUMIF('JU H'!$D$5:$D$72,CLUBS!$B23,'JU H'!$N$5:$N$72)</f>
        <v>0</v>
      </c>
      <c r="M7" s="26">
        <f>COUNTIFS('MP F'!$D$5:$D$72,CLUBS!$B23,'MP F'!$O$5:$O$72,"&gt;0")+COUNTIFS('MP H'!$D$5:$D$72,CLUBS!$B23,'MP H'!$O$5:$O$72,"&gt;0")+COUNTIFS('PO F'!$D$5:$D$72,CLUBS!$B23,'PO F'!$O$5:$O$72,"&gt;0")+COUNTIFS('PO H'!$D$5:$D$72,CLUBS!$B23,'PO H'!$O$5:$O$72,"&gt;0")+COUNTIFS('PU F'!$D$5:$D$72,CLUBS!$B23,'PU F'!$O$5:$O$72,"&gt;0")+COUNTIFS('PU H'!$D$5:$D$72,CLUBS!$B23,'PU H'!$O$5:$O$72,"&gt;0")+COUNTIFS('BE F'!$D$5:$D$72,CLUBS!$B23,'BE F'!$O$5:$O$72,"&gt;0")+COUNTIFS('BE H'!$D$5:$D$72,CLUBS!$B23,'BE H'!$O$5:$O$72,"&gt;0")+COUNTIFS('MI F'!$D$5:$D$72,CLUBS!$B23,'MI F'!$O$5:$O$72,"&gt;0")+COUNTIFS('MI H'!$D$5:$D$72,CLUBS!$B23,'MI H'!$O$5:$O$72,"&gt;0")+COUNTIFS('CA F'!$D$5:$D$72,CLUBS!$B23,'CA F'!$O$5:$O$72,"&gt;0")+COUNTIFS('CA H'!$D$5:$D$72,CLUBS!$B23,'CA H'!$O$5:$O$72,"&gt;0")+COUNTIFS('JU F'!$D$5:$D$72,CLUBS!$B23,'JU F'!$O$5:$O$72,"&gt;0")+COUNTIFS('JU H'!$D$5:$D$72,CLUBS!$B23,'JU H'!$O$5:$O$72,"&gt;0")</f>
        <v>0</v>
      </c>
      <c r="N7" s="26">
        <f>SUMIF('MP F'!$D$5:$D$72,CLUBS!$B23,'MP F'!$P$5:$P$72)+SUMIF('MP H'!$D$5:$D$72,CLUBS!$B23,'MP H'!$P$5:$P$72)+SUMIF('PO F'!$D$5:$D$72,CLUBS!$B23,'PO F'!$P$5:$P$72)+SUMIF('PO H'!$D$5:$D$72,CLUBS!$B23,'PO H'!$P$5:$P$72)+SUMIF('PU F'!$D$5:$D$72,CLUBS!$B23,'PU F'!$P$5:$P$72)+SUMIF('PU H'!$D$5:$D$72,CLUBS!$B23,'PU H'!$P$5:$P$72)+SUMIF('BE F'!$D$5:$D$72,CLUBS!$B23,'BE F'!$P$5:$P$72)+SUMIF('BE H'!$D$5:$D$72,CLUBS!$B23,'BE H'!$P$5:$P$72)+SUMIF('MI F'!$D$5:$D$72,CLUBS!$B23,'MI F'!$P$5:$P$72)+SUMIF('MI H'!$D$5:$D$72,CLUBS!$B23,'MI H'!$P$5:$P$72)+SUMIF('CA F'!$D$5:$D$72,CLUBS!$B23,'CA F'!$P$5:$P$72)+SUMIF('CA H'!$D$5:$D$72,CLUBS!$B23,'CA H'!$P$5:$P$72)+SUMIF('JU F'!$D$5:$D$72,CLUBS!$B23,'JU F'!$P$5:$P$72)+SUMIF('JU H'!$D$5:$D$72,CLUBS!$B23,'JU H'!$P$5:$P$72)</f>
        <v>0</v>
      </c>
      <c r="O7" s="26">
        <f>COUNTIFS('MP F'!$D$5:$D$72,CLUBS!$B23,'MP F'!$Q$5:$Q$72,"&gt;0")+COUNTIFS('MP H'!$D$5:$D$72,CLUBS!$B23,'MP H'!$Q$5:$Q$72,"&gt;0")+COUNTIFS('PO F'!$D$5:$D$72,CLUBS!$B23,'PO F'!$Q$5:$Q$72,"&gt;0")+COUNTIFS('PO H'!$D$5:$D$72,CLUBS!$B23,'PO H'!$Q$5:$Q$72,"&gt;0")+COUNTIFS('PU F'!$D$5:$D$72,CLUBS!$B23,'PU F'!$Q$5:$Q$72,"&gt;0")+COUNTIFS('PU H'!$D$5:$D$72,CLUBS!$B23,'PU H'!$Q$5:$Q$72,"&gt;0")+COUNTIFS('BE F'!$D$5:$D$72,CLUBS!$B23,'BE F'!$Q$5:$Q$72,"&gt;0")+COUNTIFS('BE H'!$D$5:$D$72,CLUBS!$B23,'BE H'!$Q$5:$Q$72,"&gt;0")+COUNTIFS('MI F'!$D$5:$D$72,CLUBS!$B23,'MI F'!$Q$5:$Q$72,"&gt;0")+COUNTIFS('MI H'!$D$5:$D$72,CLUBS!$B23,'MI H'!$Q$5:$Q$72,"&gt;0")+COUNTIFS('CA F'!$D$5:$D$72,CLUBS!$B23,'CA F'!$Q$5:$Q$72,"&gt;0")+COUNTIFS('CA H'!$D$5:$D$72,CLUBS!$B23,'CA H'!$Q$5:$Q$72,"&gt;0")+COUNTIFS('JU F'!$D$5:$D$72,CLUBS!$B23,'JU F'!$Q$5:$Q$72,"&gt;0")+COUNTIFS('JU H'!$D$5:$D$72,CLUBS!$B23,'JU H'!$Q$5:$Q$72,"&gt;0")</f>
        <v>0</v>
      </c>
      <c r="P7" s="26">
        <f>SUMIF('MP F'!$D$5:$D$72,CLUBS!$B23,'MP F'!$R$5:$R$72)+SUMIF('MP H'!$D$5:$D$72,CLUBS!$B23,'MP H'!$R$5:$R$72)+SUMIF('PO F'!$D$5:$D$72,CLUBS!$B23,'PO F'!$R$5:$R$72)+SUMIF('PO H'!$D$5:$D$72,CLUBS!$B23,'PO H'!$R$5:$R$72)+SUMIF('PU F'!$D$5:$D$72,CLUBS!$B23,'PU F'!$R$5:$R$72)+SUMIF('PU H'!$D$5:$D$72,CLUBS!$B23,'PU H'!$R$5:$R$72)+SUMIF('BE F'!$D$5:$D$72,CLUBS!$B23,'BE F'!$R$5:$R$72)+SUMIF('BE H'!$D$5:$D$72,CLUBS!$B23,'BE H'!$R$5:$R$72)+SUMIF('MI F'!$D$5:$D$72,CLUBS!$B23,'MI F'!$R$5:$R$72)+SUMIF('MI H'!$D$5:$D$72,CLUBS!$B23,'MI H'!$R$5:$R$72)+SUMIF('CA F'!$D$5:$D$72,CLUBS!$B23,'CA F'!$R$5:$R$72)+SUMIF('CA H'!$D$5:$D$72,CLUBS!$B23,'CA H'!$R$5:$R$72)+SUMIF('JU F'!$D$5:$D$72,CLUBS!$B23,'JU F'!$R$5:$R$72)+SUMIF('JU H'!$D$5:$D$72,CLUBS!$B23,'JU H'!$R$5:$R$72)</f>
        <v>0</v>
      </c>
      <c r="Q7" s="26">
        <f>COUNTIFS('MP F'!$D$5:$D$72,CLUBS!$B23,'MP F'!$S$5:$S$72,"&gt;0")+COUNTIFS('MP H'!$D$5:$D$72,CLUBS!$B23,'MP H'!$S$5:$S$72,"&gt;0")+COUNTIFS('PO F'!$D$5:$D$72,CLUBS!$B23,'PO F'!$S$5:$S$72,"&gt;0")+COUNTIFS('PO H'!$D$5:$D$72,CLUBS!$B23,'PO H'!$S$5:$S$72,"&gt;0")+COUNTIFS('PU F'!$D$5:$D$72,CLUBS!$B23,'PU F'!$S$5:$S$72,"&gt;0")+COUNTIFS('PU H'!$D$5:$D$72,CLUBS!$B23,'PU H'!$S$5:$S$72,"&gt;0")+COUNTIFS('BE F'!$D$5:$D$72,CLUBS!$B23,'BE F'!$S$5:$S$72,"&gt;0")+COUNTIFS('BE H'!$D$5:$D$72,CLUBS!$B23,'BE H'!$S$5:$S$72,"&gt;0")+COUNTIFS('MI F'!$D$5:$D$72,CLUBS!$B23,'MI F'!$S$5:$S$72,"&gt;0")+COUNTIFS('MI H'!$D$5:$D$72,CLUBS!$B23,'MI H'!$S$5:$S$72,"&gt;0")+COUNTIFS('CA F'!$D$5:$D$72,CLUBS!$B23,'CA F'!$S$5:$S$72,"&gt;0")+COUNTIFS('CA H'!$D$5:$D$72,CLUBS!$B23,'CA H'!$S$5:$S$72,"&gt;0")+COUNTIFS('JU F'!$D$5:$D$72,CLUBS!$B23,'JU F'!$S$5:$S$72,"&gt;0")+COUNTIFS('JU H'!$D$5:$D$72,CLUBS!$B23,'JU H'!$S$5:$S$72,"&gt;0")</f>
        <v>0</v>
      </c>
      <c r="R7" s="26">
        <f>SUMIF('MP F'!$D$5:$D$72,CLUBS!$B23,'MP F'!$T$5:$T$72)+SUMIF('MP H'!$D$5:$D$72,CLUBS!$B23,'MP H'!$T$5:$T$72)+SUMIF('PO F'!$D$5:$D$72,CLUBS!$B23,'PO F'!$T$5:$T$72)+SUMIF('PO H'!$D$5:$D$72,CLUBS!$B23,'PO H'!$T$5:$T$72)+SUMIF('PU F'!$D$5:$D$72,CLUBS!$B23,'PU F'!$T$5:$T$72)+SUMIF('PU H'!$D$5:$D$72,CLUBS!$B23,'PU H'!$T$5:$T$72)+SUMIF('BE F'!$D$5:$D$72,CLUBS!$B23,'BE F'!$T$5:$T$72)+SUMIF('BE H'!$D$5:$D$72,CLUBS!$B23,'BE H'!$T$5:$T$72)+SUMIF('MI F'!$D$5:$D$72,CLUBS!$B23,'MI F'!$T$5:$T$72)+SUMIF('MI H'!$D$5:$D$72,CLUBS!$B23,'MI H'!$T$5:$T$72)+SUMIF('CA F'!$D$5:$D$72,CLUBS!$B23,'CA F'!$T$5:$T$72)+SUMIF('CA H'!$D$5:$D$72,CLUBS!$B23,'CA H'!$T$5:$T$72)+SUMIF('JU F'!$D$5:$D$72,CLUBS!$B23,'JU F'!$T$5:$T$72)+SUMIF('JU H'!$D$5:$D$72,CLUBS!$B23,'JU H'!$T$5:$T$72)</f>
        <v>0</v>
      </c>
      <c r="S7" s="26">
        <f>COUNTIFS('MP F'!$D$5:$D$72,CLUBS!$B23,'MP F'!$U$5:$U$72,"&gt;0")+COUNTIFS('MP H'!$D$5:$D$72,CLUBS!$B23,'MP H'!$U$5:$U$72,"&gt;0")+COUNTIFS('PO F'!$D$5:$D$72,CLUBS!$B23,'PO F'!$U$5:$U$72,"&gt;0")+COUNTIFS('PO H'!$D$5:$D$72,CLUBS!$B23,'PO H'!$U$5:$U$72,"&gt;0")+COUNTIFS('PU F'!$D$5:$D$72,CLUBS!$B23,'PU F'!$U$5:$U$72,"&gt;0")+COUNTIFS('PU H'!$D$5:$D$72,CLUBS!$B23,'PU H'!$U$5:$U$72,"&gt;0")+COUNTIFS('BE F'!$D$5:$D$72,CLUBS!$B23,'BE F'!$U$5:$U$72,"&gt;0")+COUNTIFS('BE H'!$D$5:$D$72,CLUBS!$B23,'BE H'!$U$5:$U$72,"&gt;0")+COUNTIFS('MI F'!$D$5:$D$72,CLUBS!$B23,'MI F'!$U$5:$U$72,"&gt;0")+COUNTIFS('MI H'!$D$5:$D$72,CLUBS!$B23,'MI H'!$U$5:$U$72,"&gt;0")+COUNTIFS('CA F'!$D$5:$D$72,CLUBS!$B23,'CA F'!$U$5:$U$72,"&gt;0")+COUNTIFS('CA H'!$D$5:$D$72,CLUBS!$B23,'CA H'!$U$5:$U$72,"&gt;0")+COUNTIFS('JU F'!$D$5:$D$72,CLUBS!$B23,'JU F'!$U$5:$U$72,"&gt;0")+COUNTIFS('JU H'!$D$5:$D$72,CLUBS!$B23,'JU H'!$U$5:$U$72,"&gt;0")</f>
        <v>0</v>
      </c>
      <c r="T7" s="26">
        <f>SUMIF('MP F'!$D$5:$D$72,CLUBS!$B23,'MP F'!$V$5:$V$72)+SUMIF('MP H'!$D$5:$D$72,CLUBS!$B23,'MP H'!$V$5:$V$72)+SUMIF('PO F'!$D$5:$D$72,CLUBS!$B23,'PO F'!$V$5:$V$72)+SUMIF('PO H'!$D$5:$D$72,CLUBS!$B23,'PO H'!$V$5:$V$72)+SUMIF('PU F'!$D$5:$D$72,CLUBS!$B23,'PU F'!$V$5:$V$72)+SUMIF('PU H'!$D$5:$D$72,CLUBS!$B23,'PU H'!$V$5:$V$72)+SUMIF('BE F'!$D$5:$D$72,CLUBS!$B23,'BE F'!$V$5:$V$72)+SUMIF('BE H'!$D$5:$D$72,CLUBS!$B23,'BE H'!$V$5:$V$72)+SUMIF('MI F'!$D$5:$D$72,CLUBS!$B23,'MI F'!$V$5:$V$72)+SUMIF('MI H'!$D$5:$D$72,CLUBS!$B23,'MI H'!$V$5:$V$72)+SUMIF('CA F'!$D$5:$D$72,CLUBS!$B23,'CA F'!$V$5:$V$72)+SUMIF('CA H'!$D$5:$D$72,CLUBS!$B23,'CA H'!$V$5:$V$72)+SUMIF('JU F'!$D$5:$D$72,CLUBS!$B23,'JU F'!$V$5:$V$72)+SUMIF('JU H'!$D$5:$D$72,CLUBS!$B23,'JU H'!$V$5:$V$72)</f>
        <v>0</v>
      </c>
      <c r="U7" s="26">
        <f>COUNTIFS('MP F'!$D$5:$D$72,CLUBS!$B23,'MP F'!$W$5:$W$72,"&gt;0")+COUNTIFS('MP H'!$D$5:$D$72,CLUBS!$B23,'MP H'!$W$5:$W$72,"&gt;0")+COUNTIFS('PO F'!$D$5:$D$72,CLUBS!$B23,'PO F'!$W$5:$W$72,"&gt;0")+COUNTIFS('PO H'!$D$5:$D$72,CLUBS!$B23,'PO H'!$W$5:$W$72,"&gt;0")+COUNTIFS('PU F'!$D$5:$D$72,CLUBS!$B23,'PU F'!$W$5:$W$72,"&gt;0")+COUNTIFS('PU H'!$D$5:$D$72,CLUBS!$B23,'PU H'!$W$5:$W$72,"&gt;0")+COUNTIFS('BE F'!$D$5:$D$72,CLUBS!$B23,'BE F'!$W$5:$W$72,"&gt;0")+COUNTIFS('BE H'!$D$5:$D$72,CLUBS!$B23,'BE H'!$W$5:$W$72,"&gt;0")+COUNTIFS('MI F'!$D$5:$D$72,CLUBS!$B23,'MI F'!$W$5:$W$72,"&gt;0")+COUNTIFS('MI H'!$D$5:$D$72,CLUBS!$B23,'MI H'!$W$5:$W$72,"&gt;0")+COUNTIFS('CA F'!$D$5:$D$72,CLUBS!$B23,'CA F'!$W$5:$W$72,"&gt;0")+COUNTIFS('CA H'!$D$5:$D$72,CLUBS!$B23,'CA H'!$W$5:$W$72,"&gt;0")+COUNTIFS('JU F'!$D$5:$D$72,CLUBS!$B23,'JU F'!$W$5:$W$72,"&gt;0")+COUNTIFS('JU H'!$D$5:$D$72,CLUBS!$B23,'JU H'!$W$5:$W$72,"&gt;0")</f>
        <v>0</v>
      </c>
      <c r="V7" s="26">
        <f>SUMIF('MP F'!$D$5:$D$72,CLUBS!$B23,'MP F'!$X$5:$X$72)+SUMIF('MP H'!$D$5:$D$72,CLUBS!$B23,'MP H'!$X$5:$X$72)+SUMIF('PO F'!$D$5:$D$72,CLUBS!$B23,'PO F'!$X$5:$X$72)+SUMIF('PO H'!$D$5:$D$72,CLUBS!$B23,'PO H'!$X$5:$X$72)+SUMIF('PU F'!$D$5:$D$72,CLUBS!$B23,'PU F'!$X$5:$X$72)+SUMIF('PU H'!$D$5:$D$72,CLUBS!$B23,'PU H'!$X$5:$X$72)+SUMIF('BE F'!$D$5:$D$72,CLUBS!$B23,'BE F'!$X$5:$X$72)+SUMIF('BE H'!$D$5:$D$72,CLUBS!$B23,'BE H'!$X$5:$X$72)+SUMIF('MI F'!$D$5:$D$72,CLUBS!$B23,'MI F'!$X$5:$X$72)+SUMIF('MI H'!$D$5:$D$72,CLUBS!$B23,'MI H'!$X$5:$X$72)+SUMIF('CA F'!$D$5:$D$72,CLUBS!$B23,'CA F'!$X$5:$X$72)+SUMIF('CA H'!$D$5:$D$72,CLUBS!$B23,'CA H'!$X$5:$X$72)+SUMIF('JU F'!$D$5:$D$72,CLUBS!$B23,'JU F'!$X$5:$X$72)+SUMIF('JU H'!$D$5:$D$72,CLUBS!$B23,'JU H'!$X$5:$X$72)</f>
        <v>0</v>
      </c>
      <c r="W7" s="26">
        <f>COUNTIFS('MP F'!$D$5:$D$72,CLUBS!$B23,'MP F'!$Y$5:$Y$72,"&gt;0")+COUNTIFS('MP H'!$D$5:$D$72,CLUBS!$B23,'MP H'!$Y$5:$Y$72,"&gt;0")+COUNTIFS('PO F'!$D$5:$D$72,CLUBS!$B23,'PO F'!$Y$5:$Y$72,"&gt;0")+COUNTIFS('PO H'!$D$5:$D$72,CLUBS!$B23,'PO H'!$Y$5:$Y$72,"&gt;0")+COUNTIFS('PU F'!$D$5:$D$72,CLUBS!$B23,'PU F'!$Y$5:$Y$72,"&gt;0")+COUNTIFS('PU H'!$D$5:$D$72,CLUBS!$B23,'PU H'!$Y$5:$Y$72,"&gt;0")+COUNTIFS('BE F'!$D$5:$D$72,CLUBS!$B23,'BE F'!$Y$5:$Y$72,"&gt;0")+COUNTIFS('BE H'!$D$5:$D$72,CLUBS!$B23,'BE H'!$Y$5:$Y$72,"&gt;0")+COUNTIFS('MI F'!$D$5:$D$72,CLUBS!$B23,'MI F'!$Y$5:$Y$72,"&gt;0")+COUNTIFS('MI H'!$D$5:$D$72,CLUBS!$B23,'MI H'!$Y$5:$Y$72,"&gt;0")+COUNTIFS('CA F'!$D$5:$D$72,CLUBS!$B23,'CA F'!$Y$5:$Y$72,"&gt;0")+COUNTIFS('CA H'!$D$5:$D$72,CLUBS!$B23,'CA H'!$Y$5:$Y$72,"&gt;0")+COUNTIFS('JU F'!$D$5:$D$72,CLUBS!$B23,'JU F'!$Y$5:$Y$72,"&gt;0")+COUNTIFS('JU H'!$D$5:$D$72,CLUBS!$B23,'JU H'!$Y$5:$Y$72,"&gt;0")</f>
        <v>0</v>
      </c>
      <c r="X7" s="26">
        <f>SUMIF('MP F'!$D$5:$D$72,CLUBS!$B23,'MP F'!$Z$5:$Z$72)+SUMIF('MP H'!$D$5:$D$72,CLUBS!$B23,'MP H'!$Z$5:$Z$72)+SUMIF('PO F'!$D$5:$D$72,CLUBS!$B23,'PO F'!$Z$5:$Z$72)+SUMIF('PO H'!$D$5:$D$72,CLUBS!$B23,'PO H'!$Z$5:$Z$72)+SUMIF('PU F'!$D$5:$D$72,CLUBS!$B23,'PU F'!$Z$5:$Z$72)+SUMIF('PU H'!$D$5:$D$72,CLUBS!$B23,'PU H'!$Z$5:$Z$72)+SUMIF('BE F'!$D$5:$D$72,CLUBS!$B23,'BE F'!$Z$5:$Z$72)+SUMIF('BE H'!$D$5:$D$72,CLUBS!$B23,'BE H'!$Z$5:$Z$72)+SUMIF('MI F'!$D$5:$D$72,CLUBS!$B23,'MI F'!$Z$5:$Z$72)+SUMIF('MI H'!$D$5:$D$72,CLUBS!$B23,'MI H'!$Z$5:$Z$72)+SUMIF('CA F'!$D$5:$D$72,CLUBS!$B23,'CA F'!$Z$5:$Z$72)+SUMIF('CA H'!$D$5:$D$72,CLUBS!$B23,'CA H'!$Z$5:$Z$72)+SUMIF('JU F'!$D$5:$D$72,CLUBS!$B23,'JU F'!$Z$5:$Z$72)+SUMIF('JU H'!$D$5:$D$72,CLUBS!$B23,'JU H'!$Z$5:$Z$72)</f>
        <v>0</v>
      </c>
      <c r="Y7" s="26">
        <f>COUNTIFS('MP F'!$D$5:$D$72,CLUBS!$B23,'MP F'!$AA$5:$AA$72,"&gt;0")+COUNTIFS('MP H'!$D$5:$D$72,CLUBS!$B23,'MP H'!$AA$5:$AA$72,"&gt;0")+COUNTIFS('PO F'!$D$5:$D$72,CLUBS!$B23,'PO F'!$AA$5:$AA$72,"&gt;0")+COUNTIFS('PO H'!$D$5:$D$72,CLUBS!$B23,'PO H'!$AA$5:$AA$72,"&gt;0")+COUNTIFS('PU F'!$D$5:$D$72,CLUBS!$B23,'PU F'!$AA$5:$AA$72,"&gt;0")+COUNTIFS('PU H'!$D$5:$D$72,CLUBS!$B23,'PU H'!$AA$5:$AA$72,"&gt;0")+COUNTIFS('BE F'!$D$5:$D$72,CLUBS!$B23,'BE F'!$AA$5:$AA$72,"&gt;0")+COUNTIFS('BE H'!$D$5:$D$72,CLUBS!$B23,'BE H'!$AA$5:$AA$72,"&gt;0")+COUNTIFS('MI F'!$D$5:$D$72,CLUBS!$B23,'MI F'!$AA$5:$AA$72,"&gt;0")+COUNTIFS('MI H'!$D$5:$D$72,CLUBS!$B23,'MI H'!$AA$5:$AA$72,"&gt;0")+COUNTIFS('CA F'!$D$5:$D$72,CLUBS!$B23,'CA F'!$AA$5:$AA$72,"&gt;0")+COUNTIFS('CA H'!$D$5:$D$72,CLUBS!$B23,'CA H'!$AA$5:$AA$72,"&gt;0")+COUNTIFS('JU F'!$D$5:$D$72,CLUBS!$B23,'JU F'!$AA$5:$AA$72,"&gt;0")+COUNTIFS('JU H'!$D$5:$D$72,CLUBS!$B23,'JU H'!$AA$5:$AA$72,"&gt;0")</f>
        <v>0</v>
      </c>
      <c r="Z7" s="26">
        <f>SUMIF('MP F'!$D$5:$D$72,CLUBS!$B23,'MP F'!$AB$5:$AB$72)+SUMIF('MP H'!$D$5:$D$72,CLUBS!$B23,'MP H'!$AB$5:$AB$72)+SUMIF('PO F'!$D$5:$D$72,CLUBS!$B23,'PO F'!$AB$5:$AB$72)+SUMIF('PO H'!$D$5:$D$72,CLUBS!$B23,'PO H'!$AB$5:$AB$72)+SUMIF('PU F'!$D$5:$D$72,CLUBS!$B23,'PU F'!$AB$5:$AB$72)+SUMIF('PU H'!$D$5:$D$72,CLUBS!$B23,'PU H'!$AB$5:$AB$72)+SUMIF('BE F'!$D$5:$D$72,CLUBS!$B23,'BE F'!$AB$5:$AB$72)+SUMIF('BE H'!$D$5:$D$72,CLUBS!$B23,'BE H'!$AB$5:$AB$72)+SUMIF('MI F'!$D$5:$D$72,CLUBS!$B23,'MI F'!$AB$5:$AB$72)+SUMIF('MI H'!$D$5:$D$72,CLUBS!$B23,'MI H'!$AB$5:$AB$72)+SUMIF('CA F'!$D$5:$D$72,CLUBS!$B23,'CA F'!$AB$5:$AB$72)+SUMIF('CA H'!$D$5:$D$72,CLUBS!$B23,'CA H'!$AB$5:$AB$72)+SUMIF('JU F'!$D$5:$D$72,CLUBS!$B23,'JU F'!$AB$5:$AB$72)+SUMIF('JU H'!$D$5:$D$72,CLUBS!$B23,'JU H'!$AB$5:$AB$72)</f>
        <v>0</v>
      </c>
      <c r="AA7" s="26">
        <f>COUNTIFS('MP F'!$D$5:$D$72,CLUBS!$B23,'MP F'!$AC$5:$AC$72,"&gt;0")+COUNTIFS('MP H'!$D$5:$D$72,CLUBS!$B23,'MP H'!$AC$5:$AC$72,"&gt;0")+COUNTIFS('PO F'!$D$5:$D$72,CLUBS!$B23,'PO F'!$AC$5:$AC$72,"&gt;0")+COUNTIFS('PO H'!$D$5:$D$72,CLUBS!$B23,'PO H'!$AC$5:$AC$72,"&gt;0")+COUNTIFS('PU F'!$D$5:$D$72,CLUBS!$B23,'PU F'!$AC$5:$AC$72,"&gt;0")+COUNTIFS('PU H'!$D$5:$D$72,CLUBS!$B23,'PU H'!$AC$5:$AC$72,"&gt;0")+COUNTIFS('BE F'!$D$5:$D$72,CLUBS!$B23,'BE F'!$AC$5:$AC$72,"&gt;0")+COUNTIFS('BE H'!$D$5:$D$72,CLUBS!$B23,'BE H'!$AC$5:$AC$72,"&gt;0")+COUNTIFS('MI F'!$D$5:$D$72,CLUBS!$B23,'MI F'!$AC$5:$AC$72,"&gt;0")+COUNTIFS('MI H'!$D$5:$D$72,CLUBS!$B23,'MI H'!$AC$5:$AC$72,"&gt;0")+COUNTIFS('CA F'!$D$5:$D$72,CLUBS!$B23,'CA F'!$AC$5:$AC$72,"&gt;0")+COUNTIFS('CA H'!$D$5:$D$72,CLUBS!$B23,'CA H'!$AC$5:$AC$72,"&gt;0")+COUNTIFS('JU F'!$D$5:$D$72,CLUBS!$B23,'JU F'!$AC$5:$AC$72,"&gt;0")+COUNTIFS('JU H'!$D$5:$D$72,CLUBS!$B23,'JU H'!$AC$5:$AC$72,"&gt;0")</f>
        <v>0</v>
      </c>
      <c r="AB7" s="26">
        <f>SUMIF('MP F'!$D$5:$D$72,CLUBS!$B23,'MP F'!$AD$5:$AD$72)+SUMIF('MP H'!$D$5:$D$72,CLUBS!$B23,'MP H'!$AD$5:$AD$72)+SUMIF('PO F'!$D$5:$D$72,CLUBS!$B23,'PO F'!$AD$5:$AD$72)+SUMIF('PO H'!$D$5:$D$72,CLUBS!$B23,'PO H'!$AD$5:$AD$72)+SUMIF('PU F'!$D$5:$D$72,CLUBS!$B23,'PU F'!$AD$5:$AD$72)+SUMIF('PU H'!$D$5:$D$72,CLUBS!$B23,'PU H'!$AD$5:$AD$72)+SUMIF('BE F'!$D$5:$D$72,CLUBS!$B23,'BE F'!$AD$5:$AD$72)+SUMIF('BE H'!$D$5:$D$72,CLUBS!$B23,'BE H'!$AD$5:$AD$72)+SUMIF('MI F'!$D$5:$D$72,CLUBS!$B23,'MI F'!$AD$5:$AD$72)+SUMIF('MI H'!$D$5:$D$72,CLUBS!$B23,'MI H'!$AD$5:$AD$72)+SUMIF('CA F'!$D$5:$D$72,CLUBS!$B23,'CA F'!$AD$5:$AD$72)+SUMIF('CA H'!$D$5:$D$72,CLUBS!$B23,'CA H'!$AD$5:$AD$72)+SUMIF('JU F'!$D$5:$D$72,CLUBS!$B23,'JU F'!$AD$5:$AD$72)+SUMIF('JU H'!$D$5:$D$72,CLUBS!$B23,'JU H'!$AD$5:$AD$72)</f>
        <v>0</v>
      </c>
      <c r="AC7" s="26">
        <f>COUNTIFS('MP F'!$D$5:$D$72,CLUBS!$B23,'MP F'!$AE$5:$AE$72,"&gt;0")+COUNTIFS('MP H'!$D$5:$D$72,CLUBS!$B23,'MP H'!$AE$5:$AE$72,"&gt;0")+COUNTIFS('PO F'!$D$5:$D$72,CLUBS!$B23,'PO F'!$AE$5:$AE$72,"&gt;0")+COUNTIFS('PO H'!$D$5:$D$72,CLUBS!$B23,'PO H'!$AE$5:$AE$72,"&gt;0")+COUNTIFS('PU F'!$D$5:$D$72,CLUBS!$B23,'PU F'!$AE$5:$AE$72,"&gt;0")+COUNTIFS('PU H'!$D$5:$D$72,CLUBS!$B23,'PU H'!$AE$5:$AE$72,"&gt;0")+COUNTIFS('BE F'!$D$5:$D$72,CLUBS!$B23,'BE F'!$AE$5:$AE$72,"&gt;0")+COUNTIFS('BE H'!$D$5:$D$72,CLUBS!$B23,'BE H'!$AE$5:$AE$72,"&gt;0")+COUNTIFS('MI F'!$D$5:$D$72,CLUBS!$B23,'MI F'!$AE$5:$AE$72,"&gt;0")+COUNTIFS('MI H'!$D$5:$D$72,CLUBS!$B23,'MI H'!$AE$5:$AE$72,"&gt;0")+COUNTIFS('CA F'!$D$5:$D$72,CLUBS!$B23,'CA F'!$AE$5:$AE$72,"&gt;0")+COUNTIFS('CA H'!$D$5:$D$72,CLUBS!$B23,'CA H'!$AE$5:$AE$72,"&gt;0")+COUNTIFS('JU F'!$D$5:$D$72,CLUBS!$B23,'JU F'!$AE$5:$AE$72,"&gt;0")+COUNTIFS('JU H'!$D$5:$D$72,CLUBS!$B23,'JU H'!$AE$5:$AE$72,"&gt;0")</f>
        <v>0</v>
      </c>
      <c r="AD7" s="26">
        <f>SUMIF('MP F'!$D$5:$D$72,CLUBS!$B23,'MP F'!$AF$5:$AF$72)+SUMIF('MP H'!$D$5:$D$72,CLUBS!$B23,'MP H'!$AF$5:$AF$72)+SUMIF('PO F'!$D$5:$D$72,CLUBS!$B23,'PO F'!$AF$5:$AF$72)+SUMIF('PO H'!$D$5:$D$72,CLUBS!$B23,'PO H'!$AF$5:$AF$72)+SUMIF('PU F'!$D$5:$D$72,CLUBS!$B23,'PU F'!$AF$5:$AF$72)+SUMIF('PU H'!$D$5:$D$72,CLUBS!$B23,'PU H'!$AF$5:$AF$72)+SUMIF('BE F'!$D$5:$D$72,CLUBS!$B23,'BE F'!$AF$5:$AF$72)+SUMIF('BE H'!$D$5:$D$72,CLUBS!$B23,'BE H'!$AF$5:$AF$72)+SUMIF('MI F'!$D$5:$D$72,CLUBS!$B23,'MI F'!$AF$5:$AF$72)+SUMIF('MI H'!$D$5:$D$72,CLUBS!$B23,'MI H'!$AF$5:$AF$72)+SUMIF('CA F'!$D$5:$D$72,CLUBS!$B23,'CA F'!$AF$5:$AF$72)+SUMIF('CA H'!$D$5:$D$72,CLUBS!$B23,'CA H'!$AF$5:$AF$72)+SUMIF('JU F'!$D$5:$D$72,CLUBS!$B23,'JU F'!$AF$5:$AF$72)+SUMIF('JU H'!$D$5:$D$72,CLUBS!$B23,'JU H'!$AF$5:$AF$72)</f>
        <v>0</v>
      </c>
      <c r="AE7" s="26">
        <f>COUNTIFS('MP F'!$D$5:$D$72,CLUBS!$B23,'MP F'!$AG$5:$AG$72,"&gt;0")+COUNTIFS('MP H'!$D$5:$D$72,CLUBS!$B23,'MP H'!$AG$5:$AG$72,"&gt;0")+COUNTIFS('PO F'!$D$5:$D$72,CLUBS!$B23,'PO F'!$AG$5:$AG$72,"&gt;0")+COUNTIFS('PO H'!$D$5:$D$72,CLUBS!$B23,'PO H'!$AG$5:$AG$72,"&gt;0")+COUNTIFS('PU F'!$D$5:$D$72,CLUBS!$B23,'PU F'!$AG$5:$AG$72,"&gt;0")+COUNTIFS('PU H'!$D$5:$D$72,CLUBS!$B23,'PU H'!$AG$5:$AG$72,"&gt;0")+COUNTIFS('BE F'!$D$5:$D$72,CLUBS!$B23,'BE F'!$AG$5:$AG$72,"&gt;0")+COUNTIFS('BE H'!$D$5:$D$72,CLUBS!$B23,'BE H'!$AG$5:$AG$72,"&gt;0")+COUNTIFS('MI F'!$D$5:$D$72,CLUBS!$B23,'MI F'!$AG$5:$AG$72,"&gt;0")+COUNTIFS('MI H'!$D$5:$D$72,CLUBS!$B23,'MI H'!$AG$5:$AG$72,"&gt;0")+COUNTIFS('CA F'!$D$5:$D$72,CLUBS!$B23,'CA F'!$AG$5:$AG$72,"&gt;0")+COUNTIFS('CA H'!$D$5:$D$72,CLUBS!$B23,'CA H'!$AG$5:$AG$72,"&gt;0")+COUNTIFS('JU F'!$D$5:$D$72,CLUBS!$B23,'JU F'!$AG$5:$AG$72,"&gt;0")+COUNTIFS('JU H'!$D$5:$D$72,CLUBS!$B23,'JU H'!$AG$5:$AG$72,"&gt;0")</f>
        <v>0</v>
      </c>
      <c r="AF7" s="26">
        <f>SUMIF('MP F'!$D$5:$D$72,CLUBS!$B23,'MP F'!$AH$5:$AH$72)+SUMIF('MP H'!$D$5:$D$72,CLUBS!$B23,'MP H'!$AH$5:$AH$72)+SUMIF('PO F'!$D$5:$D$72,CLUBS!$B23,'PO F'!$AH$5:$AH$72)+SUMIF('PO H'!$D$5:$D$72,CLUBS!$B23,'PO H'!$AH$5:$AH$72)+SUMIF('PU F'!$D$5:$D$72,CLUBS!$B23,'PU F'!$AH$5:$AH$72)+SUMIF('PU H'!$D$5:$D$72,CLUBS!$B23,'PU H'!$AH$5:$AH$72)+SUMIF('BE F'!$D$5:$D$72,CLUBS!$B23,'BE F'!$AH$5:$AH$72)+SUMIF('BE H'!$D$5:$D$72,CLUBS!$B23,'BE H'!$AH$5:$AH$72)+SUMIF('MI F'!$D$5:$D$72,CLUBS!$B23,'MI F'!$AH$5:$AH$72)+SUMIF('MI H'!$D$5:$D$72,CLUBS!$B23,'MI H'!$AH$5:$AH$72)+SUMIF('CA F'!$D$5:$D$72,CLUBS!$B23,'CA F'!$AH$5:$AH$72)+SUMIF('CA H'!$D$5:$D$72,CLUBS!$B23,'CA H'!$AH$5:$AH$72)+SUMIF('JU F'!$D$5:$D$72,CLUBS!$B23,'JU F'!$AH$5:$AH$72)+SUMIF('JU H'!$D$5:$D$72,CLUBS!$B23,'JU H'!$AH$5:$AH$72)</f>
        <v>0</v>
      </c>
      <c r="AG7" s="16">
        <f t="shared" si="1"/>
        <v>4</v>
      </c>
      <c r="AH7" s="28">
        <f t="shared" si="2"/>
        <v>72</v>
      </c>
      <c r="AI7" s="29">
        <f t="shared" si="3"/>
        <v>18</v>
      </c>
      <c r="AJ7" s="14">
        <f>COUNTIF('Licenciés Jeunes 2023'!F:F,CLUBS!B23)</f>
        <v>0</v>
      </c>
      <c r="AK7" s="27">
        <f t="shared" si="4"/>
        <v>0</v>
      </c>
    </row>
    <row r="8" spans="1:37" ht="13.5" x14ac:dyDescent="0.3">
      <c r="A8" s="34">
        <f t="shared" si="0"/>
        <v>20</v>
      </c>
      <c r="B8" s="65" t="s">
        <v>20</v>
      </c>
      <c r="C8" s="14">
        <f>COUNTIFS('MP F'!$D$5:$D$72,CLUBS!$B8,'MP F'!$E$5:$E$72,"&gt;0")+COUNTIFS('MP H'!$D$5:$D$72,CLUBS!$B8,'MP H'!$E$5:$E$72,"&gt;0")+COUNTIFS('PO F'!$D$5:$D$72,CLUBS!$B8,'PO F'!$E$5:$E$72,"&gt;0")+COUNTIFS('PO H'!$D$5:$D$72,CLUBS!$B8,'PO H'!$E$5:$E$72,"&gt;0")+COUNTIFS('PU F'!$D$5:$D$72,CLUBS!$B8,'PU F'!$E$5:$E$72,"&gt;0")+COUNTIFS('PU H'!$D$5:$D$72,CLUBS!$B8,'PU H'!$E$5:$E$72,"&gt;0")+COUNTIFS('BE F'!$D$5:$D$72,CLUBS!$B8,'BE F'!$E$5:$E$72,"&gt;0")+COUNTIFS('BE H'!$D$5:$D$72,CLUBS!$B8,'BE H'!$E$5:$E$72,"&gt;0")+COUNTIFS('MI F'!$D$5:$D$72,CLUBS!$B8,'MI F'!$E$5:$E$72,"&gt;0")+COUNTIFS('MI H'!$D$5:$D$72,CLUBS!$B8,'MI H'!$E$5:$E$72,"&gt;0")+COUNTIFS('CA F'!$D$5:$D$72,CLUBS!$B8,'CA F'!$E$5:$E$72,"&gt;0")+COUNTIFS('CA H'!$D$5:$D$72,CLUBS!$B8,'CA H'!$E$5:$E$72,"&gt;0")+COUNTIFS('JU F'!$D$5:$D$72,CLUBS!$B8,'JU F'!$E$5:$E$72,"&gt;0")+COUNTIFS('JU H'!$D$5:$D$72,CLUBS!$B8,'JU H'!$E$5:$E$72,"&gt;0")</f>
        <v>0</v>
      </c>
      <c r="D8" s="27">
        <f>SUMIF('MP F'!$D$5:$D$72,CLUBS!$B8,'MP F'!$F$5:$F$72)+SUMIF('MP H'!$D$5:$D$72,CLUBS!$B8,'MP H'!$F$5:$F$72)+SUMIF('PO F'!$D$5:$D$72,CLUBS!$B8,'PO F'!$F$5:$F$72)+SUMIF('PO H'!$D$5:$D$72,CLUBS!$B8,'PO H'!$F$5:$F$72)+SUMIF('PU F'!$D$5:$D$72,CLUBS!$B8,'PU F'!$F$5:$F$72)+SUMIF('PU H'!$D$5:$D$72,CLUBS!$B8,'PU H'!$F$5:$F$72)+SUMIF('BE F'!$D$5:$D$72,CLUBS!$B8,'BE F'!$F$5:$F$72)+SUMIF('BE H'!$D$5:$D$72,CLUBS!$B8,'BE H'!$F$5:$F$72)+SUMIF('MI F'!$D$5:$D$72,CLUBS!$B8,'MI F'!$F$5:$F$72)+SUMIF('MI H'!$D$5:$D$72,CLUBS!$B8,'MI H'!$F$5:$F$72)+SUMIF('CA F'!$D$5:$D$72,CLUBS!$B8,'CA F'!$F$5:$F$72)+SUMIF('CA H'!$D$5:$D$72,CLUBS!$B8,'CA H'!$F$5:$F$72)+SUMIF('JU F'!$D$5:$D$72,CLUBS!$B8,'JU F'!$F$5:$F$72)+SUMIF('JU H'!$D$5:$D$72,CLUBS!$B8,'JU H'!$F$5:$F$72)</f>
        <v>0</v>
      </c>
      <c r="E8" s="38">
        <f>COUNTIFS('MP F'!$D$5:$D$72,CLUBS!$B8,'MP F'!$G$5:$G$72,"&gt;0")+COUNTIFS('MP H'!$D$5:$D$72,CLUBS!$B8,'MP H'!$G$5:$G$72,"&gt;0")+COUNTIFS('PO F'!$D$5:$D$72,CLUBS!$B8,'PO F'!$G$5:$G$72,"&gt;0")+COUNTIFS('PO H'!$D$5:$D$72,CLUBS!$B8,'PO H'!$G$5:$G$72,"&gt;0")+COUNTIFS('PU F'!$D$5:$D$72,CLUBS!$B8,'PU F'!$G$5:$G$72,"&gt;0")+COUNTIFS('PU H'!$D$5:$D$72,CLUBS!$B8,'PU H'!$G$5:$G$72,"&gt;0")+COUNTIFS('BE F'!$D$5:$D$72,CLUBS!$B8,'BE F'!$G$5:$G$72,"&gt;0")+COUNTIFS('BE H'!$D$5:$D$72,CLUBS!$B8,'BE H'!$G$5:$G$72,"&gt;0")+COUNTIFS('MI F'!$D$5:$D$72,CLUBS!$B8,'MI F'!$G$5:$G$72,"&gt;0")+COUNTIFS('MI H'!$D$5:$D$72,CLUBS!$B8,'MI H'!$G$5:$G$72,"&gt;0")+COUNTIFS('CA F'!$D$5:$D$72,CLUBS!$B8,'CA F'!$G$5:$G$72,"&gt;0")+COUNTIFS('CA H'!$D$5:$D$72,CLUBS!$B8,'CA H'!$G$5:$G$72,"&gt;0")+COUNTIFS('JU F'!$D$5:$D$72,CLUBS!$B8,'JU F'!$G$5:$G$72,"&gt;0")+COUNTIFS('JU H'!$D$5:$D$72,CLUBS!$B8,'JU H'!$G$5:$G$72,"&gt;0")</f>
        <v>0</v>
      </c>
      <c r="F8" s="58">
        <f>SUMIF('MP F'!$D$5:$D$72,CLUBS!$B8,'MP F'!$H$5:$H$72)+SUMIF('MP H'!$D$5:$D$72,CLUBS!$B8,'MP H'!$H$5:$H$72)+SUMIF('PO F'!$D$5:$D$72,CLUBS!$B8,'PO F'!$H$5:$H$72)+SUMIF('PO H'!$D$5:$D$72,CLUBS!$B8,'PO H'!$H$5:$H$72)+SUMIF('PU F'!$D$5:$D$72,CLUBS!$B8,'PU F'!$H$5:$H$72)+SUMIF('PU H'!$D$5:$D$72,CLUBS!$B8,'PU H'!$H$5:$H$72)+SUMIF('BE F'!$D$5:$D$72,CLUBS!$B8,'BE F'!$H$5:$H$72)+SUMIF('BE H'!$D$5:$D$72,CLUBS!$B8,'BE H'!$H$5:$H$72)+SUMIF('MI F'!$D$5:$D$72,CLUBS!$B8,'MI F'!$H$5:$H$72)+SUMIF('MI H'!$D$5:$D$72,CLUBS!$B8,'MI H'!$H$5:$H$72)+SUMIF('CA F'!$D$5:$D$72,CLUBS!$B8,'CA F'!$H$5:$H$72)+SUMIF('CA H'!$D$5:$D$72,CLUBS!$B8,'CA H'!$H$5:$H$72)+SUMIF('JU F'!$D$5:$D$72,CLUBS!$B8,'JU F'!$H$5:$H$72)+SUMIF('JU H'!$D$5:$D$72,CLUBS!$B8,'JU H'!$H$5:$H$72)</f>
        <v>0</v>
      </c>
      <c r="G8" s="14">
        <f>COUNTIFS('MP F'!$D$5:$D$72,CLUBS!$B8,'MP F'!$I$5:$I$72,"&gt;0")+COUNTIFS('MP H'!$D$5:$D$72,CLUBS!$B8,'MP H'!$I$5:$I$72,"&gt;0")+COUNTIFS('PO F'!$D$5:$D$72,CLUBS!$B8,'PO F'!$I$5:$I$72,"&gt;0")+COUNTIFS('PO H'!$D$5:$D$72,CLUBS!$B8,'PO H'!$I$5:$I$72,"&gt;0")+COUNTIFS('PU F'!$D$5:$D$72,CLUBS!$B8,'PU F'!$I$5:$I$72,"&gt;0")+COUNTIFS('PU H'!$D$5:$D$72,CLUBS!$B8,'PU H'!$I$5:$I$72,"&gt;0")+COUNTIFS('BE F'!$D$5:$D$72,CLUBS!$B8,'BE F'!$I$5:$I$72,"&gt;0")+COUNTIFS('BE H'!$D$5:$D$72,CLUBS!$B8,'BE H'!$I$5:$I$72,"&gt;0")+COUNTIFS('MI F'!$D$5:$D$72,CLUBS!$B8,'MI F'!$I$5:$I$72,"&gt;0")+COUNTIFS('MI H'!$D$5:$D$72,CLUBS!$B8,'MI H'!$I$5:$I$72,"&gt;0")+COUNTIFS('CA F'!$D$5:$D$72,CLUBS!$B8,'CA F'!$I$5:$I$72,"&gt;0")+COUNTIFS('CA H'!$D$5:$D$72,CLUBS!$B8,'CA H'!$I$5:$I$72,"&gt;0")+COUNTIFS('JU F'!$D$5:$D$72,CLUBS!$B8,'JU F'!$I$5:$I$72,"&gt;0")+COUNTIFS('JU H'!$D$5:$D$72,CLUBS!$B8,'JU H'!$I$5:$I$72,"&gt;0")</f>
        <v>0</v>
      </c>
      <c r="H8" s="26">
        <f>SUMIF('MP F'!$D$5:$D$72,CLUBS!$B8,'MP F'!$J$5:$J$72)+SUMIF('MP H'!$D$5:$D$72,CLUBS!$B8,'MP H'!$J$5:$J$72)+SUMIF('PO F'!$D$5:$D$72,CLUBS!$B8,'PO F'!$J$5:$J$72)+SUMIF('PO H'!$D$5:$D$72,CLUBS!$B8,'PO H'!$J$5:$J$72)+SUMIF('PU F'!$D$5:$D$72,CLUBS!$B8,'PU F'!$J$5:$J$72)+SUMIF('PU H'!$D$5:$D$72,CLUBS!$B8,'PU H'!$J$5:$J$72)+SUMIF('BE F'!$D$5:$D$72,CLUBS!$B8,'BE F'!$J$5:$J$72)+SUMIF('BE H'!$D$5:$D$72,CLUBS!$B8,'BE H'!$J$5:$J$72)+SUMIF('MI F'!$D$5:$D$72,CLUBS!$B8,'MI F'!$J$5:$J$72)+SUMIF('MI H'!$D$5:$D$72,CLUBS!$B8,'MI H'!$J$5:$J$72)+SUMIF('CA F'!$D$5:$D$72,CLUBS!$B8,'CA F'!$J$5:$J$72)+SUMIF('CA H'!$D$5:$D$72,CLUBS!$B8,'CA H'!$J$5:$J$72)+SUMIF('JU F'!$D$5:$D$72,CLUBS!$B8,'JU F'!$J$5:$J$72)+SUMIF('JU H'!$D$5:$D$72,CLUBS!$B8,'JU H'!$J$5:$J$72)</f>
        <v>0</v>
      </c>
      <c r="I8" s="38">
        <f>COUNTIFS('MP F'!$D$5:$D$72,CLUBS!$B8,'MP F'!$K$5:$K$72,"&gt;0")+COUNTIFS('MP H'!$D$5:$D$72,CLUBS!$B8,'MP H'!$K$5:$K$72,"&gt;0")+COUNTIFS('PO F'!$D$5:$D$72,CLUBS!$B8,'PO F'!$K$5:$K$72,"&gt;0")+COUNTIFS('PO H'!$D$5:$D$72,CLUBS!$B8,'PO H'!$K$5:$K$72,"&gt;0")+COUNTIFS('PU F'!$D$5:$D$72,CLUBS!$B8,'PU F'!$K$5:$K$72,"&gt;0")+COUNTIFS('PU H'!$D$5:$D$72,CLUBS!$B8,'PU H'!$K$5:$K$72,"&gt;0")+COUNTIFS('BE F'!$D$5:$D$72,CLUBS!$B8,'BE F'!$K$5:$K$72,"&gt;0")+COUNTIFS('BE H'!$D$5:$D$72,CLUBS!$B8,'BE H'!$K$5:$K$72,"&gt;0")+COUNTIFS('MI F'!$D$5:$D$72,CLUBS!$B8,'MI F'!$K$5:$K$72,"&gt;0")+COUNTIFS('MI H'!$D$5:$D$72,CLUBS!$B8,'MI H'!$K$5:$K$72,"&gt;0")+COUNTIFS('CA F'!$D$5:$D$72,CLUBS!$B8,'CA F'!$K$5:$K$72,"&gt;0")+COUNTIFS('CA H'!$D$5:$D$72,CLUBS!$B8,'CA H'!$K$5:$K$72,"&gt;0")+COUNTIFS('JU F'!$D$5:$D$72,CLUBS!$B8,'JU F'!$K$5:$K$72,"&gt;0")+COUNTIFS('JU H'!$D$5:$D$72,CLUBS!$B8,'JU H'!$K$5:$K$72,"&gt;0")</f>
        <v>0</v>
      </c>
      <c r="J8" s="38">
        <f>SUMIF('MP F'!$D$5:$D$72,CLUBS!$B8,'MP F'!$L$5:$L$72)+SUMIF('MP H'!$D$5:$D$72,CLUBS!$B8,'MP H'!$L$5:$L$72)+SUMIF('PO F'!$D$5:$D$72,CLUBS!$B8,'PO F'!$L$5:$L$72)+SUMIF('PO H'!$D$5:$D$72,CLUBS!$B8,'PO H'!$L$5:$L$72)+SUMIF('PU F'!$D$5:$D$72,CLUBS!$B8,'PU F'!$L$5:$L$72)+SUMIF('PU H'!$D$5:$D$72,CLUBS!$B8,'PU H'!$L$5:$L$72)+SUMIF('BE F'!$D$5:$D$72,CLUBS!$B8,'BE F'!$L$5:$L$72)+SUMIF('BE H'!$D$5:$D$72,CLUBS!$B8,'BE H'!$L$5:$L$72)+SUMIF('MI F'!$D$5:$D$72,CLUBS!$B8,'MI F'!$L$5:$L$72)+SUMIF('MI H'!$D$5:$D$72,CLUBS!$B8,'MI H'!$L$5:$L$72)+SUMIF('CA F'!$D$5:$D$72,CLUBS!$B8,'CA F'!$L$5:$L$72)+SUMIF('CA H'!$D$5:$D$72,CLUBS!$B8,'CA H'!$L$5:$L$72)+SUMIF('JU F'!$D$5:$D$72,CLUBS!$B8,'JU F'!$L$5:$L$72)+SUMIF('JU H'!$D$5:$D$72,CLUBS!$B8,'JU H'!$L$5:$L$72)</f>
        <v>0</v>
      </c>
      <c r="K8" s="26">
        <f>COUNTIFS('MP F'!$D$5:$D$72,CLUBS!$B8,'MP F'!$M$5:$M$72,"&gt;0")+COUNTIFS('MP H'!$D$5:$D$72,CLUBS!$B8,'MP H'!$M$5:$M$72,"&gt;0")+COUNTIFS('PO F'!$D$5:$D$72,CLUBS!$B8,'PO F'!$M$5:$M$72,"&gt;0")+COUNTIFS('PO H'!$D$5:$D$72,CLUBS!$B8,'PO H'!$M$5:$M$72,"&gt;0")+COUNTIFS('PU F'!$D$5:$D$72,CLUBS!$B8,'PU F'!$M$5:$M$72,"&gt;0")+COUNTIFS('PU H'!$D$5:$D$72,CLUBS!$B8,'PU H'!$M$5:$M$72,"&gt;0")+COUNTIFS('BE F'!$D$5:$D$72,CLUBS!$B8,'BE F'!$M$5:$M$72,"&gt;0")+COUNTIFS('BE H'!$D$5:$D$72,CLUBS!$B8,'BE H'!$M$5:$M$72,"&gt;0")+COUNTIFS('MI F'!$D$5:$D$72,CLUBS!$B8,'MI F'!$M$5:$M$72,"&gt;0")+COUNTIFS('MI H'!$D$5:$D$72,CLUBS!$B8,'MI H'!$M$5:$M$72,"&gt;0")+COUNTIFS('CA F'!$D$5:$D$72,CLUBS!$B8,'CA F'!$M$5:$M$72,"&gt;0")+COUNTIFS('CA H'!$D$5:$D$72,CLUBS!$B8,'CA H'!$M$5:$M$72,"&gt;0")+COUNTIFS('JU F'!$D$5:$D$72,CLUBS!$B8,'JU F'!$M$5:$M$72,"&gt;0")+COUNTIFS('JU H'!$D$5:$D$72,CLUBS!$B8,'JU H'!$M$5:$M$72,"&gt;0")</f>
        <v>0</v>
      </c>
      <c r="L8" s="26">
        <f>SUMIF('MP F'!$D$5:$D$72,CLUBS!$B8,'MP F'!$N$5:$N$72)+SUMIF('MP H'!$D$5:$D$72,CLUBS!$B8,'MP H'!$N$5:$N$72)+SUMIF('PO F'!$D$5:$D$72,CLUBS!$B8,'PO F'!$N$5:$N$72)+SUMIF('PO H'!$D$5:$D$72,CLUBS!$B8,'PO H'!$N$5:$N$72)+SUMIF('PU F'!$D$5:$D$72,CLUBS!$B8,'PU F'!$N$5:$N$72)+SUMIF('PU H'!$D$5:$D$72,CLUBS!$B8,'PU H'!$N$5:$N$72)+SUMIF('BE F'!$D$5:$D$72,CLUBS!$B8,'BE F'!$N$5:$N$72)+SUMIF('BE H'!$D$5:$D$72,CLUBS!$B8,'BE H'!$N$5:$N$72)+SUMIF('MI F'!$D$5:$D$72,CLUBS!$B8,'MI F'!$N$5:$N$72)+SUMIF('MI H'!$D$5:$D$72,CLUBS!$B8,'MI H'!$N$5:$N$72)+SUMIF('CA F'!$D$5:$D$72,CLUBS!$B8,'CA F'!$N$5:$N$72)+SUMIF('CA H'!$D$5:$D$72,CLUBS!$B8,'CA H'!$N$5:$N$72)+SUMIF('JU F'!$D$5:$D$72,CLUBS!$B8,'JU F'!$N$5:$N$72)+SUMIF('JU H'!$D$5:$D$72,CLUBS!$B8,'JU H'!$N$5:$N$72)</f>
        <v>0</v>
      </c>
      <c r="M8" s="26">
        <f>COUNTIFS('MP F'!$D$5:$D$72,CLUBS!$B8,'MP F'!$O$5:$O$72,"&gt;0")+COUNTIFS('MP H'!$D$5:$D$72,CLUBS!$B8,'MP H'!$O$5:$O$72,"&gt;0")+COUNTIFS('PO F'!$D$5:$D$72,CLUBS!$B8,'PO F'!$O$5:$O$72,"&gt;0")+COUNTIFS('PO H'!$D$5:$D$72,CLUBS!$B8,'PO H'!$O$5:$O$72,"&gt;0")+COUNTIFS('PU F'!$D$5:$D$72,CLUBS!$B8,'PU F'!$O$5:$O$72,"&gt;0")+COUNTIFS('PU H'!$D$5:$D$72,CLUBS!$B8,'PU H'!$O$5:$O$72,"&gt;0")+COUNTIFS('BE F'!$D$5:$D$72,CLUBS!$B8,'BE F'!$O$5:$O$72,"&gt;0")+COUNTIFS('BE H'!$D$5:$D$72,CLUBS!$B8,'BE H'!$O$5:$O$72,"&gt;0")+COUNTIFS('MI F'!$D$5:$D$72,CLUBS!$B8,'MI F'!$O$5:$O$72,"&gt;0")+COUNTIFS('MI H'!$D$5:$D$72,CLUBS!$B8,'MI H'!$O$5:$O$72,"&gt;0")+COUNTIFS('CA F'!$D$5:$D$72,CLUBS!$B8,'CA F'!$O$5:$O$72,"&gt;0")+COUNTIFS('CA H'!$D$5:$D$72,CLUBS!$B8,'CA H'!$O$5:$O$72,"&gt;0")+COUNTIFS('JU F'!$D$5:$D$72,CLUBS!$B8,'JU F'!$O$5:$O$72,"&gt;0")+COUNTIFS('JU H'!$D$5:$D$72,CLUBS!$B8,'JU H'!$O$5:$O$72,"&gt;0")</f>
        <v>0</v>
      </c>
      <c r="N8" s="26">
        <f>SUMIF('MP F'!$D$5:$D$72,CLUBS!$B8,'MP F'!$P$5:$P$72)+SUMIF('MP H'!$D$5:$D$72,CLUBS!$B8,'MP H'!$P$5:$P$72)+SUMIF('PO F'!$D$5:$D$72,CLUBS!$B8,'PO F'!$P$5:$P$72)+SUMIF('PO H'!$D$5:$D$72,CLUBS!$B8,'PO H'!$P$5:$P$72)+SUMIF('PU F'!$D$5:$D$72,CLUBS!$B8,'PU F'!$P$5:$P$72)+SUMIF('PU H'!$D$5:$D$72,CLUBS!$B8,'PU H'!$P$5:$P$72)+SUMIF('BE F'!$D$5:$D$72,CLUBS!$B8,'BE F'!$P$5:$P$72)+SUMIF('BE H'!$D$5:$D$72,CLUBS!$B8,'BE H'!$P$5:$P$72)+SUMIF('MI F'!$D$5:$D$72,CLUBS!$B8,'MI F'!$P$5:$P$72)+SUMIF('MI H'!$D$5:$D$72,CLUBS!$B8,'MI H'!$P$5:$P$72)+SUMIF('CA F'!$D$5:$D$72,CLUBS!$B8,'CA F'!$P$5:$P$72)+SUMIF('CA H'!$D$5:$D$72,CLUBS!$B8,'CA H'!$P$5:$P$72)+SUMIF('JU F'!$D$5:$D$72,CLUBS!$B8,'JU F'!$P$5:$P$72)+SUMIF('JU H'!$D$5:$D$72,CLUBS!$B8,'JU H'!$P$5:$P$72)</f>
        <v>0</v>
      </c>
      <c r="O8" s="26">
        <f>COUNTIFS('MP F'!$D$5:$D$72,CLUBS!$B8,'MP F'!$Q$5:$Q$72,"&gt;0")+COUNTIFS('MP H'!$D$5:$D$72,CLUBS!$B8,'MP H'!$Q$5:$Q$72,"&gt;0")+COUNTIFS('PO F'!$D$5:$D$72,CLUBS!$B8,'PO F'!$Q$5:$Q$72,"&gt;0")+COUNTIFS('PO H'!$D$5:$D$72,CLUBS!$B8,'PO H'!$Q$5:$Q$72,"&gt;0")+COUNTIFS('PU F'!$D$5:$D$72,CLUBS!$B8,'PU F'!$Q$5:$Q$72,"&gt;0")+COUNTIFS('PU H'!$D$5:$D$72,CLUBS!$B8,'PU H'!$Q$5:$Q$72,"&gt;0")+COUNTIFS('BE F'!$D$5:$D$72,CLUBS!$B8,'BE F'!$Q$5:$Q$72,"&gt;0")+COUNTIFS('BE H'!$D$5:$D$72,CLUBS!$B8,'BE H'!$Q$5:$Q$72,"&gt;0")+COUNTIFS('MI F'!$D$5:$D$72,CLUBS!$B8,'MI F'!$Q$5:$Q$72,"&gt;0")+COUNTIFS('MI H'!$D$5:$D$72,CLUBS!$B8,'MI H'!$Q$5:$Q$72,"&gt;0")+COUNTIFS('CA F'!$D$5:$D$72,CLUBS!$B8,'CA F'!$Q$5:$Q$72,"&gt;0")+COUNTIFS('CA H'!$D$5:$D$72,CLUBS!$B8,'CA H'!$Q$5:$Q$72,"&gt;0")+COUNTIFS('JU F'!$D$5:$D$72,CLUBS!$B8,'JU F'!$Q$5:$Q$72,"&gt;0")+COUNTIFS('JU H'!$D$5:$D$72,CLUBS!$B8,'JU H'!$Q$5:$Q$72,"&gt;0")</f>
        <v>0</v>
      </c>
      <c r="P8" s="26">
        <f>SUMIF('MP F'!$D$5:$D$72,CLUBS!$B8,'MP F'!$R$5:$R$72)+SUMIF('MP H'!$D$5:$D$72,CLUBS!$B8,'MP H'!$R$5:$R$72)+SUMIF('PO F'!$D$5:$D$72,CLUBS!$B8,'PO F'!$R$5:$R$72)+SUMIF('PO H'!$D$5:$D$72,CLUBS!$B8,'PO H'!$R$5:$R$72)+SUMIF('PU F'!$D$5:$D$72,CLUBS!$B8,'PU F'!$R$5:$R$72)+SUMIF('PU H'!$D$5:$D$72,CLUBS!$B8,'PU H'!$R$5:$R$72)+SUMIF('BE F'!$D$5:$D$72,CLUBS!$B8,'BE F'!$R$5:$R$72)+SUMIF('BE H'!$D$5:$D$72,CLUBS!$B8,'BE H'!$R$5:$R$72)+SUMIF('MI F'!$D$5:$D$72,CLUBS!$B8,'MI F'!$R$5:$R$72)+SUMIF('MI H'!$D$5:$D$72,CLUBS!$B8,'MI H'!$R$5:$R$72)+SUMIF('CA F'!$D$5:$D$72,CLUBS!$B8,'CA F'!$R$5:$R$72)+SUMIF('CA H'!$D$5:$D$72,CLUBS!$B8,'CA H'!$R$5:$R$72)+SUMIF('JU F'!$D$5:$D$72,CLUBS!$B8,'JU F'!$R$5:$R$72)+SUMIF('JU H'!$D$5:$D$72,CLUBS!$B8,'JU H'!$R$5:$R$72)</f>
        <v>0</v>
      </c>
      <c r="Q8" s="26">
        <f>COUNTIFS('MP F'!$D$5:$D$72,CLUBS!$B8,'MP F'!$S$5:$S$72,"&gt;0")+COUNTIFS('MP H'!$D$5:$D$72,CLUBS!$B8,'MP H'!$S$5:$S$72,"&gt;0")+COUNTIFS('PO F'!$D$5:$D$72,CLUBS!$B8,'PO F'!$S$5:$S$72,"&gt;0")+COUNTIFS('PO H'!$D$5:$D$72,CLUBS!$B8,'PO H'!$S$5:$S$72,"&gt;0")+COUNTIFS('PU F'!$D$5:$D$72,CLUBS!$B8,'PU F'!$S$5:$S$72,"&gt;0")+COUNTIFS('PU H'!$D$5:$D$72,CLUBS!$B8,'PU H'!$S$5:$S$72,"&gt;0")+COUNTIFS('BE F'!$D$5:$D$72,CLUBS!$B8,'BE F'!$S$5:$S$72,"&gt;0")+COUNTIFS('BE H'!$D$5:$D$72,CLUBS!$B8,'BE H'!$S$5:$S$72,"&gt;0")+COUNTIFS('MI F'!$D$5:$D$72,CLUBS!$B8,'MI F'!$S$5:$S$72,"&gt;0")+COUNTIFS('MI H'!$D$5:$D$72,CLUBS!$B8,'MI H'!$S$5:$S$72,"&gt;0")+COUNTIFS('CA F'!$D$5:$D$72,CLUBS!$B8,'CA F'!$S$5:$S$72,"&gt;0")+COUNTIFS('CA H'!$D$5:$D$72,CLUBS!$B8,'CA H'!$S$5:$S$72,"&gt;0")+COUNTIFS('JU F'!$D$5:$D$72,CLUBS!$B8,'JU F'!$S$5:$S$72,"&gt;0")+COUNTIFS('JU H'!$D$5:$D$72,CLUBS!$B8,'JU H'!$S$5:$S$72,"&gt;0")</f>
        <v>0</v>
      </c>
      <c r="R8" s="26">
        <f>SUMIF('MP F'!$D$5:$D$72,CLUBS!$B8,'MP F'!$T$5:$T$72)+SUMIF('MP H'!$D$5:$D$72,CLUBS!$B8,'MP H'!$T$5:$T$72)+SUMIF('PO F'!$D$5:$D$72,CLUBS!$B8,'PO F'!$T$5:$T$72)+SUMIF('PO H'!$D$5:$D$72,CLUBS!$B8,'PO H'!$T$5:$T$72)+SUMIF('PU F'!$D$5:$D$72,CLUBS!$B8,'PU F'!$T$5:$T$72)+SUMIF('PU H'!$D$5:$D$72,CLUBS!$B8,'PU H'!$T$5:$T$72)+SUMIF('BE F'!$D$5:$D$72,CLUBS!$B8,'BE F'!$T$5:$T$72)+SUMIF('BE H'!$D$5:$D$72,CLUBS!$B8,'BE H'!$T$5:$T$72)+SUMIF('MI F'!$D$5:$D$72,CLUBS!$B8,'MI F'!$T$5:$T$72)+SUMIF('MI H'!$D$5:$D$72,CLUBS!$B8,'MI H'!$T$5:$T$72)+SUMIF('CA F'!$D$5:$D$72,CLUBS!$B8,'CA F'!$T$5:$T$72)+SUMIF('CA H'!$D$5:$D$72,CLUBS!$B8,'CA H'!$T$5:$T$72)+SUMIF('JU F'!$D$5:$D$72,CLUBS!$B8,'JU F'!$T$5:$T$72)+SUMIF('JU H'!$D$5:$D$72,CLUBS!$B8,'JU H'!$T$5:$T$72)</f>
        <v>0</v>
      </c>
      <c r="S8" s="26">
        <f>COUNTIFS('MP F'!$D$5:$D$72,CLUBS!$B8,'MP F'!$U$5:$U$72,"&gt;0")+COUNTIFS('MP H'!$D$5:$D$72,CLUBS!$B8,'MP H'!$U$5:$U$72,"&gt;0")+COUNTIFS('PO F'!$D$5:$D$72,CLUBS!$B8,'PO F'!$U$5:$U$72,"&gt;0")+COUNTIFS('PO H'!$D$5:$D$72,CLUBS!$B8,'PO H'!$U$5:$U$72,"&gt;0")+COUNTIFS('PU F'!$D$5:$D$72,CLUBS!$B8,'PU F'!$U$5:$U$72,"&gt;0")+COUNTIFS('PU H'!$D$5:$D$72,CLUBS!$B8,'PU H'!$U$5:$U$72,"&gt;0")+COUNTIFS('BE F'!$D$5:$D$72,CLUBS!$B8,'BE F'!$U$5:$U$72,"&gt;0")+COUNTIFS('BE H'!$D$5:$D$72,CLUBS!$B8,'BE H'!$U$5:$U$72,"&gt;0")+COUNTIFS('MI F'!$D$5:$D$72,CLUBS!$B8,'MI F'!$U$5:$U$72,"&gt;0")+COUNTIFS('MI H'!$D$5:$D$72,CLUBS!$B8,'MI H'!$U$5:$U$72,"&gt;0")+COUNTIFS('CA F'!$D$5:$D$72,CLUBS!$B8,'CA F'!$U$5:$U$72,"&gt;0")+COUNTIFS('CA H'!$D$5:$D$72,CLUBS!$B8,'CA H'!$U$5:$U$72,"&gt;0")+COUNTIFS('JU F'!$D$5:$D$72,CLUBS!$B8,'JU F'!$U$5:$U$72,"&gt;0")+COUNTIFS('JU H'!$D$5:$D$72,CLUBS!$B8,'JU H'!$U$5:$U$72,"&gt;0")</f>
        <v>0</v>
      </c>
      <c r="T8" s="26">
        <f>SUMIF('MP F'!$D$5:$D$72,CLUBS!$B8,'MP F'!$V$5:$V$72)+SUMIF('MP H'!$D$5:$D$72,CLUBS!$B8,'MP H'!$V$5:$V$72)+SUMIF('PO F'!$D$5:$D$72,CLUBS!$B8,'PO F'!$V$5:$V$72)+SUMIF('PO H'!$D$5:$D$72,CLUBS!$B8,'PO H'!$V$5:$V$72)+SUMIF('PU F'!$D$5:$D$72,CLUBS!$B8,'PU F'!$V$5:$V$72)+SUMIF('PU H'!$D$5:$D$72,CLUBS!$B8,'PU H'!$V$5:$V$72)+SUMIF('BE F'!$D$5:$D$72,CLUBS!$B8,'BE F'!$V$5:$V$72)+SUMIF('BE H'!$D$5:$D$72,CLUBS!$B8,'BE H'!$V$5:$V$72)+SUMIF('MI F'!$D$5:$D$72,CLUBS!$B8,'MI F'!$V$5:$V$72)+SUMIF('MI H'!$D$5:$D$72,CLUBS!$B8,'MI H'!$V$5:$V$72)+SUMIF('CA F'!$D$5:$D$72,CLUBS!$B8,'CA F'!$V$5:$V$72)+SUMIF('CA H'!$D$5:$D$72,CLUBS!$B8,'CA H'!$V$5:$V$72)+SUMIF('JU F'!$D$5:$D$72,CLUBS!$B8,'JU F'!$V$5:$V$72)+SUMIF('JU H'!$D$5:$D$72,CLUBS!$B8,'JU H'!$V$5:$V$72)</f>
        <v>0</v>
      </c>
      <c r="U8" s="26">
        <f>COUNTIFS('MP F'!$D$5:$D$72,CLUBS!$B8,'MP F'!$W$5:$W$72,"&gt;0")+COUNTIFS('MP H'!$D$5:$D$72,CLUBS!$B8,'MP H'!$W$5:$W$72,"&gt;0")+COUNTIFS('PO F'!$D$5:$D$72,CLUBS!$B8,'PO F'!$W$5:$W$72,"&gt;0")+COUNTIFS('PO H'!$D$5:$D$72,CLUBS!$B8,'PO H'!$W$5:$W$72,"&gt;0")+COUNTIFS('PU F'!$D$5:$D$72,CLUBS!$B8,'PU F'!$W$5:$W$72,"&gt;0")+COUNTIFS('PU H'!$D$5:$D$72,CLUBS!$B8,'PU H'!$W$5:$W$72,"&gt;0")+COUNTIFS('BE F'!$D$5:$D$72,CLUBS!$B8,'BE F'!$W$5:$W$72,"&gt;0")+COUNTIFS('BE H'!$D$5:$D$72,CLUBS!$B8,'BE H'!$W$5:$W$72,"&gt;0")+COUNTIFS('MI F'!$D$5:$D$72,CLUBS!$B8,'MI F'!$W$5:$W$72,"&gt;0")+COUNTIFS('MI H'!$D$5:$D$72,CLUBS!$B8,'MI H'!$W$5:$W$72,"&gt;0")+COUNTIFS('CA F'!$D$5:$D$72,CLUBS!$B8,'CA F'!$W$5:$W$72,"&gt;0")+COUNTIFS('CA H'!$D$5:$D$72,CLUBS!$B8,'CA H'!$W$5:$W$72,"&gt;0")+COUNTIFS('JU F'!$D$5:$D$72,CLUBS!$B8,'JU F'!$W$5:$W$72,"&gt;0")+COUNTIFS('JU H'!$D$5:$D$72,CLUBS!$B8,'JU H'!$W$5:$W$72,"&gt;0")</f>
        <v>0</v>
      </c>
      <c r="V8" s="26">
        <f>SUMIF('MP F'!$D$5:$D$72,CLUBS!$B8,'MP F'!$X$5:$X$72)+SUMIF('MP H'!$D$5:$D$72,CLUBS!$B8,'MP H'!$X$5:$X$72)+SUMIF('PO F'!$D$5:$D$72,CLUBS!$B8,'PO F'!$X$5:$X$72)+SUMIF('PO H'!$D$5:$D$72,CLUBS!$B8,'PO H'!$X$5:$X$72)+SUMIF('PU F'!$D$5:$D$72,CLUBS!$B8,'PU F'!$X$5:$X$72)+SUMIF('PU H'!$D$5:$D$72,CLUBS!$B8,'PU H'!$X$5:$X$72)+SUMIF('BE F'!$D$5:$D$72,CLUBS!$B8,'BE F'!$X$5:$X$72)+SUMIF('BE H'!$D$5:$D$72,CLUBS!$B8,'BE H'!$X$5:$X$72)+SUMIF('MI F'!$D$5:$D$72,CLUBS!$B8,'MI F'!$X$5:$X$72)+SUMIF('MI H'!$D$5:$D$72,CLUBS!$B8,'MI H'!$X$5:$X$72)+SUMIF('CA F'!$D$5:$D$72,CLUBS!$B8,'CA F'!$X$5:$X$72)+SUMIF('CA H'!$D$5:$D$72,CLUBS!$B8,'CA H'!$X$5:$X$72)+SUMIF('JU F'!$D$5:$D$72,CLUBS!$B8,'JU F'!$X$5:$X$72)+SUMIF('JU H'!$D$5:$D$72,CLUBS!$B8,'JU H'!$X$5:$X$72)</f>
        <v>0</v>
      </c>
      <c r="W8" s="26">
        <f>COUNTIFS('MP F'!$D$5:$D$72,CLUBS!$B8,'MP F'!$Y$5:$Y$72,"&gt;0")+COUNTIFS('MP H'!$D$5:$D$72,CLUBS!$B8,'MP H'!$Y$5:$Y$72,"&gt;0")+COUNTIFS('PO F'!$D$5:$D$72,CLUBS!$B8,'PO F'!$Y$5:$Y$72,"&gt;0")+COUNTIFS('PO H'!$D$5:$D$72,CLUBS!$B8,'PO H'!$Y$5:$Y$72,"&gt;0")+COUNTIFS('PU F'!$D$5:$D$72,CLUBS!$B8,'PU F'!$Y$5:$Y$72,"&gt;0")+COUNTIFS('PU H'!$D$5:$D$72,CLUBS!$B8,'PU H'!$Y$5:$Y$72,"&gt;0")+COUNTIFS('BE F'!$D$5:$D$72,CLUBS!$B8,'BE F'!$Y$5:$Y$72,"&gt;0")+COUNTIFS('BE H'!$D$5:$D$72,CLUBS!$B8,'BE H'!$Y$5:$Y$72,"&gt;0")+COUNTIFS('MI F'!$D$5:$D$72,CLUBS!$B8,'MI F'!$Y$5:$Y$72,"&gt;0")+COUNTIFS('MI H'!$D$5:$D$72,CLUBS!$B8,'MI H'!$Y$5:$Y$72,"&gt;0")+COUNTIFS('CA F'!$D$5:$D$72,CLUBS!$B8,'CA F'!$Y$5:$Y$72,"&gt;0")+COUNTIFS('CA H'!$D$5:$D$72,CLUBS!$B8,'CA H'!$Y$5:$Y$72,"&gt;0")+COUNTIFS('JU F'!$D$5:$D$72,CLUBS!$B8,'JU F'!$Y$5:$Y$72,"&gt;0")+COUNTIFS('JU H'!$D$5:$D$72,CLUBS!$B8,'JU H'!$Y$5:$Y$72,"&gt;0")</f>
        <v>0</v>
      </c>
      <c r="X8" s="26">
        <f>SUMIF('MP F'!$D$5:$D$72,CLUBS!$B8,'MP F'!$Z$5:$Z$72)+SUMIF('MP H'!$D$5:$D$72,CLUBS!$B8,'MP H'!$Z$5:$Z$72)+SUMIF('PO F'!$D$5:$D$72,CLUBS!$B8,'PO F'!$Z$5:$Z$72)+SUMIF('PO H'!$D$5:$D$72,CLUBS!$B8,'PO H'!$Z$5:$Z$72)+SUMIF('PU F'!$D$5:$D$72,CLUBS!$B8,'PU F'!$Z$5:$Z$72)+SUMIF('PU H'!$D$5:$D$72,CLUBS!$B8,'PU H'!$Z$5:$Z$72)+SUMIF('BE F'!$D$5:$D$72,CLUBS!$B8,'BE F'!$Z$5:$Z$72)+SUMIF('BE H'!$D$5:$D$72,CLUBS!$B8,'BE H'!$Z$5:$Z$72)+SUMIF('MI F'!$D$5:$D$72,CLUBS!$B8,'MI F'!$Z$5:$Z$72)+SUMIF('MI H'!$D$5:$D$72,CLUBS!$B8,'MI H'!$Z$5:$Z$72)+SUMIF('CA F'!$D$5:$D$72,CLUBS!$B8,'CA F'!$Z$5:$Z$72)+SUMIF('CA H'!$D$5:$D$72,CLUBS!$B8,'CA H'!$Z$5:$Z$72)+SUMIF('JU F'!$D$5:$D$72,CLUBS!$B8,'JU F'!$Z$5:$Z$72)+SUMIF('JU H'!$D$5:$D$72,CLUBS!$B8,'JU H'!$Z$5:$Z$72)</f>
        <v>0</v>
      </c>
      <c r="Y8" s="26">
        <f>COUNTIFS('MP F'!$D$5:$D$72,CLUBS!$B8,'MP F'!$AA$5:$AA$72,"&gt;0")+COUNTIFS('MP H'!$D$5:$D$72,CLUBS!$B8,'MP H'!$AA$5:$AA$72,"&gt;0")+COUNTIFS('PO F'!$D$5:$D$72,CLUBS!$B8,'PO F'!$AA$5:$AA$72,"&gt;0")+COUNTIFS('PO H'!$D$5:$D$72,CLUBS!$B8,'PO H'!$AA$5:$AA$72,"&gt;0")+COUNTIFS('PU F'!$D$5:$D$72,CLUBS!$B8,'PU F'!$AA$5:$AA$72,"&gt;0")+COUNTIFS('PU H'!$D$5:$D$72,CLUBS!$B8,'PU H'!$AA$5:$AA$72,"&gt;0")+COUNTIFS('BE F'!$D$5:$D$72,CLUBS!$B8,'BE F'!$AA$5:$AA$72,"&gt;0")+COUNTIFS('BE H'!$D$5:$D$72,CLUBS!$B8,'BE H'!$AA$5:$AA$72,"&gt;0")+COUNTIFS('MI F'!$D$5:$D$72,CLUBS!$B8,'MI F'!$AA$5:$AA$72,"&gt;0")+COUNTIFS('MI H'!$D$5:$D$72,CLUBS!$B8,'MI H'!$AA$5:$AA$72,"&gt;0")+COUNTIFS('CA F'!$D$5:$D$72,CLUBS!$B8,'CA F'!$AA$5:$AA$72,"&gt;0")+COUNTIFS('CA H'!$D$5:$D$72,CLUBS!$B8,'CA H'!$AA$5:$AA$72,"&gt;0")+COUNTIFS('JU F'!$D$5:$D$72,CLUBS!$B8,'JU F'!$AA$5:$AA$72,"&gt;0")+COUNTIFS('JU H'!$D$5:$D$72,CLUBS!$B8,'JU H'!$AA$5:$AA$72,"&gt;0")</f>
        <v>0</v>
      </c>
      <c r="Z8" s="26">
        <f>SUMIF('MP F'!$D$5:$D$72,CLUBS!$B8,'MP F'!$AB$5:$AB$72)+SUMIF('MP H'!$D$5:$D$72,CLUBS!$B8,'MP H'!$AB$5:$AB$72)+SUMIF('PO F'!$D$5:$D$72,CLUBS!$B8,'PO F'!$AB$5:$AB$72)+SUMIF('PO H'!$D$5:$D$72,CLUBS!$B8,'PO H'!$AB$5:$AB$72)+SUMIF('PU F'!$D$5:$D$72,CLUBS!$B8,'PU F'!$AB$5:$AB$72)+SUMIF('PU H'!$D$5:$D$72,CLUBS!$B8,'PU H'!$AB$5:$AB$72)+SUMIF('BE F'!$D$5:$D$72,CLUBS!$B8,'BE F'!$AB$5:$AB$72)+SUMIF('BE H'!$D$5:$D$72,CLUBS!$B8,'BE H'!$AB$5:$AB$72)+SUMIF('MI F'!$D$5:$D$72,CLUBS!$B8,'MI F'!$AB$5:$AB$72)+SUMIF('MI H'!$D$5:$D$72,CLUBS!$B8,'MI H'!$AB$5:$AB$72)+SUMIF('CA F'!$D$5:$D$72,CLUBS!$B8,'CA F'!$AB$5:$AB$72)+SUMIF('CA H'!$D$5:$D$72,CLUBS!$B8,'CA H'!$AB$5:$AB$72)+SUMIF('JU F'!$D$5:$D$72,CLUBS!$B8,'JU F'!$AB$5:$AB$72)+SUMIF('JU H'!$D$5:$D$72,CLUBS!$B8,'JU H'!$AB$5:$AB$72)</f>
        <v>0</v>
      </c>
      <c r="AA8" s="26">
        <f>COUNTIFS('MP F'!$D$5:$D$72,CLUBS!$B8,'MP F'!$AC$5:$AC$72,"&gt;0")+COUNTIFS('MP H'!$D$5:$D$72,CLUBS!$B8,'MP H'!$AC$5:$AC$72,"&gt;0")+COUNTIFS('PO F'!$D$5:$D$72,CLUBS!$B8,'PO F'!$AC$5:$AC$72,"&gt;0")+COUNTIFS('PO H'!$D$5:$D$72,CLUBS!$B8,'PO H'!$AC$5:$AC$72,"&gt;0")+COUNTIFS('PU F'!$D$5:$D$72,CLUBS!$B8,'PU F'!$AC$5:$AC$72,"&gt;0")+COUNTIFS('PU H'!$D$5:$D$72,CLUBS!$B8,'PU H'!$AC$5:$AC$72,"&gt;0")+COUNTIFS('BE F'!$D$5:$D$72,CLUBS!$B8,'BE F'!$AC$5:$AC$72,"&gt;0")+COUNTIFS('BE H'!$D$5:$D$72,CLUBS!$B8,'BE H'!$AC$5:$AC$72,"&gt;0")+COUNTIFS('MI F'!$D$5:$D$72,CLUBS!$B8,'MI F'!$AC$5:$AC$72,"&gt;0")+COUNTIFS('MI H'!$D$5:$D$72,CLUBS!$B8,'MI H'!$AC$5:$AC$72,"&gt;0")+COUNTIFS('CA F'!$D$5:$D$72,CLUBS!$B8,'CA F'!$AC$5:$AC$72,"&gt;0")+COUNTIFS('CA H'!$D$5:$D$72,CLUBS!$B8,'CA H'!$AC$5:$AC$72,"&gt;0")+COUNTIFS('JU F'!$D$5:$D$72,CLUBS!$B8,'JU F'!$AC$5:$AC$72,"&gt;0")+COUNTIFS('JU H'!$D$5:$D$72,CLUBS!$B8,'JU H'!$AC$5:$AC$72,"&gt;0")</f>
        <v>0</v>
      </c>
      <c r="AB8" s="26">
        <f>SUMIF('MP F'!$D$5:$D$72,CLUBS!$B8,'MP F'!$AD$5:$AD$72)+SUMIF('MP H'!$D$5:$D$72,CLUBS!$B8,'MP H'!$AD$5:$AD$72)+SUMIF('PO F'!$D$5:$D$72,CLUBS!$B8,'PO F'!$AD$5:$AD$72)+SUMIF('PO H'!$D$5:$D$72,CLUBS!$B8,'PO H'!$AD$5:$AD$72)+SUMIF('PU F'!$D$5:$D$72,CLUBS!$B8,'PU F'!$AD$5:$AD$72)+SUMIF('PU H'!$D$5:$D$72,CLUBS!$B8,'PU H'!$AD$5:$AD$72)+SUMIF('BE F'!$D$5:$D$72,CLUBS!$B8,'BE F'!$AD$5:$AD$72)+SUMIF('BE H'!$D$5:$D$72,CLUBS!$B8,'BE H'!$AD$5:$AD$72)+SUMIF('MI F'!$D$5:$D$72,CLUBS!$B8,'MI F'!$AD$5:$AD$72)+SUMIF('MI H'!$D$5:$D$72,CLUBS!$B8,'MI H'!$AD$5:$AD$72)+SUMIF('CA F'!$D$5:$D$72,CLUBS!$B8,'CA F'!$AD$5:$AD$72)+SUMIF('CA H'!$D$5:$D$72,CLUBS!$B8,'CA H'!$AD$5:$AD$72)+SUMIF('JU F'!$D$5:$D$72,CLUBS!$B8,'JU F'!$AD$5:$AD$72)+SUMIF('JU H'!$D$5:$D$72,CLUBS!$B8,'JU H'!$AD$5:$AD$72)</f>
        <v>0</v>
      </c>
      <c r="AC8" s="26">
        <f>COUNTIFS('MP F'!$D$5:$D$72,CLUBS!$B8,'MP F'!$AE$5:$AE$72,"&gt;0")+COUNTIFS('MP H'!$D$5:$D$72,CLUBS!$B8,'MP H'!$AE$5:$AE$72,"&gt;0")+COUNTIFS('PO F'!$D$5:$D$72,CLUBS!$B8,'PO F'!$AE$5:$AE$72,"&gt;0")+COUNTIFS('PO H'!$D$5:$D$72,CLUBS!$B8,'PO H'!$AE$5:$AE$72,"&gt;0")+COUNTIFS('PU F'!$D$5:$D$72,CLUBS!$B8,'PU F'!$AE$5:$AE$72,"&gt;0")+COUNTIFS('PU H'!$D$5:$D$72,CLUBS!$B8,'PU H'!$AE$5:$AE$72,"&gt;0")+COUNTIFS('BE F'!$D$5:$D$72,CLUBS!$B8,'BE F'!$AE$5:$AE$72,"&gt;0")+COUNTIFS('BE H'!$D$5:$D$72,CLUBS!$B8,'BE H'!$AE$5:$AE$72,"&gt;0")+COUNTIFS('MI F'!$D$5:$D$72,CLUBS!$B8,'MI F'!$AE$5:$AE$72,"&gt;0")+COUNTIFS('MI H'!$D$5:$D$72,CLUBS!$B8,'MI H'!$AE$5:$AE$72,"&gt;0")+COUNTIFS('CA F'!$D$5:$D$72,CLUBS!$B8,'CA F'!$AE$5:$AE$72,"&gt;0")+COUNTIFS('CA H'!$D$5:$D$72,CLUBS!$B8,'CA H'!$AE$5:$AE$72,"&gt;0")+COUNTIFS('JU F'!$D$5:$D$72,CLUBS!$B8,'JU F'!$AE$5:$AE$72,"&gt;0")+COUNTIFS('JU H'!$D$5:$D$72,CLUBS!$B8,'JU H'!$AE$5:$AE$72,"&gt;0")</f>
        <v>0</v>
      </c>
      <c r="AD8" s="26">
        <f>SUMIF('MP F'!$D$5:$D$72,CLUBS!$B8,'MP F'!$AF$5:$AF$72)+SUMIF('MP H'!$D$5:$D$72,CLUBS!$B8,'MP H'!$AF$5:$AF$72)+SUMIF('PO F'!$D$5:$D$72,CLUBS!$B8,'PO F'!$AF$5:$AF$72)+SUMIF('PO H'!$D$5:$D$72,CLUBS!$B8,'PO H'!$AF$5:$AF$72)+SUMIF('PU F'!$D$5:$D$72,CLUBS!$B8,'PU F'!$AF$5:$AF$72)+SUMIF('PU H'!$D$5:$D$72,CLUBS!$B8,'PU H'!$AF$5:$AF$72)+SUMIF('BE F'!$D$5:$D$72,CLUBS!$B8,'BE F'!$AF$5:$AF$72)+SUMIF('BE H'!$D$5:$D$72,CLUBS!$B8,'BE H'!$AF$5:$AF$72)+SUMIF('MI F'!$D$5:$D$72,CLUBS!$B8,'MI F'!$AF$5:$AF$72)+SUMIF('MI H'!$D$5:$D$72,CLUBS!$B8,'MI H'!$AF$5:$AF$72)+SUMIF('CA F'!$D$5:$D$72,CLUBS!$B8,'CA F'!$AF$5:$AF$72)+SUMIF('CA H'!$D$5:$D$72,CLUBS!$B8,'CA H'!$AF$5:$AF$72)+SUMIF('JU F'!$D$5:$D$72,CLUBS!$B8,'JU F'!$AF$5:$AF$72)+SUMIF('JU H'!$D$5:$D$72,CLUBS!$B8,'JU H'!$AF$5:$AF$72)</f>
        <v>0</v>
      </c>
      <c r="AE8" s="26">
        <f>COUNTIFS('MP F'!$D$5:$D$72,CLUBS!$B8,'MP F'!$AG$5:$AG$72,"&gt;0")+COUNTIFS('MP H'!$D$5:$D$72,CLUBS!$B8,'MP H'!$AG$5:$AG$72,"&gt;0")+COUNTIFS('PO F'!$D$5:$D$72,CLUBS!$B8,'PO F'!$AG$5:$AG$72,"&gt;0")+COUNTIFS('PO H'!$D$5:$D$72,CLUBS!$B8,'PO H'!$AG$5:$AG$72,"&gt;0")+COUNTIFS('PU F'!$D$5:$D$72,CLUBS!$B8,'PU F'!$AG$5:$AG$72,"&gt;0")+COUNTIFS('PU H'!$D$5:$D$72,CLUBS!$B8,'PU H'!$AG$5:$AG$72,"&gt;0")+COUNTIFS('BE F'!$D$5:$D$72,CLUBS!$B8,'BE F'!$AG$5:$AG$72,"&gt;0")+COUNTIFS('BE H'!$D$5:$D$72,CLUBS!$B8,'BE H'!$AG$5:$AG$72,"&gt;0")+COUNTIFS('MI F'!$D$5:$D$72,CLUBS!$B8,'MI F'!$AG$5:$AG$72,"&gt;0")+COUNTIFS('MI H'!$D$5:$D$72,CLUBS!$B8,'MI H'!$AG$5:$AG$72,"&gt;0")+COUNTIFS('CA F'!$D$5:$D$72,CLUBS!$B8,'CA F'!$AG$5:$AG$72,"&gt;0")+COUNTIFS('CA H'!$D$5:$D$72,CLUBS!$B8,'CA H'!$AG$5:$AG$72,"&gt;0")+COUNTIFS('JU F'!$D$5:$D$72,CLUBS!$B8,'JU F'!$AG$5:$AG$72,"&gt;0")+COUNTIFS('JU H'!$D$5:$D$72,CLUBS!$B8,'JU H'!$AG$5:$AG$72,"&gt;0")</f>
        <v>0</v>
      </c>
      <c r="AF8" s="26">
        <f>SUMIF('MP F'!$D$5:$D$72,CLUBS!$B8,'MP F'!$AH$5:$AH$72)+SUMIF('MP H'!$D$5:$D$72,CLUBS!$B8,'MP H'!$AH$5:$AH$72)+SUMIF('PO F'!$D$5:$D$72,CLUBS!$B8,'PO F'!$AH$5:$AH$72)+SUMIF('PO H'!$D$5:$D$72,CLUBS!$B8,'PO H'!$AH$5:$AH$72)+SUMIF('PU F'!$D$5:$D$72,CLUBS!$B8,'PU F'!$AH$5:$AH$72)+SUMIF('PU H'!$D$5:$D$72,CLUBS!$B8,'PU H'!$AH$5:$AH$72)+SUMIF('BE F'!$D$5:$D$72,CLUBS!$B8,'BE F'!$AH$5:$AH$72)+SUMIF('BE H'!$D$5:$D$72,CLUBS!$B8,'BE H'!$AH$5:$AH$72)+SUMIF('MI F'!$D$5:$D$72,CLUBS!$B8,'MI F'!$AH$5:$AH$72)+SUMIF('MI H'!$D$5:$D$72,CLUBS!$B8,'MI H'!$AH$5:$AH$72)+SUMIF('CA F'!$D$5:$D$72,CLUBS!$B8,'CA F'!$AH$5:$AH$72)+SUMIF('CA H'!$D$5:$D$72,CLUBS!$B8,'CA H'!$AH$5:$AH$72)+SUMIF('JU F'!$D$5:$D$72,CLUBS!$B8,'JU F'!$AH$5:$AH$72)+SUMIF('JU H'!$D$5:$D$72,CLUBS!$B8,'JU H'!$AH$5:$AH$72)</f>
        <v>0</v>
      </c>
      <c r="AG8" s="16">
        <f t="shared" si="1"/>
        <v>0</v>
      </c>
      <c r="AH8" s="28">
        <f t="shared" si="2"/>
        <v>0</v>
      </c>
      <c r="AI8" s="29">
        <f t="shared" si="3"/>
        <v>0</v>
      </c>
      <c r="AJ8" s="14">
        <f>COUNTIF('Licenciés Jeunes 2023'!F:F,CLUBS!B8)</f>
        <v>0</v>
      </c>
      <c r="AK8" s="27">
        <f t="shared" si="4"/>
        <v>0</v>
      </c>
    </row>
    <row r="9" spans="1:37" ht="13.5" x14ac:dyDescent="0.3">
      <c r="A9" s="34">
        <f t="shared" si="0"/>
        <v>20</v>
      </c>
      <c r="B9" s="65" t="s">
        <v>106</v>
      </c>
      <c r="C9" s="14">
        <f>COUNTIFS('MP F'!$D$5:$D$72,CLUBS!$B15,'MP F'!$E$5:$E$72,"&gt;0")+COUNTIFS('MP H'!$D$5:$D$72,CLUBS!$B15,'MP H'!$E$5:$E$72,"&gt;0")+COUNTIFS('PO F'!$D$5:$D$72,CLUBS!$B15,'PO F'!$E$5:$E$72,"&gt;0")+COUNTIFS('PO H'!$D$5:$D$72,CLUBS!$B15,'PO H'!$E$5:$E$72,"&gt;0")+COUNTIFS('PU F'!$D$5:$D$72,CLUBS!$B15,'PU F'!$E$5:$E$72,"&gt;0")+COUNTIFS('PU H'!$D$5:$D$72,CLUBS!$B15,'PU H'!$E$5:$E$72,"&gt;0")+COUNTIFS('BE F'!$D$5:$D$72,CLUBS!$B15,'BE F'!$E$5:$E$72,"&gt;0")+COUNTIFS('BE H'!$D$5:$D$72,CLUBS!$B15,'BE H'!$E$5:$E$72,"&gt;0")+COUNTIFS('MI F'!$D$5:$D$72,CLUBS!$B15,'MI F'!$E$5:$E$72,"&gt;0")+COUNTIFS('MI H'!$D$5:$D$72,CLUBS!$B15,'MI H'!$E$5:$E$72,"&gt;0")+COUNTIFS('CA F'!$D$5:$D$72,CLUBS!$B15,'CA F'!$E$5:$E$72,"&gt;0")+COUNTIFS('CA H'!$D$5:$D$72,CLUBS!$B15,'CA H'!$E$5:$E$72,"&gt;0")+COUNTIFS('JU F'!$D$5:$D$72,CLUBS!$B15,'JU F'!$E$5:$E$72,"&gt;0")+COUNTIFS('JU H'!$D$5:$D$72,CLUBS!$B15,'JU H'!$E$5:$E$72,"&gt;0")</f>
        <v>0</v>
      </c>
      <c r="D9" s="27">
        <f>SUMIF('MP F'!$D$5:$D$72,CLUBS!$B15,'MP F'!$F$5:$F$72)+SUMIF('MP H'!$D$5:$D$72,CLUBS!$B15,'MP H'!$F$5:$F$72)+SUMIF('PO F'!$D$5:$D$72,CLUBS!$B15,'PO F'!$F$5:$F$72)+SUMIF('PO H'!$D$5:$D$72,CLUBS!$B15,'PO H'!$F$5:$F$72)+SUMIF('PU F'!$D$5:$D$72,CLUBS!$B15,'PU F'!$F$5:$F$72)+SUMIF('PU H'!$D$5:$D$72,CLUBS!$B15,'PU H'!$F$5:$F$72)+SUMIF('BE F'!$D$5:$D$72,CLUBS!$B15,'BE F'!$F$5:$F$72)+SUMIF('BE H'!$D$5:$D$72,CLUBS!$B15,'BE H'!$F$5:$F$72)+SUMIF('MI F'!$D$5:$D$72,CLUBS!$B15,'MI F'!$F$5:$F$72)+SUMIF('MI H'!$D$5:$D$72,CLUBS!$B15,'MI H'!$F$5:$F$72)+SUMIF('CA F'!$D$5:$D$72,CLUBS!$B15,'CA F'!$F$5:$F$72)+SUMIF('CA H'!$D$5:$D$72,CLUBS!$B15,'CA H'!$F$5:$F$72)+SUMIF('JU F'!$D$5:$D$72,CLUBS!$B15,'JU F'!$F$5:$F$72)+SUMIF('JU H'!$D$5:$D$72,CLUBS!$B15,'JU H'!$F$5:$F$72)</f>
        <v>0</v>
      </c>
      <c r="E9" s="38">
        <f>COUNTIFS('MP F'!$D$5:$D$72,CLUBS!$B15,'MP F'!$G$5:$G$72,"&gt;0")+COUNTIFS('MP H'!$D$5:$D$72,CLUBS!$B15,'MP H'!$G$5:$G$72,"&gt;0")+COUNTIFS('PO F'!$D$5:$D$72,CLUBS!$B15,'PO F'!$G$5:$G$72,"&gt;0")+COUNTIFS('PO H'!$D$5:$D$72,CLUBS!$B15,'PO H'!$G$5:$G$72,"&gt;0")+COUNTIFS('PU F'!$D$5:$D$72,CLUBS!$B15,'PU F'!$G$5:$G$72,"&gt;0")+COUNTIFS('PU H'!$D$5:$D$72,CLUBS!$B15,'PU H'!$G$5:$G$72,"&gt;0")+COUNTIFS('BE F'!$D$5:$D$72,CLUBS!$B15,'BE F'!$G$5:$G$72,"&gt;0")+COUNTIFS('BE H'!$D$5:$D$72,CLUBS!$B15,'BE H'!$G$5:$G$72,"&gt;0")+COUNTIFS('MI F'!$D$5:$D$72,CLUBS!$B15,'MI F'!$G$5:$G$72,"&gt;0")+COUNTIFS('MI H'!$D$5:$D$72,CLUBS!$B15,'MI H'!$G$5:$G$72,"&gt;0")+COUNTIFS('CA F'!$D$5:$D$72,CLUBS!$B15,'CA F'!$G$5:$G$72,"&gt;0")+COUNTIFS('CA H'!$D$5:$D$72,CLUBS!$B15,'CA H'!$G$5:$G$72,"&gt;0")+COUNTIFS('JU F'!$D$5:$D$72,CLUBS!$B15,'JU F'!$G$5:$G$72,"&gt;0")+COUNTIFS('JU H'!$D$5:$D$72,CLUBS!$B15,'JU H'!$G$5:$G$72,"&gt;0")</f>
        <v>0</v>
      </c>
      <c r="F9" s="58">
        <f>SUMIF('MP F'!$D$5:$D$72,CLUBS!$B15,'MP F'!$H$5:$H$72)+SUMIF('MP H'!$D$5:$D$72,CLUBS!$B15,'MP H'!$H$5:$H$72)+SUMIF('PO F'!$D$5:$D$72,CLUBS!$B15,'PO F'!$H$5:$H$72)+SUMIF('PO H'!$D$5:$D$72,CLUBS!$B15,'PO H'!$H$5:$H$72)+SUMIF('PU F'!$D$5:$D$72,CLUBS!$B15,'PU F'!$H$5:$H$72)+SUMIF('PU H'!$D$5:$D$72,CLUBS!$B15,'PU H'!$H$5:$H$72)+SUMIF('BE F'!$D$5:$D$72,CLUBS!$B15,'BE F'!$H$5:$H$72)+SUMIF('BE H'!$D$5:$D$72,CLUBS!$B15,'BE H'!$H$5:$H$72)+SUMIF('MI F'!$D$5:$D$72,CLUBS!$B15,'MI F'!$H$5:$H$72)+SUMIF('MI H'!$D$5:$D$72,CLUBS!$B15,'MI H'!$H$5:$H$72)+SUMIF('CA F'!$D$5:$D$72,CLUBS!$B15,'CA F'!$H$5:$H$72)+SUMIF('CA H'!$D$5:$D$72,CLUBS!$B15,'CA H'!$H$5:$H$72)+SUMIF('JU F'!$D$5:$D$72,CLUBS!$B15,'JU F'!$H$5:$H$72)+SUMIF('JU H'!$D$5:$D$72,CLUBS!$B15,'JU H'!$H$5:$H$72)</f>
        <v>0</v>
      </c>
      <c r="G9" s="14">
        <f>COUNTIFS('MP F'!$D$5:$D$72,CLUBS!$B15,'MP F'!$I$5:$I$72,"&gt;0")+COUNTIFS('MP H'!$D$5:$D$72,CLUBS!$B15,'MP H'!$I$5:$I$72,"&gt;0")+COUNTIFS('PO F'!$D$5:$D$72,CLUBS!$B15,'PO F'!$I$5:$I$72,"&gt;0")+COUNTIFS('PO H'!$D$5:$D$72,CLUBS!$B15,'PO H'!$I$5:$I$72,"&gt;0")+COUNTIFS('PU F'!$D$5:$D$72,CLUBS!$B15,'PU F'!$I$5:$I$72,"&gt;0")+COUNTIFS('PU H'!$D$5:$D$72,CLUBS!$B15,'PU H'!$I$5:$I$72,"&gt;0")+COUNTIFS('BE F'!$D$5:$D$72,CLUBS!$B15,'BE F'!$I$5:$I$72,"&gt;0")+COUNTIFS('BE H'!$D$5:$D$72,CLUBS!$B15,'BE H'!$I$5:$I$72,"&gt;0")+COUNTIFS('MI F'!$D$5:$D$72,CLUBS!$B15,'MI F'!$I$5:$I$72,"&gt;0")+COUNTIFS('MI H'!$D$5:$D$72,CLUBS!$B15,'MI H'!$I$5:$I$72,"&gt;0")+COUNTIFS('CA F'!$D$5:$D$72,CLUBS!$B15,'CA F'!$I$5:$I$72,"&gt;0")+COUNTIFS('CA H'!$D$5:$D$72,CLUBS!$B15,'CA H'!$I$5:$I$72,"&gt;0")+COUNTIFS('JU F'!$D$5:$D$72,CLUBS!$B15,'JU F'!$I$5:$I$72,"&gt;0")+COUNTIFS('JU H'!$D$5:$D$72,CLUBS!$B15,'JU H'!$I$5:$I$72,"&gt;0")</f>
        <v>0</v>
      </c>
      <c r="H9" s="26">
        <f>SUMIF('MP F'!$D$5:$D$72,CLUBS!$B15,'MP F'!$J$5:$J$72)+SUMIF('MP H'!$D$5:$D$72,CLUBS!$B15,'MP H'!$J$5:$J$72)+SUMIF('PO F'!$D$5:$D$72,CLUBS!$B15,'PO F'!$J$5:$J$72)+SUMIF('PO H'!$D$5:$D$72,CLUBS!$B15,'PO H'!$J$5:$J$72)+SUMIF('PU F'!$D$5:$D$72,CLUBS!$B15,'PU F'!$J$5:$J$72)+SUMIF('PU H'!$D$5:$D$72,CLUBS!$B15,'PU H'!$J$5:$J$72)+SUMIF('BE F'!$D$5:$D$72,CLUBS!$B15,'BE F'!$J$5:$J$72)+SUMIF('BE H'!$D$5:$D$72,CLUBS!$B15,'BE H'!$J$5:$J$72)+SUMIF('MI F'!$D$5:$D$72,CLUBS!$B15,'MI F'!$J$5:$J$72)+SUMIF('MI H'!$D$5:$D$72,CLUBS!$B15,'MI H'!$J$5:$J$72)+SUMIF('CA F'!$D$5:$D$72,CLUBS!$B15,'CA F'!$J$5:$J$72)+SUMIF('CA H'!$D$5:$D$72,CLUBS!$B15,'CA H'!$J$5:$J$72)+SUMIF('JU F'!$D$5:$D$72,CLUBS!$B15,'JU F'!$J$5:$J$72)+SUMIF('JU H'!$D$5:$D$72,CLUBS!$B15,'JU H'!$J$5:$J$72)</f>
        <v>0</v>
      </c>
      <c r="I9" s="38">
        <f>COUNTIFS('MP F'!$D$5:$D$72,CLUBS!$B15,'MP F'!$K$5:$K$72,"&gt;0")+COUNTIFS('MP H'!$D$5:$D$72,CLUBS!$B15,'MP H'!$K$5:$K$72,"&gt;0")+COUNTIFS('PO F'!$D$5:$D$72,CLUBS!$B15,'PO F'!$K$5:$K$72,"&gt;0")+COUNTIFS('PO H'!$D$5:$D$72,CLUBS!$B15,'PO H'!$K$5:$K$72,"&gt;0")+COUNTIFS('PU F'!$D$5:$D$72,CLUBS!$B15,'PU F'!$K$5:$K$72,"&gt;0")+COUNTIFS('PU H'!$D$5:$D$72,CLUBS!$B15,'PU H'!$K$5:$K$72,"&gt;0")+COUNTIFS('BE F'!$D$5:$D$72,CLUBS!$B15,'BE F'!$K$5:$K$72,"&gt;0")+COUNTIFS('BE H'!$D$5:$D$72,CLUBS!$B15,'BE H'!$K$5:$K$72,"&gt;0")+COUNTIFS('MI F'!$D$5:$D$72,CLUBS!$B15,'MI F'!$K$5:$K$72,"&gt;0")+COUNTIFS('MI H'!$D$5:$D$72,CLUBS!$B15,'MI H'!$K$5:$K$72,"&gt;0")+COUNTIFS('CA F'!$D$5:$D$72,CLUBS!$B15,'CA F'!$K$5:$K$72,"&gt;0")+COUNTIFS('CA H'!$D$5:$D$72,CLUBS!$B15,'CA H'!$K$5:$K$72,"&gt;0")+COUNTIFS('JU F'!$D$5:$D$72,CLUBS!$B15,'JU F'!$K$5:$K$72,"&gt;0")+COUNTIFS('JU H'!$D$5:$D$72,CLUBS!$B15,'JU H'!$K$5:$K$72,"&gt;0")</f>
        <v>0</v>
      </c>
      <c r="J9" s="38">
        <f>SUMIF('MP F'!$D$5:$D$72,CLUBS!$B15,'MP F'!$L$5:$L$72)+SUMIF('MP H'!$D$5:$D$72,CLUBS!$B15,'MP H'!$L$5:$L$72)+SUMIF('PO F'!$D$5:$D$72,CLUBS!$B15,'PO F'!$L$5:$L$72)+SUMIF('PO H'!$D$5:$D$72,CLUBS!$B15,'PO H'!$L$5:$L$72)+SUMIF('PU F'!$D$5:$D$72,CLUBS!$B15,'PU F'!$L$5:$L$72)+SUMIF('PU H'!$D$5:$D$72,CLUBS!$B15,'PU H'!$L$5:$L$72)+SUMIF('BE F'!$D$5:$D$72,CLUBS!$B15,'BE F'!$L$5:$L$72)+SUMIF('BE H'!$D$5:$D$72,CLUBS!$B15,'BE H'!$L$5:$L$72)+SUMIF('MI F'!$D$5:$D$72,CLUBS!$B15,'MI F'!$L$5:$L$72)+SUMIF('MI H'!$D$5:$D$72,CLUBS!$B15,'MI H'!$L$5:$L$72)+SUMIF('CA F'!$D$5:$D$72,CLUBS!$B15,'CA F'!$L$5:$L$72)+SUMIF('CA H'!$D$5:$D$72,CLUBS!$B15,'CA H'!$L$5:$L$72)+SUMIF('JU F'!$D$5:$D$72,CLUBS!$B15,'JU F'!$L$5:$L$72)+SUMIF('JU H'!$D$5:$D$72,CLUBS!$B15,'JU H'!$L$5:$L$72)</f>
        <v>0</v>
      </c>
      <c r="K9" s="26">
        <f>COUNTIFS('MP F'!$D$5:$D$72,CLUBS!$B15,'MP F'!$M$5:$M$72,"&gt;0")+COUNTIFS('MP H'!$D$5:$D$72,CLUBS!$B15,'MP H'!$M$5:$M$72,"&gt;0")+COUNTIFS('PO F'!$D$5:$D$72,CLUBS!$B15,'PO F'!$M$5:$M$72,"&gt;0")+COUNTIFS('PO H'!$D$5:$D$72,CLUBS!$B15,'PO H'!$M$5:$M$72,"&gt;0")+COUNTIFS('PU F'!$D$5:$D$72,CLUBS!$B15,'PU F'!$M$5:$M$72,"&gt;0")+COUNTIFS('PU H'!$D$5:$D$72,CLUBS!$B15,'PU H'!$M$5:$M$72,"&gt;0")+COUNTIFS('BE F'!$D$5:$D$72,CLUBS!$B15,'BE F'!$M$5:$M$72,"&gt;0")+COUNTIFS('BE H'!$D$5:$D$72,CLUBS!$B15,'BE H'!$M$5:$M$72,"&gt;0")+COUNTIFS('MI F'!$D$5:$D$72,CLUBS!$B15,'MI F'!$M$5:$M$72,"&gt;0")+COUNTIFS('MI H'!$D$5:$D$72,CLUBS!$B15,'MI H'!$M$5:$M$72,"&gt;0")+COUNTIFS('CA F'!$D$5:$D$72,CLUBS!$B15,'CA F'!$M$5:$M$72,"&gt;0")+COUNTIFS('CA H'!$D$5:$D$72,CLUBS!$B15,'CA H'!$M$5:$M$72,"&gt;0")+COUNTIFS('JU F'!$D$5:$D$72,CLUBS!$B15,'JU F'!$M$5:$M$72,"&gt;0")+COUNTIFS('JU H'!$D$5:$D$72,CLUBS!$B15,'JU H'!$M$5:$M$72,"&gt;0")</f>
        <v>0</v>
      </c>
      <c r="L9" s="26">
        <f>SUMIF('MP F'!$D$5:$D$72,CLUBS!$B15,'MP F'!$N$5:$N$72)+SUMIF('MP H'!$D$5:$D$72,CLUBS!$B15,'MP H'!$N$5:$N$72)+SUMIF('PO F'!$D$5:$D$72,CLUBS!$B15,'PO F'!$N$5:$N$72)+SUMIF('PO H'!$D$5:$D$72,CLUBS!$B15,'PO H'!$N$5:$N$72)+SUMIF('PU F'!$D$5:$D$72,CLUBS!$B15,'PU F'!$N$5:$N$72)+SUMIF('PU H'!$D$5:$D$72,CLUBS!$B15,'PU H'!$N$5:$N$72)+SUMIF('BE F'!$D$5:$D$72,CLUBS!$B15,'BE F'!$N$5:$N$72)+SUMIF('BE H'!$D$5:$D$72,CLUBS!$B15,'BE H'!$N$5:$N$72)+SUMIF('MI F'!$D$5:$D$72,CLUBS!$B15,'MI F'!$N$5:$N$72)+SUMIF('MI H'!$D$5:$D$72,CLUBS!$B15,'MI H'!$N$5:$N$72)+SUMIF('CA F'!$D$5:$D$72,CLUBS!$B15,'CA F'!$N$5:$N$72)+SUMIF('CA H'!$D$5:$D$72,CLUBS!$B15,'CA H'!$N$5:$N$72)+SUMIF('JU F'!$D$5:$D$72,CLUBS!$B15,'JU F'!$N$5:$N$72)+SUMIF('JU H'!$D$5:$D$72,CLUBS!$B15,'JU H'!$N$5:$N$72)</f>
        <v>0</v>
      </c>
      <c r="M9" s="26">
        <f>COUNTIFS('MP F'!$D$5:$D$72,CLUBS!$B15,'MP F'!$O$5:$O$72,"&gt;0")+COUNTIFS('MP H'!$D$5:$D$72,CLUBS!$B15,'MP H'!$O$5:$O$72,"&gt;0")+COUNTIFS('PO F'!$D$5:$D$72,CLUBS!$B15,'PO F'!$O$5:$O$72,"&gt;0")+COUNTIFS('PO H'!$D$5:$D$72,CLUBS!$B15,'PO H'!$O$5:$O$72,"&gt;0")+COUNTIFS('PU F'!$D$5:$D$72,CLUBS!$B15,'PU F'!$O$5:$O$72,"&gt;0")+COUNTIFS('PU H'!$D$5:$D$72,CLUBS!$B15,'PU H'!$O$5:$O$72,"&gt;0")+COUNTIFS('BE F'!$D$5:$D$72,CLUBS!$B15,'BE F'!$O$5:$O$72,"&gt;0")+COUNTIFS('BE H'!$D$5:$D$72,CLUBS!$B15,'BE H'!$O$5:$O$72,"&gt;0")+COUNTIFS('MI F'!$D$5:$D$72,CLUBS!$B15,'MI F'!$O$5:$O$72,"&gt;0")+COUNTIFS('MI H'!$D$5:$D$72,CLUBS!$B15,'MI H'!$O$5:$O$72,"&gt;0")+COUNTIFS('CA F'!$D$5:$D$72,CLUBS!$B15,'CA F'!$O$5:$O$72,"&gt;0")+COUNTIFS('CA H'!$D$5:$D$72,CLUBS!$B15,'CA H'!$O$5:$O$72,"&gt;0")+COUNTIFS('JU F'!$D$5:$D$72,CLUBS!$B15,'JU F'!$O$5:$O$72,"&gt;0")+COUNTIFS('JU H'!$D$5:$D$72,CLUBS!$B15,'JU H'!$O$5:$O$72,"&gt;0")</f>
        <v>0</v>
      </c>
      <c r="N9" s="26">
        <f>SUMIF('MP F'!$D$5:$D$72,CLUBS!$B15,'MP F'!$P$5:$P$72)+SUMIF('MP H'!$D$5:$D$72,CLUBS!$B15,'MP H'!$P$5:$P$72)+SUMIF('PO F'!$D$5:$D$72,CLUBS!$B15,'PO F'!$P$5:$P$72)+SUMIF('PO H'!$D$5:$D$72,CLUBS!$B15,'PO H'!$P$5:$P$72)+SUMIF('PU F'!$D$5:$D$72,CLUBS!$B15,'PU F'!$P$5:$P$72)+SUMIF('PU H'!$D$5:$D$72,CLUBS!$B15,'PU H'!$P$5:$P$72)+SUMIF('BE F'!$D$5:$D$72,CLUBS!$B15,'BE F'!$P$5:$P$72)+SUMIF('BE H'!$D$5:$D$72,CLUBS!$B15,'BE H'!$P$5:$P$72)+SUMIF('MI F'!$D$5:$D$72,CLUBS!$B15,'MI F'!$P$5:$P$72)+SUMIF('MI H'!$D$5:$D$72,CLUBS!$B15,'MI H'!$P$5:$P$72)+SUMIF('CA F'!$D$5:$D$72,CLUBS!$B15,'CA F'!$P$5:$P$72)+SUMIF('CA H'!$D$5:$D$72,CLUBS!$B15,'CA H'!$P$5:$P$72)+SUMIF('JU F'!$D$5:$D$72,CLUBS!$B15,'JU F'!$P$5:$P$72)+SUMIF('JU H'!$D$5:$D$72,CLUBS!$B15,'JU H'!$P$5:$P$72)</f>
        <v>0</v>
      </c>
      <c r="O9" s="26">
        <f>COUNTIFS('MP F'!$D$5:$D$72,CLUBS!$B15,'MP F'!$Q$5:$Q$72,"&gt;0")+COUNTIFS('MP H'!$D$5:$D$72,CLUBS!$B15,'MP H'!$Q$5:$Q$72,"&gt;0")+COUNTIFS('PO F'!$D$5:$D$72,CLUBS!$B15,'PO F'!$Q$5:$Q$72,"&gt;0")+COUNTIFS('PO H'!$D$5:$D$72,CLUBS!$B15,'PO H'!$Q$5:$Q$72,"&gt;0")+COUNTIFS('PU F'!$D$5:$D$72,CLUBS!$B15,'PU F'!$Q$5:$Q$72,"&gt;0")+COUNTIFS('PU H'!$D$5:$D$72,CLUBS!$B15,'PU H'!$Q$5:$Q$72,"&gt;0")+COUNTIFS('BE F'!$D$5:$D$72,CLUBS!$B15,'BE F'!$Q$5:$Q$72,"&gt;0")+COUNTIFS('BE H'!$D$5:$D$72,CLUBS!$B15,'BE H'!$Q$5:$Q$72,"&gt;0")+COUNTIFS('MI F'!$D$5:$D$72,CLUBS!$B15,'MI F'!$Q$5:$Q$72,"&gt;0")+COUNTIFS('MI H'!$D$5:$D$72,CLUBS!$B15,'MI H'!$Q$5:$Q$72,"&gt;0")+COUNTIFS('CA F'!$D$5:$D$72,CLUBS!$B15,'CA F'!$Q$5:$Q$72,"&gt;0")+COUNTIFS('CA H'!$D$5:$D$72,CLUBS!$B15,'CA H'!$Q$5:$Q$72,"&gt;0")+COUNTIFS('JU F'!$D$5:$D$72,CLUBS!$B15,'JU F'!$Q$5:$Q$72,"&gt;0")+COUNTIFS('JU H'!$D$5:$D$72,CLUBS!$B15,'JU H'!$Q$5:$Q$72,"&gt;0")</f>
        <v>0</v>
      </c>
      <c r="P9" s="26">
        <f>SUMIF('MP F'!$D$5:$D$72,CLUBS!$B15,'MP F'!$R$5:$R$72)+SUMIF('MP H'!$D$5:$D$72,CLUBS!$B15,'MP H'!$R$5:$R$72)+SUMIF('PO F'!$D$5:$D$72,CLUBS!$B15,'PO F'!$R$5:$R$72)+SUMIF('PO H'!$D$5:$D$72,CLUBS!$B15,'PO H'!$R$5:$R$72)+SUMIF('PU F'!$D$5:$D$72,CLUBS!$B15,'PU F'!$R$5:$R$72)+SUMIF('PU H'!$D$5:$D$72,CLUBS!$B15,'PU H'!$R$5:$R$72)+SUMIF('BE F'!$D$5:$D$72,CLUBS!$B15,'BE F'!$R$5:$R$72)+SUMIF('BE H'!$D$5:$D$72,CLUBS!$B15,'BE H'!$R$5:$R$72)+SUMIF('MI F'!$D$5:$D$72,CLUBS!$B15,'MI F'!$R$5:$R$72)+SUMIF('MI H'!$D$5:$D$72,CLUBS!$B15,'MI H'!$R$5:$R$72)+SUMIF('CA F'!$D$5:$D$72,CLUBS!$B15,'CA F'!$R$5:$R$72)+SUMIF('CA H'!$D$5:$D$72,CLUBS!$B15,'CA H'!$R$5:$R$72)+SUMIF('JU F'!$D$5:$D$72,CLUBS!$B15,'JU F'!$R$5:$R$72)+SUMIF('JU H'!$D$5:$D$72,CLUBS!$B15,'JU H'!$R$5:$R$72)</f>
        <v>0</v>
      </c>
      <c r="Q9" s="26">
        <f>COUNTIFS('MP F'!$D$5:$D$72,CLUBS!$B15,'MP F'!$S$5:$S$72,"&gt;0")+COUNTIFS('MP H'!$D$5:$D$72,CLUBS!$B15,'MP H'!$S$5:$S$72,"&gt;0")+COUNTIFS('PO F'!$D$5:$D$72,CLUBS!$B15,'PO F'!$S$5:$S$72,"&gt;0")+COUNTIFS('PO H'!$D$5:$D$72,CLUBS!$B15,'PO H'!$S$5:$S$72,"&gt;0")+COUNTIFS('PU F'!$D$5:$D$72,CLUBS!$B15,'PU F'!$S$5:$S$72,"&gt;0")+COUNTIFS('PU H'!$D$5:$D$72,CLUBS!$B15,'PU H'!$S$5:$S$72,"&gt;0")+COUNTIFS('BE F'!$D$5:$D$72,CLUBS!$B15,'BE F'!$S$5:$S$72,"&gt;0")+COUNTIFS('BE H'!$D$5:$D$72,CLUBS!$B15,'BE H'!$S$5:$S$72,"&gt;0")+COUNTIFS('MI F'!$D$5:$D$72,CLUBS!$B15,'MI F'!$S$5:$S$72,"&gt;0")+COUNTIFS('MI H'!$D$5:$D$72,CLUBS!$B15,'MI H'!$S$5:$S$72,"&gt;0")+COUNTIFS('CA F'!$D$5:$D$72,CLUBS!$B15,'CA F'!$S$5:$S$72,"&gt;0")+COUNTIFS('CA H'!$D$5:$D$72,CLUBS!$B15,'CA H'!$S$5:$S$72,"&gt;0")+COUNTIFS('JU F'!$D$5:$D$72,CLUBS!$B15,'JU F'!$S$5:$S$72,"&gt;0")+COUNTIFS('JU H'!$D$5:$D$72,CLUBS!$B15,'JU H'!$S$5:$S$72,"&gt;0")</f>
        <v>0</v>
      </c>
      <c r="R9" s="26">
        <f>SUMIF('MP F'!$D$5:$D$72,CLUBS!$B15,'MP F'!$T$5:$T$72)+SUMIF('MP H'!$D$5:$D$72,CLUBS!$B15,'MP H'!$T$5:$T$72)+SUMIF('PO F'!$D$5:$D$72,CLUBS!$B15,'PO F'!$T$5:$T$72)+SUMIF('PO H'!$D$5:$D$72,CLUBS!$B15,'PO H'!$T$5:$T$72)+SUMIF('PU F'!$D$5:$D$72,CLUBS!$B15,'PU F'!$T$5:$T$72)+SUMIF('PU H'!$D$5:$D$72,CLUBS!$B15,'PU H'!$T$5:$T$72)+SUMIF('BE F'!$D$5:$D$72,CLUBS!$B15,'BE F'!$T$5:$T$72)+SUMIF('BE H'!$D$5:$D$72,CLUBS!$B15,'BE H'!$T$5:$T$72)+SUMIF('MI F'!$D$5:$D$72,CLUBS!$B15,'MI F'!$T$5:$T$72)+SUMIF('MI H'!$D$5:$D$72,CLUBS!$B15,'MI H'!$T$5:$T$72)+SUMIF('CA F'!$D$5:$D$72,CLUBS!$B15,'CA F'!$T$5:$T$72)+SUMIF('CA H'!$D$5:$D$72,CLUBS!$B15,'CA H'!$T$5:$T$72)+SUMIF('JU F'!$D$5:$D$72,CLUBS!$B15,'JU F'!$T$5:$T$72)+SUMIF('JU H'!$D$5:$D$72,CLUBS!$B15,'JU H'!$T$5:$T$72)</f>
        <v>0</v>
      </c>
      <c r="S9" s="26">
        <f>COUNTIFS('MP F'!$D$5:$D$72,CLUBS!$B15,'MP F'!$U$5:$U$72,"&gt;0")+COUNTIFS('MP H'!$D$5:$D$72,CLUBS!$B15,'MP H'!$U$5:$U$72,"&gt;0")+COUNTIFS('PO F'!$D$5:$D$72,CLUBS!$B15,'PO F'!$U$5:$U$72,"&gt;0")+COUNTIFS('PO H'!$D$5:$D$72,CLUBS!$B15,'PO H'!$U$5:$U$72,"&gt;0")+COUNTIFS('PU F'!$D$5:$D$72,CLUBS!$B15,'PU F'!$U$5:$U$72,"&gt;0")+COUNTIFS('PU H'!$D$5:$D$72,CLUBS!$B15,'PU H'!$U$5:$U$72,"&gt;0")+COUNTIFS('BE F'!$D$5:$D$72,CLUBS!$B15,'BE F'!$U$5:$U$72,"&gt;0")+COUNTIFS('BE H'!$D$5:$D$72,CLUBS!$B15,'BE H'!$U$5:$U$72,"&gt;0")+COUNTIFS('MI F'!$D$5:$D$72,CLUBS!$B15,'MI F'!$U$5:$U$72,"&gt;0")+COUNTIFS('MI H'!$D$5:$D$72,CLUBS!$B15,'MI H'!$U$5:$U$72,"&gt;0")+COUNTIFS('CA F'!$D$5:$D$72,CLUBS!$B15,'CA F'!$U$5:$U$72,"&gt;0")+COUNTIFS('CA H'!$D$5:$D$72,CLUBS!$B15,'CA H'!$U$5:$U$72,"&gt;0")+COUNTIFS('JU F'!$D$5:$D$72,CLUBS!$B15,'JU F'!$U$5:$U$72,"&gt;0")+COUNTIFS('JU H'!$D$5:$D$72,CLUBS!$B15,'JU H'!$U$5:$U$72,"&gt;0")</f>
        <v>0</v>
      </c>
      <c r="T9" s="26">
        <f>SUMIF('MP F'!$D$5:$D$72,CLUBS!$B15,'MP F'!$V$5:$V$72)+SUMIF('MP H'!$D$5:$D$72,CLUBS!$B15,'MP H'!$V$5:$V$72)+SUMIF('PO F'!$D$5:$D$72,CLUBS!$B15,'PO F'!$V$5:$V$72)+SUMIF('PO H'!$D$5:$D$72,CLUBS!$B15,'PO H'!$V$5:$V$72)+SUMIF('PU F'!$D$5:$D$72,CLUBS!$B15,'PU F'!$V$5:$V$72)+SUMIF('PU H'!$D$5:$D$72,CLUBS!$B15,'PU H'!$V$5:$V$72)+SUMIF('BE F'!$D$5:$D$72,CLUBS!$B15,'BE F'!$V$5:$V$72)+SUMIF('BE H'!$D$5:$D$72,CLUBS!$B15,'BE H'!$V$5:$V$72)+SUMIF('MI F'!$D$5:$D$72,CLUBS!$B15,'MI F'!$V$5:$V$72)+SUMIF('MI H'!$D$5:$D$72,CLUBS!$B15,'MI H'!$V$5:$V$72)+SUMIF('CA F'!$D$5:$D$72,CLUBS!$B15,'CA F'!$V$5:$V$72)+SUMIF('CA H'!$D$5:$D$72,CLUBS!$B15,'CA H'!$V$5:$V$72)+SUMIF('JU F'!$D$5:$D$72,CLUBS!$B15,'JU F'!$V$5:$V$72)+SUMIF('JU H'!$D$5:$D$72,CLUBS!$B15,'JU H'!$V$5:$V$72)</f>
        <v>0</v>
      </c>
      <c r="U9" s="26">
        <f>COUNTIFS('MP F'!$D$5:$D$72,CLUBS!$B15,'MP F'!$W$5:$W$72,"&gt;0")+COUNTIFS('MP H'!$D$5:$D$72,CLUBS!$B15,'MP H'!$W$5:$W$72,"&gt;0")+COUNTIFS('PO F'!$D$5:$D$72,CLUBS!$B15,'PO F'!$W$5:$W$72,"&gt;0")+COUNTIFS('PO H'!$D$5:$D$72,CLUBS!$B15,'PO H'!$W$5:$W$72,"&gt;0")+COUNTIFS('PU F'!$D$5:$D$72,CLUBS!$B15,'PU F'!$W$5:$W$72,"&gt;0")+COUNTIFS('PU H'!$D$5:$D$72,CLUBS!$B15,'PU H'!$W$5:$W$72,"&gt;0")+COUNTIFS('BE F'!$D$5:$D$72,CLUBS!$B15,'BE F'!$W$5:$W$72,"&gt;0")+COUNTIFS('BE H'!$D$5:$D$72,CLUBS!$B15,'BE H'!$W$5:$W$72,"&gt;0")+COUNTIFS('MI F'!$D$5:$D$72,CLUBS!$B15,'MI F'!$W$5:$W$72,"&gt;0")+COUNTIFS('MI H'!$D$5:$D$72,CLUBS!$B15,'MI H'!$W$5:$W$72,"&gt;0")+COUNTIFS('CA F'!$D$5:$D$72,CLUBS!$B15,'CA F'!$W$5:$W$72,"&gt;0")+COUNTIFS('CA H'!$D$5:$D$72,CLUBS!$B15,'CA H'!$W$5:$W$72,"&gt;0")+COUNTIFS('JU F'!$D$5:$D$72,CLUBS!$B15,'JU F'!$W$5:$W$72,"&gt;0")+COUNTIFS('JU H'!$D$5:$D$72,CLUBS!$B15,'JU H'!$W$5:$W$72,"&gt;0")</f>
        <v>0</v>
      </c>
      <c r="V9" s="26">
        <f>SUMIF('MP F'!$D$5:$D$72,CLUBS!$B15,'MP F'!$X$5:$X$72)+SUMIF('MP H'!$D$5:$D$72,CLUBS!$B15,'MP H'!$X$5:$X$72)+SUMIF('PO F'!$D$5:$D$72,CLUBS!$B15,'PO F'!$X$5:$X$72)+SUMIF('PO H'!$D$5:$D$72,CLUBS!$B15,'PO H'!$X$5:$X$72)+SUMIF('PU F'!$D$5:$D$72,CLUBS!$B15,'PU F'!$X$5:$X$72)+SUMIF('PU H'!$D$5:$D$72,CLUBS!$B15,'PU H'!$X$5:$X$72)+SUMIF('BE F'!$D$5:$D$72,CLUBS!$B15,'BE F'!$X$5:$X$72)+SUMIF('BE H'!$D$5:$D$72,CLUBS!$B15,'BE H'!$X$5:$X$72)+SUMIF('MI F'!$D$5:$D$72,CLUBS!$B15,'MI F'!$X$5:$X$72)+SUMIF('MI H'!$D$5:$D$72,CLUBS!$B15,'MI H'!$X$5:$X$72)+SUMIF('CA F'!$D$5:$D$72,CLUBS!$B15,'CA F'!$X$5:$X$72)+SUMIF('CA H'!$D$5:$D$72,CLUBS!$B15,'CA H'!$X$5:$X$72)+SUMIF('JU F'!$D$5:$D$72,CLUBS!$B15,'JU F'!$X$5:$X$72)+SUMIF('JU H'!$D$5:$D$72,CLUBS!$B15,'JU H'!$X$5:$X$72)</f>
        <v>0</v>
      </c>
      <c r="W9" s="26">
        <f>COUNTIFS('MP F'!$D$5:$D$72,CLUBS!$B15,'MP F'!$Y$5:$Y$72,"&gt;0")+COUNTIFS('MP H'!$D$5:$D$72,CLUBS!$B15,'MP H'!$Y$5:$Y$72,"&gt;0")+COUNTIFS('PO F'!$D$5:$D$72,CLUBS!$B15,'PO F'!$Y$5:$Y$72,"&gt;0")+COUNTIFS('PO H'!$D$5:$D$72,CLUBS!$B15,'PO H'!$Y$5:$Y$72,"&gt;0")+COUNTIFS('PU F'!$D$5:$D$72,CLUBS!$B15,'PU F'!$Y$5:$Y$72,"&gt;0")+COUNTIFS('PU H'!$D$5:$D$72,CLUBS!$B15,'PU H'!$Y$5:$Y$72,"&gt;0")+COUNTIFS('BE F'!$D$5:$D$72,CLUBS!$B15,'BE F'!$Y$5:$Y$72,"&gt;0")+COUNTIFS('BE H'!$D$5:$D$72,CLUBS!$B15,'BE H'!$Y$5:$Y$72,"&gt;0")+COUNTIFS('MI F'!$D$5:$D$72,CLUBS!$B15,'MI F'!$Y$5:$Y$72,"&gt;0")+COUNTIFS('MI H'!$D$5:$D$72,CLUBS!$B15,'MI H'!$Y$5:$Y$72,"&gt;0")+COUNTIFS('CA F'!$D$5:$D$72,CLUBS!$B15,'CA F'!$Y$5:$Y$72,"&gt;0")+COUNTIFS('CA H'!$D$5:$D$72,CLUBS!$B15,'CA H'!$Y$5:$Y$72,"&gt;0")+COUNTIFS('JU F'!$D$5:$D$72,CLUBS!$B15,'JU F'!$Y$5:$Y$72,"&gt;0")+COUNTIFS('JU H'!$D$5:$D$72,CLUBS!$B15,'JU H'!$Y$5:$Y$72,"&gt;0")</f>
        <v>0</v>
      </c>
      <c r="X9" s="26">
        <f>SUMIF('MP F'!$D$5:$D$72,CLUBS!$B15,'MP F'!$Z$5:$Z$72)+SUMIF('MP H'!$D$5:$D$72,CLUBS!$B15,'MP H'!$Z$5:$Z$72)+SUMIF('PO F'!$D$5:$D$72,CLUBS!$B15,'PO F'!$Z$5:$Z$72)+SUMIF('PO H'!$D$5:$D$72,CLUBS!$B15,'PO H'!$Z$5:$Z$72)+SUMIF('PU F'!$D$5:$D$72,CLUBS!$B15,'PU F'!$Z$5:$Z$72)+SUMIF('PU H'!$D$5:$D$72,CLUBS!$B15,'PU H'!$Z$5:$Z$72)+SUMIF('BE F'!$D$5:$D$72,CLUBS!$B15,'BE F'!$Z$5:$Z$72)+SUMIF('BE H'!$D$5:$D$72,CLUBS!$B15,'BE H'!$Z$5:$Z$72)+SUMIF('MI F'!$D$5:$D$72,CLUBS!$B15,'MI F'!$Z$5:$Z$72)+SUMIF('MI H'!$D$5:$D$72,CLUBS!$B15,'MI H'!$Z$5:$Z$72)+SUMIF('CA F'!$D$5:$D$72,CLUBS!$B15,'CA F'!$Z$5:$Z$72)+SUMIF('CA H'!$D$5:$D$72,CLUBS!$B15,'CA H'!$Z$5:$Z$72)+SUMIF('JU F'!$D$5:$D$72,CLUBS!$B15,'JU F'!$Z$5:$Z$72)+SUMIF('JU H'!$D$5:$D$72,CLUBS!$B15,'JU H'!$Z$5:$Z$72)</f>
        <v>0</v>
      </c>
      <c r="Y9" s="26">
        <f>COUNTIFS('MP F'!$D$5:$D$72,CLUBS!$B15,'MP F'!$AA$5:$AA$72,"&gt;0")+COUNTIFS('MP H'!$D$5:$D$72,CLUBS!$B15,'MP H'!$AA$5:$AA$72,"&gt;0")+COUNTIFS('PO F'!$D$5:$D$72,CLUBS!$B15,'PO F'!$AA$5:$AA$72,"&gt;0")+COUNTIFS('PO H'!$D$5:$D$72,CLUBS!$B15,'PO H'!$AA$5:$AA$72,"&gt;0")+COUNTIFS('PU F'!$D$5:$D$72,CLUBS!$B15,'PU F'!$AA$5:$AA$72,"&gt;0")+COUNTIFS('PU H'!$D$5:$D$72,CLUBS!$B15,'PU H'!$AA$5:$AA$72,"&gt;0")+COUNTIFS('BE F'!$D$5:$D$72,CLUBS!$B15,'BE F'!$AA$5:$AA$72,"&gt;0")+COUNTIFS('BE H'!$D$5:$D$72,CLUBS!$B15,'BE H'!$AA$5:$AA$72,"&gt;0")+COUNTIFS('MI F'!$D$5:$D$72,CLUBS!$B15,'MI F'!$AA$5:$AA$72,"&gt;0")+COUNTIFS('MI H'!$D$5:$D$72,CLUBS!$B15,'MI H'!$AA$5:$AA$72,"&gt;0")+COUNTIFS('CA F'!$D$5:$D$72,CLUBS!$B15,'CA F'!$AA$5:$AA$72,"&gt;0")+COUNTIFS('CA H'!$D$5:$D$72,CLUBS!$B15,'CA H'!$AA$5:$AA$72,"&gt;0")+COUNTIFS('JU F'!$D$5:$D$72,CLUBS!$B15,'JU F'!$AA$5:$AA$72,"&gt;0")+COUNTIFS('JU H'!$D$5:$D$72,CLUBS!$B15,'JU H'!$AA$5:$AA$72,"&gt;0")</f>
        <v>0</v>
      </c>
      <c r="Z9" s="26">
        <f>SUMIF('MP F'!$D$5:$D$72,CLUBS!$B15,'MP F'!$AB$5:$AB$72)+SUMIF('MP H'!$D$5:$D$72,CLUBS!$B15,'MP H'!$AB$5:$AB$72)+SUMIF('PO F'!$D$5:$D$72,CLUBS!$B15,'PO F'!$AB$5:$AB$72)+SUMIF('PO H'!$D$5:$D$72,CLUBS!$B15,'PO H'!$AB$5:$AB$72)+SUMIF('PU F'!$D$5:$D$72,CLUBS!$B15,'PU F'!$AB$5:$AB$72)+SUMIF('PU H'!$D$5:$D$72,CLUBS!$B15,'PU H'!$AB$5:$AB$72)+SUMIF('BE F'!$D$5:$D$72,CLUBS!$B15,'BE F'!$AB$5:$AB$72)+SUMIF('BE H'!$D$5:$D$72,CLUBS!$B15,'BE H'!$AB$5:$AB$72)+SUMIF('MI F'!$D$5:$D$72,CLUBS!$B15,'MI F'!$AB$5:$AB$72)+SUMIF('MI H'!$D$5:$D$72,CLUBS!$B15,'MI H'!$AB$5:$AB$72)+SUMIF('CA F'!$D$5:$D$72,CLUBS!$B15,'CA F'!$AB$5:$AB$72)+SUMIF('CA H'!$D$5:$D$72,CLUBS!$B15,'CA H'!$AB$5:$AB$72)+SUMIF('JU F'!$D$5:$D$72,CLUBS!$B15,'JU F'!$AB$5:$AB$72)+SUMIF('JU H'!$D$5:$D$72,CLUBS!$B15,'JU H'!$AB$5:$AB$72)</f>
        <v>0</v>
      </c>
      <c r="AA9" s="26">
        <f>COUNTIFS('MP F'!$D$5:$D$72,CLUBS!$B15,'MP F'!$AC$5:$AC$72,"&gt;0")+COUNTIFS('MP H'!$D$5:$D$72,CLUBS!$B15,'MP H'!$AC$5:$AC$72,"&gt;0")+COUNTIFS('PO F'!$D$5:$D$72,CLUBS!$B15,'PO F'!$AC$5:$AC$72,"&gt;0")+COUNTIFS('PO H'!$D$5:$D$72,CLUBS!$B15,'PO H'!$AC$5:$AC$72,"&gt;0")+COUNTIFS('PU F'!$D$5:$D$72,CLUBS!$B15,'PU F'!$AC$5:$AC$72,"&gt;0")+COUNTIFS('PU H'!$D$5:$D$72,CLUBS!$B15,'PU H'!$AC$5:$AC$72,"&gt;0")+COUNTIFS('BE F'!$D$5:$D$72,CLUBS!$B15,'BE F'!$AC$5:$AC$72,"&gt;0")+COUNTIFS('BE H'!$D$5:$D$72,CLUBS!$B15,'BE H'!$AC$5:$AC$72,"&gt;0")+COUNTIFS('MI F'!$D$5:$D$72,CLUBS!$B15,'MI F'!$AC$5:$AC$72,"&gt;0")+COUNTIFS('MI H'!$D$5:$D$72,CLUBS!$B15,'MI H'!$AC$5:$AC$72,"&gt;0")+COUNTIFS('CA F'!$D$5:$D$72,CLUBS!$B15,'CA F'!$AC$5:$AC$72,"&gt;0")+COUNTIFS('CA H'!$D$5:$D$72,CLUBS!$B15,'CA H'!$AC$5:$AC$72,"&gt;0")+COUNTIFS('JU F'!$D$5:$D$72,CLUBS!$B15,'JU F'!$AC$5:$AC$72,"&gt;0")+COUNTIFS('JU H'!$D$5:$D$72,CLUBS!$B15,'JU H'!$AC$5:$AC$72,"&gt;0")</f>
        <v>0</v>
      </c>
      <c r="AB9" s="26">
        <f>SUMIF('MP F'!$D$5:$D$72,CLUBS!$B15,'MP F'!$AD$5:$AD$72)+SUMIF('MP H'!$D$5:$D$72,CLUBS!$B15,'MP H'!$AD$5:$AD$72)+SUMIF('PO F'!$D$5:$D$72,CLUBS!$B15,'PO F'!$AD$5:$AD$72)+SUMIF('PO H'!$D$5:$D$72,CLUBS!$B15,'PO H'!$AD$5:$AD$72)+SUMIF('PU F'!$D$5:$D$72,CLUBS!$B15,'PU F'!$AD$5:$AD$72)+SUMIF('PU H'!$D$5:$D$72,CLUBS!$B15,'PU H'!$AD$5:$AD$72)+SUMIF('BE F'!$D$5:$D$72,CLUBS!$B15,'BE F'!$AD$5:$AD$72)+SUMIF('BE H'!$D$5:$D$72,CLUBS!$B15,'BE H'!$AD$5:$AD$72)+SUMIF('MI F'!$D$5:$D$72,CLUBS!$B15,'MI F'!$AD$5:$AD$72)+SUMIF('MI H'!$D$5:$D$72,CLUBS!$B15,'MI H'!$AD$5:$AD$72)+SUMIF('CA F'!$D$5:$D$72,CLUBS!$B15,'CA F'!$AD$5:$AD$72)+SUMIF('CA H'!$D$5:$D$72,CLUBS!$B15,'CA H'!$AD$5:$AD$72)+SUMIF('JU F'!$D$5:$D$72,CLUBS!$B15,'JU F'!$AD$5:$AD$72)+SUMIF('JU H'!$D$5:$D$72,CLUBS!$B15,'JU H'!$AD$5:$AD$72)</f>
        <v>0</v>
      </c>
      <c r="AC9" s="26">
        <f>COUNTIFS('MP F'!$D$5:$D$72,CLUBS!$B15,'MP F'!$AE$5:$AE$72,"&gt;0")+COUNTIFS('MP H'!$D$5:$D$72,CLUBS!$B15,'MP H'!$AE$5:$AE$72,"&gt;0")+COUNTIFS('PO F'!$D$5:$D$72,CLUBS!$B15,'PO F'!$AE$5:$AE$72,"&gt;0")+COUNTIFS('PO H'!$D$5:$D$72,CLUBS!$B15,'PO H'!$AE$5:$AE$72,"&gt;0")+COUNTIFS('PU F'!$D$5:$D$72,CLUBS!$B15,'PU F'!$AE$5:$AE$72,"&gt;0")+COUNTIFS('PU H'!$D$5:$D$72,CLUBS!$B15,'PU H'!$AE$5:$AE$72,"&gt;0")+COUNTIFS('BE F'!$D$5:$D$72,CLUBS!$B15,'BE F'!$AE$5:$AE$72,"&gt;0")+COUNTIFS('BE H'!$D$5:$D$72,CLUBS!$B15,'BE H'!$AE$5:$AE$72,"&gt;0")+COUNTIFS('MI F'!$D$5:$D$72,CLUBS!$B15,'MI F'!$AE$5:$AE$72,"&gt;0")+COUNTIFS('MI H'!$D$5:$D$72,CLUBS!$B15,'MI H'!$AE$5:$AE$72,"&gt;0")+COUNTIFS('CA F'!$D$5:$D$72,CLUBS!$B15,'CA F'!$AE$5:$AE$72,"&gt;0")+COUNTIFS('CA H'!$D$5:$D$72,CLUBS!$B15,'CA H'!$AE$5:$AE$72,"&gt;0")+COUNTIFS('JU F'!$D$5:$D$72,CLUBS!$B15,'JU F'!$AE$5:$AE$72,"&gt;0")+COUNTIFS('JU H'!$D$5:$D$72,CLUBS!$B15,'JU H'!$AE$5:$AE$72,"&gt;0")</f>
        <v>0</v>
      </c>
      <c r="AD9" s="26">
        <f>SUMIF('MP F'!$D$5:$D$72,CLUBS!$B15,'MP F'!$AF$5:$AF$72)+SUMIF('MP H'!$D$5:$D$72,CLUBS!$B15,'MP H'!$AF$5:$AF$72)+SUMIF('PO F'!$D$5:$D$72,CLUBS!$B15,'PO F'!$AF$5:$AF$72)+SUMIF('PO H'!$D$5:$D$72,CLUBS!$B15,'PO H'!$AF$5:$AF$72)+SUMIF('PU F'!$D$5:$D$72,CLUBS!$B15,'PU F'!$AF$5:$AF$72)+SUMIF('PU H'!$D$5:$D$72,CLUBS!$B15,'PU H'!$AF$5:$AF$72)+SUMIF('BE F'!$D$5:$D$72,CLUBS!$B15,'BE F'!$AF$5:$AF$72)+SUMIF('BE H'!$D$5:$D$72,CLUBS!$B15,'BE H'!$AF$5:$AF$72)+SUMIF('MI F'!$D$5:$D$72,CLUBS!$B15,'MI F'!$AF$5:$AF$72)+SUMIF('MI H'!$D$5:$D$72,CLUBS!$B15,'MI H'!$AF$5:$AF$72)+SUMIF('CA F'!$D$5:$D$72,CLUBS!$B15,'CA F'!$AF$5:$AF$72)+SUMIF('CA H'!$D$5:$D$72,CLUBS!$B15,'CA H'!$AF$5:$AF$72)+SUMIF('JU F'!$D$5:$D$72,CLUBS!$B15,'JU F'!$AF$5:$AF$72)+SUMIF('JU H'!$D$5:$D$72,CLUBS!$B15,'JU H'!$AF$5:$AF$72)</f>
        <v>0</v>
      </c>
      <c r="AE9" s="26">
        <f>COUNTIFS('MP F'!$D$5:$D$72,CLUBS!$B15,'MP F'!$AG$5:$AG$72,"&gt;0")+COUNTIFS('MP H'!$D$5:$D$72,CLUBS!$B15,'MP H'!$AG$5:$AG$72,"&gt;0")+COUNTIFS('PO F'!$D$5:$D$72,CLUBS!$B15,'PO F'!$AG$5:$AG$72,"&gt;0")+COUNTIFS('PO H'!$D$5:$D$72,CLUBS!$B15,'PO H'!$AG$5:$AG$72,"&gt;0")+COUNTIFS('PU F'!$D$5:$D$72,CLUBS!$B15,'PU F'!$AG$5:$AG$72,"&gt;0")+COUNTIFS('PU H'!$D$5:$D$72,CLUBS!$B15,'PU H'!$AG$5:$AG$72,"&gt;0")+COUNTIFS('BE F'!$D$5:$D$72,CLUBS!$B15,'BE F'!$AG$5:$AG$72,"&gt;0")+COUNTIFS('BE H'!$D$5:$D$72,CLUBS!$B15,'BE H'!$AG$5:$AG$72,"&gt;0")+COUNTIFS('MI F'!$D$5:$D$72,CLUBS!$B15,'MI F'!$AG$5:$AG$72,"&gt;0")+COUNTIFS('MI H'!$D$5:$D$72,CLUBS!$B15,'MI H'!$AG$5:$AG$72,"&gt;0")+COUNTIFS('CA F'!$D$5:$D$72,CLUBS!$B15,'CA F'!$AG$5:$AG$72,"&gt;0")+COUNTIFS('CA H'!$D$5:$D$72,CLUBS!$B15,'CA H'!$AG$5:$AG$72,"&gt;0")+COUNTIFS('JU F'!$D$5:$D$72,CLUBS!$B15,'JU F'!$AG$5:$AG$72,"&gt;0")+COUNTIFS('JU H'!$D$5:$D$72,CLUBS!$B15,'JU H'!$AG$5:$AG$72,"&gt;0")</f>
        <v>0</v>
      </c>
      <c r="AF9" s="26">
        <f>SUMIF('MP F'!$D$5:$D$72,CLUBS!$B15,'MP F'!$AH$5:$AH$72)+SUMIF('MP H'!$D$5:$D$72,CLUBS!$B15,'MP H'!$AH$5:$AH$72)+SUMIF('PO F'!$D$5:$D$72,CLUBS!$B15,'PO F'!$AH$5:$AH$72)+SUMIF('PO H'!$D$5:$D$72,CLUBS!$B15,'PO H'!$AH$5:$AH$72)+SUMIF('PU F'!$D$5:$D$72,CLUBS!$B15,'PU F'!$AH$5:$AH$72)+SUMIF('PU H'!$D$5:$D$72,CLUBS!$B15,'PU H'!$AH$5:$AH$72)+SUMIF('BE F'!$D$5:$D$72,CLUBS!$B15,'BE F'!$AH$5:$AH$72)+SUMIF('BE H'!$D$5:$D$72,CLUBS!$B15,'BE H'!$AH$5:$AH$72)+SUMIF('MI F'!$D$5:$D$72,CLUBS!$B15,'MI F'!$AH$5:$AH$72)+SUMIF('MI H'!$D$5:$D$72,CLUBS!$B15,'MI H'!$AH$5:$AH$72)+SUMIF('CA F'!$D$5:$D$72,CLUBS!$B15,'CA F'!$AH$5:$AH$72)+SUMIF('CA H'!$D$5:$D$72,CLUBS!$B15,'CA H'!$AH$5:$AH$72)+SUMIF('JU F'!$D$5:$D$72,CLUBS!$B15,'JU F'!$AH$5:$AH$72)+SUMIF('JU H'!$D$5:$D$72,CLUBS!$B15,'JU H'!$AH$5:$AH$72)</f>
        <v>0</v>
      </c>
      <c r="AG9" s="16">
        <f t="shared" si="1"/>
        <v>0</v>
      </c>
      <c r="AH9" s="28">
        <f t="shared" si="2"/>
        <v>0</v>
      </c>
      <c r="AI9" s="29">
        <f t="shared" si="3"/>
        <v>0</v>
      </c>
      <c r="AJ9" s="14">
        <f>COUNTIF('Licenciés Jeunes 2023'!F:F,CLUBS!B15)</f>
        <v>0</v>
      </c>
      <c r="AK9" s="27">
        <f t="shared" si="4"/>
        <v>0</v>
      </c>
    </row>
    <row r="10" spans="1:37" ht="13.5" x14ac:dyDescent="0.3">
      <c r="A10" s="34">
        <f t="shared" si="0"/>
        <v>20</v>
      </c>
      <c r="B10" s="65" t="s">
        <v>21</v>
      </c>
      <c r="C10" s="14">
        <f>COUNTIFS('MP F'!$D$5:$D$72,CLUBS!$B7,'MP F'!$E$5:$E$72,"&gt;0")+COUNTIFS('MP H'!$D$5:$D$72,CLUBS!$B7,'MP H'!$E$5:$E$72,"&gt;0")+COUNTIFS('PO F'!$D$5:$D$72,CLUBS!$B7,'PO F'!$E$5:$E$72,"&gt;0")+COUNTIFS('PO H'!$D$5:$D$72,CLUBS!$B7,'PO H'!$E$5:$E$72,"&gt;0")+COUNTIFS('PU F'!$D$5:$D$72,CLUBS!$B7,'PU F'!$E$5:$E$72,"&gt;0")+COUNTIFS('PU H'!$D$5:$D$72,CLUBS!$B7,'PU H'!$E$5:$E$72,"&gt;0")+COUNTIFS('BE F'!$D$5:$D$72,CLUBS!$B7,'BE F'!$E$5:$E$72,"&gt;0")+COUNTIFS('BE H'!$D$5:$D$72,CLUBS!$B7,'BE H'!$E$5:$E$72,"&gt;0")+COUNTIFS('MI F'!$D$5:$D$72,CLUBS!$B7,'MI F'!$E$5:$E$72,"&gt;0")+COUNTIFS('MI H'!$D$5:$D$72,CLUBS!$B7,'MI H'!$E$5:$E$72,"&gt;0")+COUNTIFS('CA F'!$D$5:$D$72,CLUBS!$B7,'CA F'!$E$5:$E$72,"&gt;0")+COUNTIFS('CA H'!$D$5:$D$72,CLUBS!$B7,'CA H'!$E$5:$E$72,"&gt;0")+COUNTIFS('JU F'!$D$5:$D$72,CLUBS!$B7,'JU F'!$E$5:$E$72,"&gt;0")+COUNTIFS('JU H'!$D$5:$D$72,CLUBS!$B7,'JU H'!$E$5:$E$72,"&gt;0")</f>
        <v>0</v>
      </c>
      <c r="D10" s="27">
        <f>SUMIF('MP F'!$D$5:$D$72,CLUBS!$B7,'MP F'!$F$5:$F$72)+SUMIF('MP H'!$D$5:$D$72,CLUBS!$B7,'MP H'!$F$5:$F$72)+SUMIF('PO F'!$D$5:$D$72,CLUBS!$B7,'PO F'!$F$5:$F$72)+SUMIF('PO H'!$D$5:$D$72,CLUBS!$B7,'PO H'!$F$5:$F$72)+SUMIF('PU F'!$D$5:$D$72,CLUBS!$B7,'PU F'!$F$5:$F$72)+SUMIF('PU H'!$D$5:$D$72,CLUBS!$B7,'PU H'!$F$5:$F$72)+SUMIF('BE F'!$D$5:$D$72,CLUBS!$B7,'BE F'!$F$5:$F$72)+SUMIF('BE H'!$D$5:$D$72,CLUBS!$B7,'BE H'!$F$5:$F$72)+SUMIF('MI F'!$D$5:$D$72,CLUBS!$B7,'MI F'!$F$5:$F$72)+SUMIF('MI H'!$D$5:$D$72,CLUBS!$B7,'MI H'!$F$5:$F$72)+SUMIF('CA F'!$D$5:$D$72,CLUBS!$B7,'CA F'!$F$5:$F$72)+SUMIF('CA H'!$D$5:$D$72,CLUBS!$B7,'CA H'!$F$5:$F$72)+SUMIF('JU F'!$D$5:$D$72,CLUBS!$B7,'JU F'!$F$5:$F$72)+SUMIF('JU H'!$D$5:$D$72,CLUBS!$B7,'JU H'!$F$5:$F$72)</f>
        <v>0</v>
      </c>
      <c r="E10" s="38">
        <f>COUNTIFS('MP F'!$D$5:$D$72,CLUBS!$B7,'MP F'!$G$5:$G$72,"&gt;0")+COUNTIFS('MP H'!$D$5:$D$72,CLUBS!$B7,'MP H'!$G$5:$G$72,"&gt;0")+COUNTIFS('PO F'!$D$5:$D$72,CLUBS!$B7,'PO F'!$G$5:$G$72,"&gt;0")+COUNTIFS('PO H'!$D$5:$D$72,CLUBS!$B7,'PO H'!$G$5:$G$72,"&gt;0")+COUNTIFS('PU F'!$D$5:$D$72,CLUBS!$B7,'PU F'!$G$5:$G$72,"&gt;0")+COUNTIFS('PU H'!$D$5:$D$72,CLUBS!$B7,'PU H'!$G$5:$G$72,"&gt;0")+COUNTIFS('BE F'!$D$5:$D$72,CLUBS!$B7,'BE F'!$G$5:$G$72,"&gt;0")+COUNTIFS('BE H'!$D$5:$D$72,CLUBS!$B7,'BE H'!$G$5:$G$72,"&gt;0")+COUNTIFS('MI F'!$D$5:$D$72,CLUBS!$B7,'MI F'!$G$5:$G$72,"&gt;0")+COUNTIFS('MI H'!$D$5:$D$72,CLUBS!$B7,'MI H'!$G$5:$G$72,"&gt;0")+COUNTIFS('CA F'!$D$5:$D$72,CLUBS!$B7,'CA F'!$G$5:$G$72,"&gt;0")+COUNTIFS('CA H'!$D$5:$D$72,CLUBS!$B7,'CA H'!$G$5:$G$72,"&gt;0")+COUNTIFS('JU F'!$D$5:$D$72,CLUBS!$B7,'JU F'!$G$5:$G$72,"&gt;0")+COUNTIFS('JU H'!$D$5:$D$72,CLUBS!$B7,'JU H'!$G$5:$G$72,"&gt;0")</f>
        <v>0</v>
      </c>
      <c r="F10" s="58">
        <f>SUMIF('MP F'!$D$5:$D$72,CLUBS!$B7,'MP F'!$H$5:$H$72)+SUMIF('MP H'!$D$5:$D$72,CLUBS!$B7,'MP H'!$H$5:$H$72)+SUMIF('PO F'!$D$5:$D$72,CLUBS!$B7,'PO F'!$H$5:$H$72)+SUMIF('PO H'!$D$5:$D$72,CLUBS!$B7,'PO H'!$H$5:$H$72)+SUMIF('PU F'!$D$5:$D$72,CLUBS!$B7,'PU F'!$H$5:$H$72)+SUMIF('PU H'!$D$5:$D$72,CLUBS!$B7,'PU H'!$H$5:$H$72)+SUMIF('BE F'!$D$5:$D$72,CLUBS!$B7,'BE F'!$H$5:$H$72)+SUMIF('BE H'!$D$5:$D$72,CLUBS!$B7,'BE H'!$H$5:$H$72)+SUMIF('MI F'!$D$5:$D$72,CLUBS!$B7,'MI F'!$H$5:$H$72)+SUMIF('MI H'!$D$5:$D$72,CLUBS!$B7,'MI H'!$H$5:$H$72)+SUMIF('CA F'!$D$5:$D$72,CLUBS!$B7,'CA F'!$H$5:$H$72)+SUMIF('CA H'!$D$5:$D$72,CLUBS!$B7,'CA H'!$H$5:$H$72)+SUMIF('JU F'!$D$5:$D$72,CLUBS!$B7,'JU F'!$H$5:$H$72)+SUMIF('JU H'!$D$5:$D$72,CLUBS!$B7,'JU H'!$H$5:$H$72)</f>
        <v>0</v>
      </c>
      <c r="G10" s="14">
        <f>COUNTIFS('MP F'!$D$5:$D$72,CLUBS!$B7,'MP F'!$I$5:$I$72,"&gt;0")+COUNTIFS('MP H'!$D$5:$D$72,CLUBS!$B7,'MP H'!$I$5:$I$72,"&gt;0")+COUNTIFS('PO F'!$D$5:$D$72,CLUBS!$B7,'PO F'!$I$5:$I$72,"&gt;0")+COUNTIFS('PO H'!$D$5:$D$72,CLUBS!$B7,'PO H'!$I$5:$I$72,"&gt;0")+COUNTIFS('PU F'!$D$5:$D$72,CLUBS!$B7,'PU F'!$I$5:$I$72,"&gt;0")+COUNTIFS('PU H'!$D$5:$D$72,CLUBS!$B7,'PU H'!$I$5:$I$72,"&gt;0")+COUNTIFS('BE F'!$D$5:$D$72,CLUBS!$B7,'BE F'!$I$5:$I$72,"&gt;0")+COUNTIFS('BE H'!$D$5:$D$72,CLUBS!$B7,'BE H'!$I$5:$I$72,"&gt;0")+COUNTIFS('MI F'!$D$5:$D$72,CLUBS!$B7,'MI F'!$I$5:$I$72,"&gt;0")+COUNTIFS('MI H'!$D$5:$D$72,CLUBS!$B7,'MI H'!$I$5:$I$72,"&gt;0")+COUNTIFS('CA F'!$D$5:$D$72,CLUBS!$B7,'CA F'!$I$5:$I$72,"&gt;0")+COUNTIFS('CA H'!$D$5:$D$72,CLUBS!$B7,'CA H'!$I$5:$I$72,"&gt;0")+COUNTIFS('JU F'!$D$5:$D$72,CLUBS!$B7,'JU F'!$I$5:$I$72,"&gt;0")+COUNTIFS('JU H'!$D$5:$D$72,CLUBS!$B7,'JU H'!$I$5:$I$72,"&gt;0")</f>
        <v>0</v>
      </c>
      <c r="H10" s="26">
        <f>SUMIF('MP F'!$D$5:$D$72,CLUBS!$B7,'MP F'!$J$5:$J$72)+SUMIF('MP H'!$D$5:$D$72,CLUBS!$B7,'MP H'!$J$5:$J$72)+SUMIF('PO F'!$D$5:$D$72,CLUBS!$B7,'PO F'!$J$5:$J$72)+SUMIF('PO H'!$D$5:$D$72,CLUBS!$B7,'PO H'!$J$5:$J$72)+SUMIF('PU F'!$D$5:$D$72,CLUBS!$B7,'PU F'!$J$5:$J$72)+SUMIF('PU H'!$D$5:$D$72,CLUBS!$B7,'PU H'!$J$5:$J$72)+SUMIF('BE F'!$D$5:$D$72,CLUBS!$B7,'BE F'!$J$5:$J$72)+SUMIF('BE H'!$D$5:$D$72,CLUBS!$B7,'BE H'!$J$5:$J$72)+SUMIF('MI F'!$D$5:$D$72,CLUBS!$B7,'MI F'!$J$5:$J$72)+SUMIF('MI H'!$D$5:$D$72,CLUBS!$B7,'MI H'!$J$5:$J$72)+SUMIF('CA F'!$D$5:$D$72,CLUBS!$B7,'CA F'!$J$5:$J$72)+SUMIF('CA H'!$D$5:$D$72,CLUBS!$B7,'CA H'!$J$5:$J$72)+SUMIF('JU F'!$D$5:$D$72,CLUBS!$B7,'JU F'!$J$5:$J$72)+SUMIF('JU H'!$D$5:$D$72,CLUBS!$B7,'JU H'!$J$5:$J$72)</f>
        <v>0</v>
      </c>
      <c r="I10" s="38">
        <f>COUNTIFS('MP F'!$D$5:$D$72,CLUBS!$B7,'MP F'!$K$5:$K$72,"&gt;0")+COUNTIFS('MP H'!$D$5:$D$72,CLUBS!$B7,'MP H'!$K$5:$K$72,"&gt;0")+COUNTIFS('PO F'!$D$5:$D$72,CLUBS!$B7,'PO F'!$K$5:$K$72,"&gt;0")+COUNTIFS('PO H'!$D$5:$D$72,CLUBS!$B7,'PO H'!$K$5:$K$72,"&gt;0")+COUNTIFS('PU F'!$D$5:$D$72,CLUBS!$B7,'PU F'!$K$5:$K$72,"&gt;0")+COUNTIFS('PU H'!$D$5:$D$72,CLUBS!$B7,'PU H'!$K$5:$K$72,"&gt;0")+COUNTIFS('BE F'!$D$5:$D$72,CLUBS!$B7,'BE F'!$K$5:$K$72,"&gt;0")+COUNTIFS('BE H'!$D$5:$D$72,CLUBS!$B7,'BE H'!$K$5:$K$72,"&gt;0")+COUNTIFS('MI F'!$D$5:$D$72,CLUBS!$B7,'MI F'!$K$5:$K$72,"&gt;0")+COUNTIFS('MI H'!$D$5:$D$72,CLUBS!$B7,'MI H'!$K$5:$K$72,"&gt;0")+COUNTIFS('CA F'!$D$5:$D$72,CLUBS!$B7,'CA F'!$K$5:$K$72,"&gt;0")+COUNTIFS('CA H'!$D$5:$D$72,CLUBS!$B7,'CA H'!$K$5:$K$72,"&gt;0")+COUNTIFS('JU F'!$D$5:$D$72,CLUBS!$B7,'JU F'!$K$5:$K$72,"&gt;0")+COUNTIFS('JU H'!$D$5:$D$72,CLUBS!$B7,'JU H'!$K$5:$K$72,"&gt;0")</f>
        <v>0</v>
      </c>
      <c r="J10" s="38">
        <f>SUMIF('MP F'!$D$5:$D$72,CLUBS!$B7,'MP F'!$L$5:$L$72)+SUMIF('MP H'!$D$5:$D$72,CLUBS!$B7,'MP H'!$L$5:$L$72)+SUMIF('PO F'!$D$5:$D$72,CLUBS!$B7,'PO F'!$L$5:$L$72)+SUMIF('PO H'!$D$5:$D$72,CLUBS!$B7,'PO H'!$L$5:$L$72)+SUMIF('PU F'!$D$5:$D$72,CLUBS!$B7,'PU F'!$L$5:$L$72)+SUMIF('PU H'!$D$5:$D$72,CLUBS!$B7,'PU H'!$L$5:$L$72)+SUMIF('BE F'!$D$5:$D$72,CLUBS!$B7,'BE F'!$L$5:$L$72)+SUMIF('BE H'!$D$5:$D$72,CLUBS!$B7,'BE H'!$L$5:$L$72)+SUMIF('MI F'!$D$5:$D$72,CLUBS!$B7,'MI F'!$L$5:$L$72)+SUMIF('MI H'!$D$5:$D$72,CLUBS!$B7,'MI H'!$L$5:$L$72)+SUMIF('CA F'!$D$5:$D$72,CLUBS!$B7,'CA F'!$L$5:$L$72)+SUMIF('CA H'!$D$5:$D$72,CLUBS!$B7,'CA H'!$L$5:$L$72)+SUMIF('JU F'!$D$5:$D$72,CLUBS!$B7,'JU F'!$L$5:$L$72)+SUMIF('JU H'!$D$5:$D$72,CLUBS!$B7,'JU H'!$L$5:$L$72)</f>
        <v>0</v>
      </c>
      <c r="K10" s="26">
        <f>COUNTIFS('MP F'!$D$5:$D$72,CLUBS!$B7,'MP F'!$M$5:$M$72,"&gt;0")+COUNTIFS('MP H'!$D$5:$D$72,CLUBS!$B7,'MP H'!$M$5:$M$72,"&gt;0")+COUNTIFS('PO F'!$D$5:$D$72,CLUBS!$B7,'PO F'!$M$5:$M$72,"&gt;0")+COUNTIFS('PO H'!$D$5:$D$72,CLUBS!$B7,'PO H'!$M$5:$M$72,"&gt;0")+COUNTIFS('PU F'!$D$5:$D$72,CLUBS!$B7,'PU F'!$M$5:$M$72,"&gt;0")+COUNTIFS('PU H'!$D$5:$D$72,CLUBS!$B7,'PU H'!$M$5:$M$72,"&gt;0")+COUNTIFS('BE F'!$D$5:$D$72,CLUBS!$B7,'BE F'!$M$5:$M$72,"&gt;0")+COUNTIFS('BE H'!$D$5:$D$72,CLUBS!$B7,'BE H'!$M$5:$M$72,"&gt;0")+COUNTIFS('MI F'!$D$5:$D$72,CLUBS!$B7,'MI F'!$M$5:$M$72,"&gt;0")+COUNTIFS('MI H'!$D$5:$D$72,CLUBS!$B7,'MI H'!$M$5:$M$72,"&gt;0")+COUNTIFS('CA F'!$D$5:$D$72,CLUBS!$B7,'CA F'!$M$5:$M$72,"&gt;0")+COUNTIFS('CA H'!$D$5:$D$72,CLUBS!$B7,'CA H'!$M$5:$M$72,"&gt;0")+COUNTIFS('JU F'!$D$5:$D$72,CLUBS!$B7,'JU F'!$M$5:$M$72,"&gt;0")+COUNTIFS('JU H'!$D$5:$D$72,CLUBS!$B7,'JU H'!$M$5:$M$72,"&gt;0")</f>
        <v>0</v>
      </c>
      <c r="L10" s="26">
        <f>SUMIF('MP F'!$D$5:$D$72,CLUBS!$B7,'MP F'!$N$5:$N$72)+SUMIF('MP H'!$D$5:$D$72,CLUBS!$B7,'MP H'!$N$5:$N$72)+SUMIF('PO F'!$D$5:$D$72,CLUBS!$B7,'PO F'!$N$5:$N$72)+SUMIF('PO H'!$D$5:$D$72,CLUBS!$B7,'PO H'!$N$5:$N$72)+SUMIF('PU F'!$D$5:$D$72,CLUBS!$B7,'PU F'!$N$5:$N$72)+SUMIF('PU H'!$D$5:$D$72,CLUBS!$B7,'PU H'!$N$5:$N$72)+SUMIF('BE F'!$D$5:$D$72,CLUBS!$B7,'BE F'!$N$5:$N$72)+SUMIF('BE H'!$D$5:$D$72,CLUBS!$B7,'BE H'!$N$5:$N$72)+SUMIF('MI F'!$D$5:$D$72,CLUBS!$B7,'MI F'!$N$5:$N$72)+SUMIF('MI H'!$D$5:$D$72,CLUBS!$B7,'MI H'!$N$5:$N$72)+SUMIF('CA F'!$D$5:$D$72,CLUBS!$B7,'CA F'!$N$5:$N$72)+SUMIF('CA H'!$D$5:$D$72,CLUBS!$B7,'CA H'!$N$5:$N$72)+SUMIF('JU F'!$D$5:$D$72,CLUBS!$B7,'JU F'!$N$5:$N$72)+SUMIF('JU H'!$D$5:$D$72,CLUBS!$B7,'JU H'!$N$5:$N$72)</f>
        <v>0</v>
      </c>
      <c r="M10" s="26">
        <f>COUNTIFS('MP F'!$D$5:$D$72,CLUBS!$B7,'MP F'!$O$5:$O$72,"&gt;0")+COUNTIFS('MP H'!$D$5:$D$72,CLUBS!$B7,'MP H'!$O$5:$O$72,"&gt;0")+COUNTIFS('PO F'!$D$5:$D$72,CLUBS!$B7,'PO F'!$O$5:$O$72,"&gt;0")+COUNTIFS('PO H'!$D$5:$D$72,CLUBS!$B7,'PO H'!$O$5:$O$72,"&gt;0")+COUNTIFS('PU F'!$D$5:$D$72,CLUBS!$B7,'PU F'!$O$5:$O$72,"&gt;0")+COUNTIFS('PU H'!$D$5:$D$72,CLUBS!$B7,'PU H'!$O$5:$O$72,"&gt;0")+COUNTIFS('BE F'!$D$5:$D$72,CLUBS!$B7,'BE F'!$O$5:$O$72,"&gt;0")+COUNTIFS('BE H'!$D$5:$D$72,CLUBS!$B7,'BE H'!$O$5:$O$72,"&gt;0")+COUNTIFS('MI F'!$D$5:$D$72,CLUBS!$B7,'MI F'!$O$5:$O$72,"&gt;0")+COUNTIFS('MI H'!$D$5:$D$72,CLUBS!$B7,'MI H'!$O$5:$O$72,"&gt;0")+COUNTIFS('CA F'!$D$5:$D$72,CLUBS!$B7,'CA F'!$O$5:$O$72,"&gt;0")+COUNTIFS('CA H'!$D$5:$D$72,CLUBS!$B7,'CA H'!$O$5:$O$72,"&gt;0")+COUNTIFS('JU F'!$D$5:$D$72,CLUBS!$B7,'JU F'!$O$5:$O$72,"&gt;0")+COUNTIFS('JU H'!$D$5:$D$72,CLUBS!$B7,'JU H'!$O$5:$O$72,"&gt;0")</f>
        <v>0</v>
      </c>
      <c r="N10" s="26">
        <f>SUMIF('MP F'!$D$5:$D$72,CLUBS!$B7,'MP F'!$P$5:$P$72)+SUMIF('MP H'!$D$5:$D$72,CLUBS!$B7,'MP H'!$P$5:$P$72)+SUMIF('PO F'!$D$5:$D$72,CLUBS!$B7,'PO F'!$P$5:$P$72)+SUMIF('PO H'!$D$5:$D$72,CLUBS!$B7,'PO H'!$P$5:$P$72)+SUMIF('PU F'!$D$5:$D$72,CLUBS!$B7,'PU F'!$P$5:$P$72)+SUMIF('PU H'!$D$5:$D$72,CLUBS!$B7,'PU H'!$P$5:$P$72)+SUMIF('BE F'!$D$5:$D$72,CLUBS!$B7,'BE F'!$P$5:$P$72)+SUMIF('BE H'!$D$5:$D$72,CLUBS!$B7,'BE H'!$P$5:$P$72)+SUMIF('MI F'!$D$5:$D$72,CLUBS!$B7,'MI F'!$P$5:$P$72)+SUMIF('MI H'!$D$5:$D$72,CLUBS!$B7,'MI H'!$P$5:$P$72)+SUMIF('CA F'!$D$5:$D$72,CLUBS!$B7,'CA F'!$P$5:$P$72)+SUMIF('CA H'!$D$5:$D$72,CLUBS!$B7,'CA H'!$P$5:$P$72)+SUMIF('JU F'!$D$5:$D$72,CLUBS!$B7,'JU F'!$P$5:$P$72)+SUMIF('JU H'!$D$5:$D$72,CLUBS!$B7,'JU H'!$P$5:$P$72)</f>
        <v>0</v>
      </c>
      <c r="O10" s="26">
        <f>COUNTIFS('MP F'!$D$5:$D$72,CLUBS!$B7,'MP F'!$Q$5:$Q$72,"&gt;0")+COUNTIFS('MP H'!$D$5:$D$72,CLUBS!$B7,'MP H'!$Q$5:$Q$72,"&gt;0")+COUNTIFS('PO F'!$D$5:$D$72,CLUBS!$B7,'PO F'!$Q$5:$Q$72,"&gt;0")+COUNTIFS('PO H'!$D$5:$D$72,CLUBS!$B7,'PO H'!$Q$5:$Q$72,"&gt;0")+COUNTIFS('PU F'!$D$5:$D$72,CLUBS!$B7,'PU F'!$Q$5:$Q$72,"&gt;0")+COUNTIFS('PU H'!$D$5:$D$72,CLUBS!$B7,'PU H'!$Q$5:$Q$72,"&gt;0")+COUNTIFS('BE F'!$D$5:$D$72,CLUBS!$B7,'BE F'!$Q$5:$Q$72,"&gt;0")+COUNTIFS('BE H'!$D$5:$D$72,CLUBS!$B7,'BE H'!$Q$5:$Q$72,"&gt;0")+COUNTIFS('MI F'!$D$5:$D$72,CLUBS!$B7,'MI F'!$Q$5:$Q$72,"&gt;0")+COUNTIFS('MI H'!$D$5:$D$72,CLUBS!$B7,'MI H'!$Q$5:$Q$72,"&gt;0")+COUNTIFS('CA F'!$D$5:$D$72,CLUBS!$B7,'CA F'!$Q$5:$Q$72,"&gt;0")+COUNTIFS('CA H'!$D$5:$D$72,CLUBS!$B7,'CA H'!$Q$5:$Q$72,"&gt;0")+COUNTIFS('JU F'!$D$5:$D$72,CLUBS!$B7,'JU F'!$Q$5:$Q$72,"&gt;0")+COUNTIFS('JU H'!$D$5:$D$72,CLUBS!$B7,'JU H'!$Q$5:$Q$72,"&gt;0")</f>
        <v>0</v>
      </c>
      <c r="P10" s="26">
        <f>SUMIF('MP F'!$D$5:$D$72,CLUBS!$B7,'MP F'!$R$5:$R$72)+SUMIF('MP H'!$D$5:$D$72,CLUBS!$B7,'MP H'!$R$5:$R$72)+SUMIF('PO F'!$D$5:$D$72,CLUBS!$B7,'PO F'!$R$5:$R$72)+SUMIF('PO H'!$D$5:$D$72,CLUBS!$B7,'PO H'!$R$5:$R$72)+SUMIF('PU F'!$D$5:$D$72,CLUBS!$B7,'PU F'!$R$5:$R$72)+SUMIF('PU H'!$D$5:$D$72,CLUBS!$B7,'PU H'!$R$5:$R$72)+SUMIF('BE F'!$D$5:$D$72,CLUBS!$B7,'BE F'!$R$5:$R$72)+SUMIF('BE H'!$D$5:$D$72,CLUBS!$B7,'BE H'!$R$5:$R$72)+SUMIF('MI F'!$D$5:$D$72,CLUBS!$B7,'MI F'!$R$5:$R$72)+SUMIF('MI H'!$D$5:$D$72,CLUBS!$B7,'MI H'!$R$5:$R$72)+SUMIF('CA F'!$D$5:$D$72,CLUBS!$B7,'CA F'!$R$5:$R$72)+SUMIF('CA H'!$D$5:$D$72,CLUBS!$B7,'CA H'!$R$5:$R$72)+SUMIF('JU F'!$D$5:$D$72,CLUBS!$B7,'JU F'!$R$5:$R$72)+SUMIF('JU H'!$D$5:$D$72,CLUBS!$B7,'JU H'!$R$5:$R$72)</f>
        <v>0</v>
      </c>
      <c r="Q10" s="26">
        <f>COUNTIFS('MP F'!$D$5:$D$72,CLUBS!$B7,'MP F'!$S$5:$S$72,"&gt;0")+COUNTIFS('MP H'!$D$5:$D$72,CLUBS!$B7,'MP H'!$S$5:$S$72,"&gt;0")+COUNTIFS('PO F'!$D$5:$D$72,CLUBS!$B7,'PO F'!$S$5:$S$72,"&gt;0")+COUNTIFS('PO H'!$D$5:$D$72,CLUBS!$B7,'PO H'!$S$5:$S$72,"&gt;0")+COUNTIFS('PU F'!$D$5:$D$72,CLUBS!$B7,'PU F'!$S$5:$S$72,"&gt;0")+COUNTIFS('PU H'!$D$5:$D$72,CLUBS!$B7,'PU H'!$S$5:$S$72,"&gt;0")+COUNTIFS('BE F'!$D$5:$D$72,CLUBS!$B7,'BE F'!$S$5:$S$72,"&gt;0")+COUNTIFS('BE H'!$D$5:$D$72,CLUBS!$B7,'BE H'!$S$5:$S$72,"&gt;0")+COUNTIFS('MI F'!$D$5:$D$72,CLUBS!$B7,'MI F'!$S$5:$S$72,"&gt;0")+COUNTIFS('MI H'!$D$5:$D$72,CLUBS!$B7,'MI H'!$S$5:$S$72,"&gt;0")+COUNTIFS('CA F'!$D$5:$D$72,CLUBS!$B7,'CA F'!$S$5:$S$72,"&gt;0")+COUNTIFS('CA H'!$D$5:$D$72,CLUBS!$B7,'CA H'!$S$5:$S$72,"&gt;0")+COUNTIFS('JU F'!$D$5:$D$72,CLUBS!$B7,'JU F'!$S$5:$S$72,"&gt;0")+COUNTIFS('JU H'!$D$5:$D$72,CLUBS!$B7,'JU H'!$S$5:$S$72,"&gt;0")</f>
        <v>0</v>
      </c>
      <c r="R10" s="26">
        <f>SUMIF('MP F'!$D$5:$D$72,CLUBS!$B7,'MP F'!$T$5:$T$72)+SUMIF('MP H'!$D$5:$D$72,CLUBS!$B7,'MP H'!$T$5:$T$72)+SUMIF('PO F'!$D$5:$D$72,CLUBS!$B7,'PO F'!$T$5:$T$72)+SUMIF('PO H'!$D$5:$D$72,CLUBS!$B7,'PO H'!$T$5:$T$72)+SUMIF('PU F'!$D$5:$D$72,CLUBS!$B7,'PU F'!$T$5:$T$72)+SUMIF('PU H'!$D$5:$D$72,CLUBS!$B7,'PU H'!$T$5:$T$72)+SUMIF('BE F'!$D$5:$D$72,CLUBS!$B7,'BE F'!$T$5:$T$72)+SUMIF('BE H'!$D$5:$D$72,CLUBS!$B7,'BE H'!$T$5:$T$72)+SUMIF('MI F'!$D$5:$D$72,CLUBS!$B7,'MI F'!$T$5:$T$72)+SUMIF('MI H'!$D$5:$D$72,CLUBS!$B7,'MI H'!$T$5:$T$72)+SUMIF('CA F'!$D$5:$D$72,CLUBS!$B7,'CA F'!$T$5:$T$72)+SUMIF('CA H'!$D$5:$D$72,CLUBS!$B7,'CA H'!$T$5:$T$72)+SUMIF('JU F'!$D$5:$D$72,CLUBS!$B7,'JU F'!$T$5:$T$72)+SUMIF('JU H'!$D$5:$D$72,CLUBS!$B7,'JU H'!$T$5:$T$72)</f>
        <v>0</v>
      </c>
      <c r="S10" s="26">
        <f>COUNTIFS('MP F'!$D$5:$D$72,CLUBS!$B7,'MP F'!$U$5:$U$72,"&gt;0")+COUNTIFS('MP H'!$D$5:$D$72,CLUBS!$B7,'MP H'!$U$5:$U$72,"&gt;0")+COUNTIFS('PO F'!$D$5:$D$72,CLUBS!$B7,'PO F'!$U$5:$U$72,"&gt;0")+COUNTIFS('PO H'!$D$5:$D$72,CLUBS!$B7,'PO H'!$U$5:$U$72,"&gt;0")+COUNTIFS('PU F'!$D$5:$D$72,CLUBS!$B7,'PU F'!$U$5:$U$72,"&gt;0")+COUNTIFS('PU H'!$D$5:$D$72,CLUBS!$B7,'PU H'!$U$5:$U$72,"&gt;0")+COUNTIFS('BE F'!$D$5:$D$72,CLUBS!$B7,'BE F'!$U$5:$U$72,"&gt;0")+COUNTIFS('BE H'!$D$5:$D$72,CLUBS!$B7,'BE H'!$U$5:$U$72,"&gt;0")+COUNTIFS('MI F'!$D$5:$D$72,CLUBS!$B7,'MI F'!$U$5:$U$72,"&gt;0")+COUNTIFS('MI H'!$D$5:$D$72,CLUBS!$B7,'MI H'!$U$5:$U$72,"&gt;0")+COUNTIFS('CA F'!$D$5:$D$72,CLUBS!$B7,'CA F'!$U$5:$U$72,"&gt;0")+COUNTIFS('CA H'!$D$5:$D$72,CLUBS!$B7,'CA H'!$U$5:$U$72,"&gt;0")+COUNTIFS('JU F'!$D$5:$D$72,CLUBS!$B7,'JU F'!$U$5:$U$72,"&gt;0")+COUNTIFS('JU H'!$D$5:$D$72,CLUBS!$B7,'JU H'!$U$5:$U$72,"&gt;0")</f>
        <v>0</v>
      </c>
      <c r="T10" s="26">
        <f>SUMIF('MP F'!$D$5:$D$72,CLUBS!$B7,'MP F'!$V$5:$V$72)+SUMIF('MP H'!$D$5:$D$72,CLUBS!$B7,'MP H'!$V$5:$V$72)+SUMIF('PO F'!$D$5:$D$72,CLUBS!$B7,'PO F'!$V$5:$V$72)+SUMIF('PO H'!$D$5:$D$72,CLUBS!$B7,'PO H'!$V$5:$V$72)+SUMIF('PU F'!$D$5:$D$72,CLUBS!$B7,'PU F'!$V$5:$V$72)+SUMIF('PU H'!$D$5:$D$72,CLUBS!$B7,'PU H'!$V$5:$V$72)+SUMIF('BE F'!$D$5:$D$72,CLUBS!$B7,'BE F'!$V$5:$V$72)+SUMIF('BE H'!$D$5:$D$72,CLUBS!$B7,'BE H'!$V$5:$V$72)+SUMIF('MI F'!$D$5:$D$72,CLUBS!$B7,'MI F'!$V$5:$V$72)+SUMIF('MI H'!$D$5:$D$72,CLUBS!$B7,'MI H'!$V$5:$V$72)+SUMIF('CA F'!$D$5:$D$72,CLUBS!$B7,'CA F'!$V$5:$V$72)+SUMIF('CA H'!$D$5:$D$72,CLUBS!$B7,'CA H'!$V$5:$V$72)+SUMIF('JU F'!$D$5:$D$72,CLUBS!$B7,'JU F'!$V$5:$V$72)+SUMIF('JU H'!$D$5:$D$72,CLUBS!$B7,'JU H'!$V$5:$V$72)</f>
        <v>0</v>
      </c>
      <c r="U10" s="26">
        <f>COUNTIFS('MP F'!$D$5:$D$72,CLUBS!$B7,'MP F'!$W$5:$W$72,"&gt;0")+COUNTIFS('MP H'!$D$5:$D$72,CLUBS!$B7,'MP H'!$W$5:$W$72,"&gt;0")+COUNTIFS('PO F'!$D$5:$D$72,CLUBS!$B7,'PO F'!$W$5:$W$72,"&gt;0")+COUNTIFS('PO H'!$D$5:$D$72,CLUBS!$B7,'PO H'!$W$5:$W$72,"&gt;0")+COUNTIFS('PU F'!$D$5:$D$72,CLUBS!$B7,'PU F'!$W$5:$W$72,"&gt;0")+COUNTIFS('PU H'!$D$5:$D$72,CLUBS!$B7,'PU H'!$W$5:$W$72,"&gt;0")+COUNTIFS('BE F'!$D$5:$D$72,CLUBS!$B7,'BE F'!$W$5:$W$72,"&gt;0")+COUNTIFS('BE H'!$D$5:$D$72,CLUBS!$B7,'BE H'!$W$5:$W$72,"&gt;0")+COUNTIFS('MI F'!$D$5:$D$72,CLUBS!$B7,'MI F'!$W$5:$W$72,"&gt;0")+COUNTIFS('MI H'!$D$5:$D$72,CLUBS!$B7,'MI H'!$W$5:$W$72,"&gt;0")+COUNTIFS('CA F'!$D$5:$D$72,CLUBS!$B7,'CA F'!$W$5:$W$72,"&gt;0")+COUNTIFS('CA H'!$D$5:$D$72,CLUBS!$B7,'CA H'!$W$5:$W$72,"&gt;0")+COUNTIFS('JU F'!$D$5:$D$72,CLUBS!$B7,'JU F'!$W$5:$W$72,"&gt;0")+COUNTIFS('JU H'!$D$5:$D$72,CLUBS!$B7,'JU H'!$W$5:$W$72,"&gt;0")</f>
        <v>0</v>
      </c>
      <c r="V10" s="26">
        <f>SUMIF('MP F'!$D$5:$D$72,CLUBS!$B7,'MP F'!$X$5:$X$72)+SUMIF('MP H'!$D$5:$D$72,CLUBS!$B7,'MP H'!$X$5:$X$72)+SUMIF('PO F'!$D$5:$D$72,CLUBS!$B7,'PO F'!$X$5:$X$72)+SUMIF('PO H'!$D$5:$D$72,CLUBS!$B7,'PO H'!$X$5:$X$72)+SUMIF('PU F'!$D$5:$D$72,CLUBS!$B7,'PU F'!$X$5:$X$72)+SUMIF('PU H'!$D$5:$D$72,CLUBS!$B7,'PU H'!$X$5:$X$72)+SUMIF('BE F'!$D$5:$D$72,CLUBS!$B7,'BE F'!$X$5:$X$72)+SUMIF('BE H'!$D$5:$D$72,CLUBS!$B7,'BE H'!$X$5:$X$72)+SUMIF('MI F'!$D$5:$D$72,CLUBS!$B7,'MI F'!$X$5:$X$72)+SUMIF('MI H'!$D$5:$D$72,CLUBS!$B7,'MI H'!$X$5:$X$72)+SUMIF('CA F'!$D$5:$D$72,CLUBS!$B7,'CA F'!$X$5:$X$72)+SUMIF('CA H'!$D$5:$D$72,CLUBS!$B7,'CA H'!$X$5:$X$72)+SUMIF('JU F'!$D$5:$D$72,CLUBS!$B7,'JU F'!$X$5:$X$72)+SUMIF('JU H'!$D$5:$D$72,CLUBS!$B7,'JU H'!$X$5:$X$72)</f>
        <v>0</v>
      </c>
      <c r="W10" s="26">
        <f>COUNTIFS('MP F'!$D$5:$D$72,CLUBS!$B7,'MP F'!$Y$5:$Y$72,"&gt;0")+COUNTIFS('MP H'!$D$5:$D$72,CLUBS!$B7,'MP H'!$Y$5:$Y$72,"&gt;0")+COUNTIFS('PO F'!$D$5:$D$72,CLUBS!$B7,'PO F'!$Y$5:$Y$72,"&gt;0")+COUNTIFS('PO H'!$D$5:$D$72,CLUBS!$B7,'PO H'!$Y$5:$Y$72,"&gt;0")+COUNTIFS('PU F'!$D$5:$D$72,CLUBS!$B7,'PU F'!$Y$5:$Y$72,"&gt;0")+COUNTIFS('PU H'!$D$5:$D$72,CLUBS!$B7,'PU H'!$Y$5:$Y$72,"&gt;0")+COUNTIFS('BE F'!$D$5:$D$72,CLUBS!$B7,'BE F'!$Y$5:$Y$72,"&gt;0")+COUNTIFS('BE H'!$D$5:$D$72,CLUBS!$B7,'BE H'!$Y$5:$Y$72,"&gt;0")+COUNTIFS('MI F'!$D$5:$D$72,CLUBS!$B7,'MI F'!$Y$5:$Y$72,"&gt;0")+COUNTIFS('MI H'!$D$5:$D$72,CLUBS!$B7,'MI H'!$Y$5:$Y$72,"&gt;0")+COUNTIFS('CA F'!$D$5:$D$72,CLUBS!$B7,'CA F'!$Y$5:$Y$72,"&gt;0")+COUNTIFS('CA H'!$D$5:$D$72,CLUBS!$B7,'CA H'!$Y$5:$Y$72,"&gt;0")+COUNTIFS('JU F'!$D$5:$D$72,CLUBS!$B7,'JU F'!$Y$5:$Y$72,"&gt;0")+COUNTIFS('JU H'!$D$5:$D$72,CLUBS!$B7,'JU H'!$Y$5:$Y$72,"&gt;0")</f>
        <v>0</v>
      </c>
      <c r="X10" s="26">
        <f>SUMIF('MP F'!$D$5:$D$72,CLUBS!$B7,'MP F'!$Z$5:$Z$72)+SUMIF('MP H'!$D$5:$D$72,CLUBS!$B7,'MP H'!$Z$5:$Z$72)+SUMIF('PO F'!$D$5:$D$72,CLUBS!$B7,'PO F'!$Z$5:$Z$72)+SUMIF('PO H'!$D$5:$D$72,CLUBS!$B7,'PO H'!$Z$5:$Z$72)+SUMIF('PU F'!$D$5:$D$72,CLUBS!$B7,'PU F'!$Z$5:$Z$72)+SUMIF('PU H'!$D$5:$D$72,CLUBS!$B7,'PU H'!$Z$5:$Z$72)+SUMIF('BE F'!$D$5:$D$72,CLUBS!$B7,'BE F'!$Z$5:$Z$72)+SUMIF('BE H'!$D$5:$D$72,CLUBS!$B7,'BE H'!$Z$5:$Z$72)+SUMIF('MI F'!$D$5:$D$72,CLUBS!$B7,'MI F'!$Z$5:$Z$72)+SUMIF('MI H'!$D$5:$D$72,CLUBS!$B7,'MI H'!$Z$5:$Z$72)+SUMIF('CA F'!$D$5:$D$72,CLUBS!$B7,'CA F'!$Z$5:$Z$72)+SUMIF('CA H'!$D$5:$D$72,CLUBS!$B7,'CA H'!$Z$5:$Z$72)+SUMIF('JU F'!$D$5:$D$72,CLUBS!$B7,'JU F'!$Z$5:$Z$72)+SUMIF('JU H'!$D$5:$D$72,CLUBS!$B7,'JU H'!$Z$5:$Z$72)</f>
        <v>0</v>
      </c>
      <c r="Y10" s="26">
        <f>COUNTIFS('MP F'!$D$5:$D$72,CLUBS!$B7,'MP F'!$AA$5:$AA$72,"&gt;0")+COUNTIFS('MP H'!$D$5:$D$72,CLUBS!$B7,'MP H'!$AA$5:$AA$72,"&gt;0")+COUNTIFS('PO F'!$D$5:$D$72,CLUBS!$B7,'PO F'!$AA$5:$AA$72,"&gt;0")+COUNTIFS('PO H'!$D$5:$D$72,CLUBS!$B7,'PO H'!$AA$5:$AA$72,"&gt;0")+COUNTIFS('PU F'!$D$5:$D$72,CLUBS!$B7,'PU F'!$AA$5:$AA$72,"&gt;0")+COUNTIFS('PU H'!$D$5:$D$72,CLUBS!$B7,'PU H'!$AA$5:$AA$72,"&gt;0")+COUNTIFS('BE F'!$D$5:$D$72,CLUBS!$B7,'BE F'!$AA$5:$AA$72,"&gt;0")+COUNTIFS('BE H'!$D$5:$D$72,CLUBS!$B7,'BE H'!$AA$5:$AA$72,"&gt;0")+COUNTIFS('MI F'!$D$5:$D$72,CLUBS!$B7,'MI F'!$AA$5:$AA$72,"&gt;0")+COUNTIFS('MI H'!$D$5:$D$72,CLUBS!$B7,'MI H'!$AA$5:$AA$72,"&gt;0")+COUNTIFS('CA F'!$D$5:$D$72,CLUBS!$B7,'CA F'!$AA$5:$AA$72,"&gt;0")+COUNTIFS('CA H'!$D$5:$D$72,CLUBS!$B7,'CA H'!$AA$5:$AA$72,"&gt;0")+COUNTIFS('JU F'!$D$5:$D$72,CLUBS!$B7,'JU F'!$AA$5:$AA$72,"&gt;0")+COUNTIFS('JU H'!$D$5:$D$72,CLUBS!$B7,'JU H'!$AA$5:$AA$72,"&gt;0")</f>
        <v>0</v>
      </c>
      <c r="Z10" s="26">
        <f>SUMIF('MP F'!$D$5:$D$72,CLUBS!$B7,'MP F'!$AB$5:$AB$72)+SUMIF('MP H'!$D$5:$D$72,CLUBS!$B7,'MP H'!$AB$5:$AB$72)+SUMIF('PO F'!$D$5:$D$72,CLUBS!$B7,'PO F'!$AB$5:$AB$72)+SUMIF('PO H'!$D$5:$D$72,CLUBS!$B7,'PO H'!$AB$5:$AB$72)+SUMIF('PU F'!$D$5:$D$72,CLUBS!$B7,'PU F'!$AB$5:$AB$72)+SUMIF('PU H'!$D$5:$D$72,CLUBS!$B7,'PU H'!$AB$5:$AB$72)+SUMIF('BE F'!$D$5:$D$72,CLUBS!$B7,'BE F'!$AB$5:$AB$72)+SUMIF('BE H'!$D$5:$D$72,CLUBS!$B7,'BE H'!$AB$5:$AB$72)+SUMIF('MI F'!$D$5:$D$72,CLUBS!$B7,'MI F'!$AB$5:$AB$72)+SUMIF('MI H'!$D$5:$D$72,CLUBS!$B7,'MI H'!$AB$5:$AB$72)+SUMIF('CA F'!$D$5:$D$72,CLUBS!$B7,'CA F'!$AB$5:$AB$72)+SUMIF('CA H'!$D$5:$D$72,CLUBS!$B7,'CA H'!$AB$5:$AB$72)+SUMIF('JU F'!$D$5:$D$72,CLUBS!$B7,'JU F'!$AB$5:$AB$72)+SUMIF('JU H'!$D$5:$D$72,CLUBS!$B7,'JU H'!$AB$5:$AB$72)</f>
        <v>0</v>
      </c>
      <c r="AA10" s="26">
        <f>COUNTIFS('MP F'!$D$5:$D$72,CLUBS!$B7,'MP F'!$AC$5:$AC$72,"&gt;0")+COUNTIFS('MP H'!$D$5:$D$72,CLUBS!$B7,'MP H'!$AC$5:$AC$72,"&gt;0")+COUNTIFS('PO F'!$D$5:$D$72,CLUBS!$B7,'PO F'!$AC$5:$AC$72,"&gt;0")+COUNTIFS('PO H'!$D$5:$D$72,CLUBS!$B7,'PO H'!$AC$5:$AC$72,"&gt;0")+COUNTIFS('PU F'!$D$5:$D$72,CLUBS!$B7,'PU F'!$AC$5:$AC$72,"&gt;0")+COUNTIFS('PU H'!$D$5:$D$72,CLUBS!$B7,'PU H'!$AC$5:$AC$72,"&gt;0")+COUNTIFS('BE F'!$D$5:$D$72,CLUBS!$B7,'BE F'!$AC$5:$AC$72,"&gt;0")+COUNTIFS('BE H'!$D$5:$D$72,CLUBS!$B7,'BE H'!$AC$5:$AC$72,"&gt;0")+COUNTIFS('MI F'!$D$5:$D$72,CLUBS!$B7,'MI F'!$AC$5:$AC$72,"&gt;0")+COUNTIFS('MI H'!$D$5:$D$72,CLUBS!$B7,'MI H'!$AC$5:$AC$72,"&gt;0")+COUNTIFS('CA F'!$D$5:$D$72,CLUBS!$B7,'CA F'!$AC$5:$AC$72,"&gt;0")+COUNTIFS('CA H'!$D$5:$D$72,CLUBS!$B7,'CA H'!$AC$5:$AC$72,"&gt;0")+COUNTIFS('JU F'!$D$5:$D$72,CLUBS!$B7,'JU F'!$AC$5:$AC$72,"&gt;0")+COUNTIFS('JU H'!$D$5:$D$72,CLUBS!$B7,'JU H'!$AC$5:$AC$72,"&gt;0")</f>
        <v>0</v>
      </c>
      <c r="AB10" s="26">
        <f>SUMIF('MP F'!$D$5:$D$72,CLUBS!$B7,'MP F'!$AD$5:$AD$72)+SUMIF('MP H'!$D$5:$D$72,CLUBS!$B7,'MP H'!$AD$5:$AD$72)+SUMIF('PO F'!$D$5:$D$72,CLUBS!$B7,'PO F'!$AD$5:$AD$72)+SUMIF('PO H'!$D$5:$D$72,CLUBS!$B7,'PO H'!$AD$5:$AD$72)+SUMIF('PU F'!$D$5:$D$72,CLUBS!$B7,'PU F'!$AD$5:$AD$72)+SUMIF('PU H'!$D$5:$D$72,CLUBS!$B7,'PU H'!$AD$5:$AD$72)+SUMIF('BE F'!$D$5:$D$72,CLUBS!$B7,'BE F'!$AD$5:$AD$72)+SUMIF('BE H'!$D$5:$D$72,CLUBS!$B7,'BE H'!$AD$5:$AD$72)+SUMIF('MI F'!$D$5:$D$72,CLUBS!$B7,'MI F'!$AD$5:$AD$72)+SUMIF('MI H'!$D$5:$D$72,CLUBS!$B7,'MI H'!$AD$5:$AD$72)+SUMIF('CA F'!$D$5:$D$72,CLUBS!$B7,'CA F'!$AD$5:$AD$72)+SUMIF('CA H'!$D$5:$D$72,CLUBS!$B7,'CA H'!$AD$5:$AD$72)+SUMIF('JU F'!$D$5:$D$72,CLUBS!$B7,'JU F'!$AD$5:$AD$72)+SUMIF('JU H'!$D$5:$D$72,CLUBS!$B7,'JU H'!$AD$5:$AD$72)</f>
        <v>0</v>
      </c>
      <c r="AC10" s="26">
        <f>COUNTIFS('MP F'!$D$5:$D$72,CLUBS!$B7,'MP F'!$AE$5:$AE$72,"&gt;0")+COUNTIFS('MP H'!$D$5:$D$72,CLUBS!$B7,'MP H'!$AE$5:$AE$72,"&gt;0")+COUNTIFS('PO F'!$D$5:$D$72,CLUBS!$B7,'PO F'!$AE$5:$AE$72,"&gt;0")+COUNTIFS('PO H'!$D$5:$D$72,CLUBS!$B7,'PO H'!$AE$5:$AE$72,"&gt;0")+COUNTIFS('PU F'!$D$5:$D$72,CLUBS!$B7,'PU F'!$AE$5:$AE$72,"&gt;0")+COUNTIFS('PU H'!$D$5:$D$72,CLUBS!$B7,'PU H'!$AE$5:$AE$72,"&gt;0")+COUNTIFS('BE F'!$D$5:$D$72,CLUBS!$B7,'BE F'!$AE$5:$AE$72,"&gt;0")+COUNTIFS('BE H'!$D$5:$D$72,CLUBS!$B7,'BE H'!$AE$5:$AE$72,"&gt;0")+COUNTIFS('MI F'!$D$5:$D$72,CLUBS!$B7,'MI F'!$AE$5:$AE$72,"&gt;0")+COUNTIFS('MI H'!$D$5:$D$72,CLUBS!$B7,'MI H'!$AE$5:$AE$72,"&gt;0")+COUNTIFS('CA F'!$D$5:$D$72,CLUBS!$B7,'CA F'!$AE$5:$AE$72,"&gt;0")+COUNTIFS('CA H'!$D$5:$D$72,CLUBS!$B7,'CA H'!$AE$5:$AE$72,"&gt;0")+COUNTIFS('JU F'!$D$5:$D$72,CLUBS!$B7,'JU F'!$AE$5:$AE$72,"&gt;0")+COUNTIFS('JU H'!$D$5:$D$72,CLUBS!$B7,'JU H'!$AE$5:$AE$72,"&gt;0")</f>
        <v>0</v>
      </c>
      <c r="AD10" s="26">
        <f>SUMIF('MP F'!$D$5:$D$72,CLUBS!$B7,'MP F'!$AF$5:$AF$72)+SUMIF('MP H'!$D$5:$D$72,CLUBS!$B7,'MP H'!$AF$5:$AF$72)+SUMIF('PO F'!$D$5:$D$72,CLUBS!$B7,'PO F'!$AF$5:$AF$72)+SUMIF('PO H'!$D$5:$D$72,CLUBS!$B7,'PO H'!$AF$5:$AF$72)+SUMIF('PU F'!$D$5:$D$72,CLUBS!$B7,'PU F'!$AF$5:$AF$72)+SUMIF('PU H'!$D$5:$D$72,CLUBS!$B7,'PU H'!$AF$5:$AF$72)+SUMIF('BE F'!$D$5:$D$72,CLUBS!$B7,'BE F'!$AF$5:$AF$72)+SUMIF('BE H'!$D$5:$D$72,CLUBS!$B7,'BE H'!$AF$5:$AF$72)+SUMIF('MI F'!$D$5:$D$72,CLUBS!$B7,'MI F'!$AF$5:$AF$72)+SUMIF('MI H'!$D$5:$D$72,CLUBS!$B7,'MI H'!$AF$5:$AF$72)+SUMIF('CA F'!$D$5:$D$72,CLUBS!$B7,'CA F'!$AF$5:$AF$72)+SUMIF('CA H'!$D$5:$D$72,CLUBS!$B7,'CA H'!$AF$5:$AF$72)+SUMIF('JU F'!$D$5:$D$72,CLUBS!$B7,'JU F'!$AF$5:$AF$72)+SUMIF('JU H'!$D$5:$D$72,CLUBS!$B7,'JU H'!$AF$5:$AF$72)</f>
        <v>0</v>
      </c>
      <c r="AE10" s="26">
        <f>COUNTIFS('MP F'!$D$5:$D$72,CLUBS!$B7,'MP F'!$AG$5:$AG$72,"&gt;0")+COUNTIFS('MP H'!$D$5:$D$72,CLUBS!$B7,'MP H'!$AG$5:$AG$72,"&gt;0")+COUNTIFS('PO F'!$D$5:$D$72,CLUBS!$B7,'PO F'!$AG$5:$AG$72,"&gt;0")+COUNTIFS('PO H'!$D$5:$D$72,CLUBS!$B7,'PO H'!$AG$5:$AG$72,"&gt;0")+COUNTIFS('PU F'!$D$5:$D$72,CLUBS!$B7,'PU F'!$AG$5:$AG$72,"&gt;0")+COUNTIFS('PU H'!$D$5:$D$72,CLUBS!$B7,'PU H'!$AG$5:$AG$72,"&gt;0")+COUNTIFS('BE F'!$D$5:$D$72,CLUBS!$B7,'BE F'!$AG$5:$AG$72,"&gt;0")+COUNTIFS('BE H'!$D$5:$D$72,CLUBS!$B7,'BE H'!$AG$5:$AG$72,"&gt;0")+COUNTIFS('MI F'!$D$5:$D$72,CLUBS!$B7,'MI F'!$AG$5:$AG$72,"&gt;0")+COUNTIFS('MI H'!$D$5:$D$72,CLUBS!$B7,'MI H'!$AG$5:$AG$72,"&gt;0")+COUNTIFS('CA F'!$D$5:$D$72,CLUBS!$B7,'CA F'!$AG$5:$AG$72,"&gt;0")+COUNTIFS('CA H'!$D$5:$D$72,CLUBS!$B7,'CA H'!$AG$5:$AG$72,"&gt;0")+COUNTIFS('JU F'!$D$5:$D$72,CLUBS!$B7,'JU F'!$AG$5:$AG$72,"&gt;0")+COUNTIFS('JU H'!$D$5:$D$72,CLUBS!$B7,'JU H'!$AG$5:$AG$72,"&gt;0")</f>
        <v>0</v>
      </c>
      <c r="AF10" s="26">
        <f>SUMIF('MP F'!$D$5:$D$72,CLUBS!$B7,'MP F'!$AH$5:$AH$72)+SUMIF('MP H'!$D$5:$D$72,CLUBS!$B7,'MP H'!$AH$5:$AH$72)+SUMIF('PO F'!$D$5:$D$72,CLUBS!$B7,'PO F'!$AH$5:$AH$72)+SUMIF('PO H'!$D$5:$D$72,CLUBS!$B7,'PO H'!$AH$5:$AH$72)+SUMIF('PU F'!$D$5:$D$72,CLUBS!$B7,'PU F'!$AH$5:$AH$72)+SUMIF('PU H'!$D$5:$D$72,CLUBS!$B7,'PU H'!$AH$5:$AH$72)+SUMIF('BE F'!$D$5:$D$72,CLUBS!$B7,'BE F'!$AH$5:$AH$72)+SUMIF('BE H'!$D$5:$D$72,CLUBS!$B7,'BE H'!$AH$5:$AH$72)+SUMIF('MI F'!$D$5:$D$72,CLUBS!$B7,'MI F'!$AH$5:$AH$72)+SUMIF('MI H'!$D$5:$D$72,CLUBS!$B7,'MI H'!$AH$5:$AH$72)+SUMIF('CA F'!$D$5:$D$72,CLUBS!$B7,'CA F'!$AH$5:$AH$72)+SUMIF('CA H'!$D$5:$D$72,CLUBS!$B7,'CA H'!$AH$5:$AH$72)+SUMIF('JU F'!$D$5:$D$72,CLUBS!$B7,'JU F'!$AH$5:$AH$72)+SUMIF('JU H'!$D$5:$D$72,CLUBS!$B7,'JU H'!$AH$5:$AH$72)</f>
        <v>0</v>
      </c>
      <c r="AG10" s="16">
        <f t="shared" si="1"/>
        <v>0</v>
      </c>
      <c r="AH10" s="28">
        <f t="shared" si="2"/>
        <v>0</v>
      </c>
      <c r="AI10" s="29">
        <f t="shared" si="3"/>
        <v>0</v>
      </c>
      <c r="AJ10" s="14">
        <f>COUNTIF('Licenciés Jeunes 2023'!F:F,CLUBS!B7)</f>
        <v>0</v>
      </c>
      <c r="AK10" s="27">
        <f t="shared" si="4"/>
        <v>0</v>
      </c>
    </row>
    <row r="11" spans="1:37" ht="13.5" x14ac:dyDescent="0.3">
      <c r="A11" s="34">
        <f t="shared" si="0"/>
        <v>1</v>
      </c>
      <c r="B11" s="65" t="s">
        <v>8</v>
      </c>
      <c r="C11" s="14">
        <f>COUNTIFS('MP F'!$D$5:$D$72,CLUBS!$B2,'MP F'!$E$5:$E$72,"&gt;0")+COUNTIFS('MP H'!$D$5:$D$72,CLUBS!$B2,'MP H'!$E$5:$E$72,"&gt;0")+COUNTIFS('PO F'!$D$5:$D$72,CLUBS!$B2,'PO F'!$E$5:$E$72,"&gt;0")+COUNTIFS('PO H'!$D$5:$D$72,CLUBS!$B2,'PO H'!$E$5:$E$72,"&gt;0")+COUNTIFS('PU F'!$D$5:$D$72,CLUBS!$B2,'PU F'!$E$5:$E$72,"&gt;0")+COUNTIFS('PU H'!$D$5:$D$72,CLUBS!$B2,'PU H'!$E$5:$E$72,"&gt;0")+COUNTIFS('BE F'!$D$5:$D$72,CLUBS!$B2,'BE F'!$E$5:$E$72,"&gt;0")+COUNTIFS('BE H'!$D$5:$D$72,CLUBS!$B2,'BE H'!$E$5:$E$72,"&gt;0")+COUNTIFS('MI F'!$D$5:$D$72,CLUBS!$B2,'MI F'!$E$5:$E$72,"&gt;0")+COUNTIFS('MI H'!$D$5:$D$72,CLUBS!$B2,'MI H'!$E$5:$E$72,"&gt;0")+COUNTIFS('CA F'!$D$5:$D$72,CLUBS!$B2,'CA F'!$E$5:$E$72,"&gt;0")+COUNTIFS('CA H'!$D$5:$D$72,CLUBS!$B2,'CA H'!$E$5:$E$72,"&gt;0")+COUNTIFS('JU F'!$D$5:$D$72,CLUBS!$B2,'JU F'!$E$5:$E$72,"&gt;0")+COUNTIFS('JU H'!$D$5:$D$72,CLUBS!$B2,'JU H'!$E$5:$E$72,"&gt;0")</f>
        <v>51</v>
      </c>
      <c r="D11" s="27">
        <f>SUMIF('MP F'!$D$5:$D$72,CLUBS!$B2,'MP F'!$F$5:$F$72)+SUMIF('MP H'!$D$5:$D$72,CLUBS!$B2,'MP H'!$F$5:$F$72)+SUMIF('PO F'!$D$5:$D$72,CLUBS!$B2,'PO F'!$F$5:$F$72)+SUMIF('PO H'!$D$5:$D$72,CLUBS!$B2,'PO H'!$F$5:$F$72)+SUMIF('PU F'!$D$5:$D$72,CLUBS!$B2,'PU F'!$F$5:$F$72)+SUMIF('PU H'!$D$5:$D$72,CLUBS!$B2,'PU H'!$F$5:$F$72)+SUMIF('BE F'!$D$5:$D$72,CLUBS!$B2,'BE F'!$F$5:$F$72)+SUMIF('BE H'!$D$5:$D$72,CLUBS!$B2,'BE H'!$F$5:$F$72)+SUMIF('MI F'!$D$5:$D$72,CLUBS!$B2,'MI F'!$F$5:$F$72)+SUMIF('MI H'!$D$5:$D$72,CLUBS!$B2,'MI H'!$F$5:$F$72)+SUMIF('CA F'!$D$5:$D$72,CLUBS!$B2,'CA F'!$F$5:$F$72)+SUMIF('CA H'!$D$5:$D$72,CLUBS!$B2,'CA H'!$F$5:$F$72)+SUMIF('JU F'!$D$5:$D$72,CLUBS!$B2,'JU F'!$F$5:$F$72)+SUMIF('JU H'!$D$5:$D$72,CLUBS!$B2,'JU H'!$F$5:$F$72)</f>
        <v>1337</v>
      </c>
      <c r="E11" s="38">
        <f>COUNTIFS('MP F'!$D$5:$D$72,CLUBS!$B2,'MP F'!$G$5:$G$72,"&gt;0")+COUNTIFS('MP H'!$D$5:$D$72,CLUBS!$B2,'MP H'!$G$5:$G$72,"&gt;0")+COUNTIFS('PO F'!$D$5:$D$72,CLUBS!$B2,'PO F'!$G$5:$G$72,"&gt;0")+COUNTIFS('PO H'!$D$5:$D$72,CLUBS!$B2,'PO H'!$G$5:$G$72,"&gt;0")+COUNTIFS('PU F'!$D$5:$D$72,CLUBS!$B2,'PU F'!$G$5:$G$72,"&gt;0")+COUNTIFS('PU H'!$D$5:$D$72,CLUBS!$B2,'PU H'!$G$5:$G$72,"&gt;0")+COUNTIFS('BE F'!$D$5:$D$72,CLUBS!$B2,'BE F'!$G$5:$G$72,"&gt;0")+COUNTIFS('BE H'!$D$5:$D$72,CLUBS!$B2,'BE H'!$G$5:$G$72,"&gt;0")+COUNTIFS('MI F'!$D$5:$D$72,CLUBS!$B2,'MI F'!$G$5:$G$72,"&gt;0")+COUNTIFS('MI H'!$D$5:$D$72,CLUBS!$B2,'MI H'!$G$5:$G$72,"&gt;0")+COUNTIFS('CA F'!$D$5:$D$72,CLUBS!$B2,'CA F'!$G$5:$G$72,"&gt;0")+COUNTIFS('CA H'!$D$5:$D$72,CLUBS!$B2,'CA H'!$G$5:$G$72,"&gt;0")+COUNTIFS('JU F'!$D$5:$D$72,CLUBS!$B2,'JU F'!$G$5:$G$72,"&gt;0")+COUNTIFS('JU H'!$D$5:$D$72,CLUBS!$B2,'JU H'!$G$5:$G$72,"&gt;0")</f>
        <v>37</v>
      </c>
      <c r="F11" s="58">
        <f>SUMIF('MP F'!$D$5:$D$72,CLUBS!$B2,'MP F'!$H$5:$H$72)+SUMIF('MP H'!$D$5:$D$72,CLUBS!$B2,'MP H'!$H$5:$H$72)+SUMIF('PO F'!$D$5:$D$72,CLUBS!$B2,'PO F'!$H$5:$H$72)+SUMIF('PO H'!$D$5:$D$72,CLUBS!$B2,'PO H'!$H$5:$H$72)+SUMIF('PU F'!$D$5:$D$72,CLUBS!$B2,'PU F'!$H$5:$H$72)+SUMIF('PU H'!$D$5:$D$72,CLUBS!$B2,'PU H'!$H$5:$H$72)+SUMIF('BE F'!$D$5:$D$72,CLUBS!$B2,'BE F'!$H$5:$H$72)+SUMIF('BE H'!$D$5:$D$72,CLUBS!$B2,'BE H'!$H$5:$H$72)+SUMIF('MI F'!$D$5:$D$72,CLUBS!$B2,'MI F'!$H$5:$H$72)+SUMIF('MI H'!$D$5:$D$72,CLUBS!$B2,'MI H'!$H$5:$H$72)+SUMIF('CA F'!$D$5:$D$72,CLUBS!$B2,'CA F'!$H$5:$H$72)+SUMIF('CA H'!$D$5:$D$72,CLUBS!$B2,'CA H'!$H$5:$H$72)+SUMIF('JU F'!$D$5:$D$72,CLUBS!$B2,'JU F'!$H$5:$H$72)+SUMIF('JU H'!$D$5:$D$72,CLUBS!$B2,'JU H'!$H$5:$H$72)</f>
        <v>1318</v>
      </c>
      <c r="G11" s="14">
        <f>COUNTIFS('MP F'!$D$5:$D$72,CLUBS!$B2,'MP F'!$I$5:$I$72,"&gt;0")+COUNTIFS('MP H'!$D$5:$D$72,CLUBS!$B2,'MP H'!$I$5:$I$72,"&gt;0")+COUNTIFS('PO F'!$D$5:$D$72,CLUBS!$B2,'PO F'!$I$5:$I$72,"&gt;0")+COUNTIFS('PO H'!$D$5:$D$72,CLUBS!$B2,'PO H'!$I$5:$I$72,"&gt;0")+COUNTIFS('PU F'!$D$5:$D$72,CLUBS!$B2,'PU F'!$I$5:$I$72,"&gt;0")+COUNTIFS('PU H'!$D$5:$D$72,CLUBS!$B2,'PU H'!$I$5:$I$72,"&gt;0")+COUNTIFS('BE F'!$D$5:$D$72,CLUBS!$B2,'BE F'!$I$5:$I$72,"&gt;0")+COUNTIFS('BE H'!$D$5:$D$72,CLUBS!$B2,'BE H'!$I$5:$I$72,"&gt;0")+COUNTIFS('MI F'!$D$5:$D$72,CLUBS!$B2,'MI F'!$I$5:$I$72,"&gt;0")+COUNTIFS('MI H'!$D$5:$D$72,CLUBS!$B2,'MI H'!$I$5:$I$72,"&gt;0")+COUNTIFS('CA F'!$D$5:$D$72,CLUBS!$B2,'CA F'!$I$5:$I$72,"&gt;0")+COUNTIFS('CA H'!$D$5:$D$72,CLUBS!$B2,'CA H'!$I$5:$I$72,"&gt;0")+COUNTIFS('JU F'!$D$5:$D$72,CLUBS!$B2,'JU F'!$I$5:$I$72,"&gt;0")+COUNTIFS('JU H'!$D$5:$D$72,CLUBS!$B2,'JU H'!$I$5:$I$72,"&gt;0")</f>
        <v>62</v>
      </c>
      <c r="H11" s="26">
        <f>SUMIF('MP F'!$D$5:$D$72,CLUBS!$B2,'MP F'!$J$5:$J$72)+SUMIF('MP H'!$D$5:$D$72,CLUBS!$B2,'MP H'!$J$5:$J$72)+SUMIF('PO F'!$D$5:$D$72,CLUBS!$B2,'PO F'!$J$5:$J$72)+SUMIF('PO H'!$D$5:$D$72,CLUBS!$B2,'PO H'!$J$5:$J$72)+SUMIF('PU F'!$D$5:$D$72,CLUBS!$B2,'PU F'!$J$5:$J$72)+SUMIF('PU H'!$D$5:$D$72,CLUBS!$B2,'PU H'!$J$5:$J$72)+SUMIF('BE F'!$D$5:$D$72,CLUBS!$B2,'BE F'!$J$5:$J$72)+SUMIF('BE H'!$D$5:$D$72,CLUBS!$B2,'BE H'!$J$5:$J$72)+SUMIF('MI F'!$D$5:$D$72,CLUBS!$B2,'MI F'!$J$5:$J$72)+SUMIF('MI H'!$D$5:$D$72,CLUBS!$B2,'MI H'!$J$5:$J$72)+SUMIF('CA F'!$D$5:$D$72,CLUBS!$B2,'CA F'!$J$5:$J$72)+SUMIF('CA H'!$D$5:$D$72,CLUBS!$B2,'CA H'!$J$5:$J$72)+SUMIF('JU F'!$D$5:$D$72,CLUBS!$B2,'JU F'!$J$5:$J$72)+SUMIF('JU H'!$D$5:$D$72,CLUBS!$B2,'JU H'!$J$5:$J$72)</f>
        <v>1797</v>
      </c>
      <c r="I11" s="38">
        <f>COUNTIFS('MP F'!$D$5:$D$72,CLUBS!$B2,'MP F'!$K$5:$K$72,"&gt;0")+COUNTIFS('MP H'!$D$5:$D$72,CLUBS!$B2,'MP H'!$K$5:$K$72,"&gt;0")+COUNTIFS('PO F'!$D$5:$D$72,CLUBS!$B2,'PO F'!$K$5:$K$72,"&gt;0")+COUNTIFS('PO H'!$D$5:$D$72,CLUBS!$B2,'PO H'!$K$5:$K$72,"&gt;0")+COUNTIFS('PU F'!$D$5:$D$72,CLUBS!$B2,'PU F'!$K$5:$K$72,"&gt;0")+COUNTIFS('PU H'!$D$5:$D$72,CLUBS!$B2,'PU H'!$K$5:$K$72,"&gt;0")+COUNTIFS('BE F'!$D$5:$D$72,CLUBS!$B2,'BE F'!$K$5:$K$72,"&gt;0")+COUNTIFS('BE H'!$D$5:$D$72,CLUBS!$B2,'BE H'!$K$5:$K$72,"&gt;0")+COUNTIFS('MI F'!$D$5:$D$72,CLUBS!$B2,'MI F'!$K$5:$K$72,"&gt;0")+COUNTIFS('MI H'!$D$5:$D$72,CLUBS!$B2,'MI H'!$K$5:$K$72,"&gt;0")+COUNTIFS('CA F'!$D$5:$D$72,CLUBS!$B2,'CA F'!$K$5:$K$72,"&gt;0")+COUNTIFS('CA H'!$D$5:$D$72,CLUBS!$B2,'CA H'!$K$5:$K$72,"&gt;0")+COUNTIFS('JU F'!$D$5:$D$72,CLUBS!$B2,'JU F'!$K$5:$K$72,"&gt;0")+COUNTIFS('JU H'!$D$5:$D$72,CLUBS!$B2,'JU H'!$K$5:$K$72,"&gt;0")</f>
        <v>0</v>
      </c>
      <c r="J11" s="38">
        <f>SUMIF('MP F'!$D$5:$D$72,CLUBS!$B2,'MP F'!$L$5:$L$72)+SUMIF('MP H'!$D$5:$D$72,CLUBS!$B2,'MP H'!$L$5:$L$72)+SUMIF('PO F'!$D$5:$D$72,CLUBS!$B2,'PO F'!$L$5:$L$72)+SUMIF('PO H'!$D$5:$D$72,CLUBS!$B2,'PO H'!$L$5:$L$72)+SUMIF('PU F'!$D$5:$D$72,CLUBS!$B2,'PU F'!$L$5:$L$72)+SUMIF('PU H'!$D$5:$D$72,CLUBS!$B2,'PU H'!$L$5:$L$72)+SUMIF('BE F'!$D$5:$D$72,CLUBS!$B2,'BE F'!$L$5:$L$72)+SUMIF('BE H'!$D$5:$D$72,CLUBS!$B2,'BE H'!$L$5:$L$72)+SUMIF('MI F'!$D$5:$D$72,CLUBS!$B2,'MI F'!$L$5:$L$72)+SUMIF('MI H'!$D$5:$D$72,CLUBS!$B2,'MI H'!$L$5:$L$72)+SUMIF('CA F'!$D$5:$D$72,CLUBS!$B2,'CA F'!$L$5:$L$72)+SUMIF('CA H'!$D$5:$D$72,CLUBS!$B2,'CA H'!$L$5:$L$72)+SUMIF('JU F'!$D$5:$D$72,CLUBS!$B2,'JU F'!$L$5:$L$72)+SUMIF('JU H'!$D$5:$D$72,CLUBS!$B2,'JU H'!$L$5:$L$72)</f>
        <v>0</v>
      </c>
      <c r="K11" s="26">
        <f>COUNTIFS('MP F'!$D$5:$D$72,CLUBS!$B2,'MP F'!$M$5:$M$72,"&gt;0")+COUNTIFS('MP H'!$D$5:$D$72,CLUBS!$B2,'MP H'!$M$5:$M$72,"&gt;0")+COUNTIFS('PO F'!$D$5:$D$72,CLUBS!$B2,'PO F'!$M$5:$M$72,"&gt;0")+COUNTIFS('PO H'!$D$5:$D$72,CLUBS!$B2,'PO H'!$M$5:$M$72,"&gt;0")+COUNTIFS('PU F'!$D$5:$D$72,CLUBS!$B2,'PU F'!$M$5:$M$72,"&gt;0")+COUNTIFS('PU H'!$D$5:$D$72,CLUBS!$B2,'PU H'!$M$5:$M$72,"&gt;0")+COUNTIFS('BE F'!$D$5:$D$72,CLUBS!$B2,'BE F'!$M$5:$M$72,"&gt;0")+COUNTIFS('BE H'!$D$5:$D$72,CLUBS!$B2,'BE H'!$M$5:$M$72,"&gt;0")+COUNTIFS('MI F'!$D$5:$D$72,CLUBS!$B2,'MI F'!$M$5:$M$72,"&gt;0")+COUNTIFS('MI H'!$D$5:$D$72,CLUBS!$B2,'MI H'!$M$5:$M$72,"&gt;0")+COUNTIFS('CA F'!$D$5:$D$72,CLUBS!$B2,'CA F'!$M$5:$M$72,"&gt;0")+COUNTIFS('CA H'!$D$5:$D$72,CLUBS!$B2,'CA H'!$M$5:$M$72,"&gt;0")+COUNTIFS('JU F'!$D$5:$D$72,CLUBS!$B2,'JU F'!$M$5:$M$72,"&gt;0")+COUNTIFS('JU H'!$D$5:$D$72,CLUBS!$B2,'JU H'!$M$5:$M$72,"&gt;0")</f>
        <v>0</v>
      </c>
      <c r="L11" s="26">
        <f>SUMIF('MP F'!$D$5:$D$72,CLUBS!$B2,'MP F'!$N$5:$N$72)+SUMIF('MP H'!$D$5:$D$72,CLUBS!$B2,'MP H'!$N$5:$N$72)+SUMIF('PO F'!$D$5:$D$72,CLUBS!$B2,'PO F'!$N$5:$N$72)+SUMIF('PO H'!$D$5:$D$72,CLUBS!$B2,'PO H'!$N$5:$N$72)+SUMIF('PU F'!$D$5:$D$72,CLUBS!$B2,'PU F'!$N$5:$N$72)+SUMIF('PU H'!$D$5:$D$72,CLUBS!$B2,'PU H'!$N$5:$N$72)+SUMIF('BE F'!$D$5:$D$72,CLUBS!$B2,'BE F'!$N$5:$N$72)+SUMIF('BE H'!$D$5:$D$72,CLUBS!$B2,'BE H'!$N$5:$N$72)+SUMIF('MI F'!$D$5:$D$72,CLUBS!$B2,'MI F'!$N$5:$N$72)+SUMIF('MI H'!$D$5:$D$72,CLUBS!$B2,'MI H'!$N$5:$N$72)+SUMIF('CA F'!$D$5:$D$72,CLUBS!$B2,'CA F'!$N$5:$N$72)+SUMIF('CA H'!$D$5:$D$72,CLUBS!$B2,'CA H'!$N$5:$N$72)+SUMIF('JU F'!$D$5:$D$72,CLUBS!$B2,'JU F'!$N$5:$N$72)+SUMIF('JU H'!$D$5:$D$72,CLUBS!$B2,'JU H'!$N$5:$N$72)</f>
        <v>0</v>
      </c>
      <c r="M11" s="26">
        <f>COUNTIFS('MP F'!$D$5:$D$72,CLUBS!$B2,'MP F'!$O$5:$O$72,"&gt;0")+COUNTIFS('MP H'!$D$5:$D$72,CLUBS!$B2,'MP H'!$O$5:$O$72,"&gt;0")+COUNTIFS('PO F'!$D$5:$D$72,CLUBS!$B2,'PO F'!$O$5:$O$72,"&gt;0")+COUNTIFS('PO H'!$D$5:$D$72,CLUBS!$B2,'PO H'!$O$5:$O$72,"&gt;0")+COUNTIFS('PU F'!$D$5:$D$72,CLUBS!$B2,'PU F'!$O$5:$O$72,"&gt;0")+COUNTIFS('PU H'!$D$5:$D$72,CLUBS!$B2,'PU H'!$O$5:$O$72,"&gt;0")+COUNTIFS('BE F'!$D$5:$D$72,CLUBS!$B2,'BE F'!$O$5:$O$72,"&gt;0")+COUNTIFS('BE H'!$D$5:$D$72,CLUBS!$B2,'BE H'!$O$5:$O$72,"&gt;0")+COUNTIFS('MI F'!$D$5:$D$72,CLUBS!$B2,'MI F'!$O$5:$O$72,"&gt;0")+COUNTIFS('MI H'!$D$5:$D$72,CLUBS!$B2,'MI H'!$O$5:$O$72,"&gt;0")+COUNTIFS('CA F'!$D$5:$D$72,CLUBS!$B2,'CA F'!$O$5:$O$72,"&gt;0")+COUNTIFS('CA H'!$D$5:$D$72,CLUBS!$B2,'CA H'!$O$5:$O$72,"&gt;0")+COUNTIFS('JU F'!$D$5:$D$72,CLUBS!$B2,'JU F'!$O$5:$O$72,"&gt;0")+COUNTIFS('JU H'!$D$5:$D$72,CLUBS!$B2,'JU H'!$O$5:$O$72,"&gt;0")</f>
        <v>0</v>
      </c>
      <c r="N11" s="26">
        <f>SUMIF('MP F'!$D$5:$D$72,CLUBS!$B2,'MP F'!$P$5:$P$72)+SUMIF('MP H'!$D$5:$D$72,CLUBS!$B2,'MP H'!$P$5:$P$72)+SUMIF('PO F'!$D$5:$D$72,CLUBS!$B2,'PO F'!$P$5:$P$72)+SUMIF('PO H'!$D$5:$D$72,CLUBS!$B2,'PO H'!$P$5:$P$72)+SUMIF('PU F'!$D$5:$D$72,CLUBS!$B2,'PU F'!$P$5:$P$72)+SUMIF('PU H'!$D$5:$D$72,CLUBS!$B2,'PU H'!$P$5:$P$72)+SUMIF('BE F'!$D$5:$D$72,CLUBS!$B2,'BE F'!$P$5:$P$72)+SUMIF('BE H'!$D$5:$D$72,CLUBS!$B2,'BE H'!$P$5:$P$72)+SUMIF('MI F'!$D$5:$D$72,CLUBS!$B2,'MI F'!$P$5:$P$72)+SUMIF('MI H'!$D$5:$D$72,CLUBS!$B2,'MI H'!$P$5:$P$72)+SUMIF('CA F'!$D$5:$D$72,CLUBS!$B2,'CA F'!$P$5:$P$72)+SUMIF('CA H'!$D$5:$D$72,CLUBS!$B2,'CA H'!$P$5:$P$72)+SUMIF('JU F'!$D$5:$D$72,CLUBS!$B2,'JU F'!$P$5:$P$72)+SUMIF('JU H'!$D$5:$D$72,CLUBS!$B2,'JU H'!$P$5:$P$72)</f>
        <v>0</v>
      </c>
      <c r="O11" s="26">
        <f>COUNTIFS('MP F'!$D$5:$D$72,CLUBS!$B2,'MP F'!$Q$5:$Q$72,"&gt;0")+COUNTIFS('MP H'!$D$5:$D$72,CLUBS!$B2,'MP H'!$Q$5:$Q$72,"&gt;0")+COUNTIFS('PO F'!$D$5:$D$72,CLUBS!$B2,'PO F'!$Q$5:$Q$72,"&gt;0")+COUNTIFS('PO H'!$D$5:$D$72,CLUBS!$B2,'PO H'!$Q$5:$Q$72,"&gt;0")+COUNTIFS('PU F'!$D$5:$D$72,CLUBS!$B2,'PU F'!$Q$5:$Q$72,"&gt;0")+COUNTIFS('PU H'!$D$5:$D$72,CLUBS!$B2,'PU H'!$Q$5:$Q$72,"&gt;0")+COUNTIFS('BE F'!$D$5:$D$72,CLUBS!$B2,'BE F'!$Q$5:$Q$72,"&gt;0")+COUNTIFS('BE H'!$D$5:$D$72,CLUBS!$B2,'BE H'!$Q$5:$Q$72,"&gt;0")+COUNTIFS('MI F'!$D$5:$D$72,CLUBS!$B2,'MI F'!$Q$5:$Q$72,"&gt;0")+COUNTIFS('MI H'!$D$5:$D$72,CLUBS!$B2,'MI H'!$Q$5:$Q$72,"&gt;0")+COUNTIFS('CA F'!$D$5:$D$72,CLUBS!$B2,'CA F'!$Q$5:$Q$72,"&gt;0")+COUNTIFS('CA H'!$D$5:$D$72,CLUBS!$B2,'CA H'!$Q$5:$Q$72,"&gt;0")+COUNTIFS('JU F'!$D$5:$D$72,CLUBS!$B2,'JU F'!$Q$5:$Q$72,"&gt;0")+COUNTIFS('JU H'!$D$5:$D$72,CLUBS!$B2,'JU H'!$Q$5:$Q$72,"&gt;0")</f>
        <v>0</v>
      </c>
      <c r="P11" s="26">
        <f>SUMIF('MP F'!$D$5:$D$72,CLUBS!$B2,'MP F'!$R$5:$R$72)+SUMIF('MP H'!$D$5:$D$72,CLUBS!$B2,'MP H'!$R$5:$R$72)+SUMIF('PO F'!$D$5:$D$72,CLUBS!$B2,'PO F'!$R$5:$R$72)+SUMIF('PO H'!$D$5:$D$72,CLUBS!$B2,'PO H'!$R$5:$R$72)+SUMIF('PU F'!$D$5:$D$72,CLUBS!$B2,'PU F'!$R$5:$R$72)+SUMIF('PU H'!$D$5:$D$72,CLUBS!$B2,'PU H'!$R$5:$R$72)+SUMIF('BE F'!$D$5:$D$72,CLUBS!$B2,'BE F'!$R$5:$R$72)+SUMIF('BE H'!$D$5:$D$72,CLUBS!$B2,'BE H'!$R$5:$R$72)+SUMIF('MI F'!$D$5:$D$72,CLUBS!$B2,'MI F'!$R$5:$R$72)+SUMIF('MI H'!$D$5:$D$72,CLUBS!$B2,'MI H'!$R$5:$R$72)+SUMIF('CA F'!$D$5:$D$72,CLUBS!$B2,'CA F'!$R$5:$R$72)+SUMIF('CA H'!$D$5:$D$72,CLUBS!$B2,'CA H'!$R$5:$R$72)+SUMIF('JU F'!$D$5:$D$72,CLUBS!$B2,'JU F'!$R$5:$R$72)+SUMIF('JU H'!$D$5:$D$72,CLUBS!$B2,'JU H'!$R$5:$R$72)</f>
        <v>0</v>
      </c>
      <c r="Q11" s="26">
        <f>COUNTIFS('MP F'!$D$5:$D$72,CLUBS!$B2,'MP F'!$S$5:$S$72,"&gt;0")+COUNTIFS('MP H'!$D$5:$D$72,CLUBS!$B2,'MP H'!$S$5:$S$72,"&gt;0")+COUNTIFS('PO F'!$D$5:$D$72,CLUBS!$B2,'PO F'!$S$5:$S$72,"&gt;0")+COUNTIFS('PO H'!$D$5:$D$72,CLUBS!$B2,'PO H'!$S$5:$S$72,"&gt;0")+COUNTIFS('PU F'!$D$5:$D$72,CLUBS!$B2,'PU F'!$S$5:$S$72,"&gt;0")+COUNTIFS('PU H'!$D$5:$D$72,CLUBS!$B2,'PU H'!$S$5:$S$72,"&gt;0")+COUNTIFS('BE F'!$D$5:$D$72,CLUBS!$B2,'BE F'!$S$5:$S$72,"&gt;0")+COUNTIFS('BE H'!$D$5:$D$72,CLUBS!$B2,'BE H'!$S$5:$S$72,"&gt;0")+COUNTIFS('MI F'!$D$5:$D$72,CLUBS!$B2,'MI F'!$S$5:$S$72,"&gt;0")+COUNTIFS('MI H'!$D$5:$D$72,CLUBS!$B2,'MI H'!$S$5:$S$72,"&gt;0")+COUNTIFS('CA F'!$D$5:$D$72,CLUBS!$B2,'CA F'!$S$5:$S$72,"&gt;0")+COUNTIFS('CA H'!$D$5:$D$72,CLUBS!$B2,'CA H'!$S$5:$S$72,"&gt;0")+COUNTIFS('JU F'!$D$5:$D$72,CLUBS!$B2,'JU F'!$S$5:$S$72,"&gt;0")+COUNTIFS('JU H'!$D$5:$D$72,CLUBS!$B2,'JU H'!$S$5:$S$72,"&gt;0")</f>
        <v>0</v>
      </c>
      <c r="R11" s="26">
        <f>SUMIF('MP F'!$D$5:$D$72,CLUBS!$B2,'MP F'!$T$5:$T$72)+SUMIF('MP H'!$D$5:$D$72,CLUBS!$B2,'MP H'!$T$5:$T$72)+SUMIF('PO F'!$D$5:$D$72,CLUBS!$B2,'PO F'!$T$5:$T$72)+SUMIF('PO H'!$D$5:$D$72,CLUBS!$B2,'PO H'!$T$5:$T$72)+SUMIF('PU F'!$D$5:$D$72,CLUBS!$B2,'PU F'!$T$5:$T$72)+SUMIF('PU H'!$D$5:$D$72,CLUBS!$B2,'PU H'!$T$5:$T$72)+SUMIF('BE F'!$D$5:$D$72,CLUBS!$B2,'BE F'!$T$5:$T$72)+SUMIF('BE H'!$D$5:$D$72,CLUBS!$B2,'BE H'!$T$5:$T$72)+SUMIF('MI F'!$D$5:$D$72,CLUBS!$B2,'MI F'!$T$5:$T$72)+SUMIF('MI H'!$D$5:$D$72,CLUBS!$B2,'MI H'!$T$5:$T$72)+SUMIF('CA F'!$D$5:$D$72,CLUBS!$B2,'CA F'!$T$5:$T$72)+SUMIF('CA H'!$D$5:$D$72,CLUBS!$B2,'CA H'!$T$5:$T$72)+SUMIF('JU F'!$D$5:$D$72,CLUBS!$B2,'JU F'!$T$5:$T$72)+SUMIF('JU H'!$D$5:$D$72,CLUBS!$B2,'JU H'!$T$5:$T$72)</f>
        <v>0</v>
      </c>
      <c r="S11" s="26">
        <f>COUNTIFS('MP F'!$D$5:$D$72,CLUBS!$B2,'MP F'!$U$5:$U$72,"&gt;0")+COUNTIFS('MP H'!$D$5:$D$72,CLUBS!$B2,'MP H'!$U$5:$U$72,"&gt;0")+COUNTIFS('PO F'!$D$5:$D$72,CLUBS!$B2,'PO F'!$U$5:$U$72,"&gt;0")+COUNTIFS('PO H'!$D$5:$D$72,CLUBS!$B2,'PO H'!$U$5:$U$72,"&gt;0")+COUNTIFS('PU F'!$D$5:$D$72,CLUBS!$B2,'PU F'!$U$5:$U$72,"&gt;0")+COUNTIFS('PU H'!$D$5:$D$72,CLUBS!$B2,'PU H'!$U$5:$U$72,"&gt;0")+COUNTIFS('BE F'!$D$5:$D$72,CLUBS!$B2,'BE F'!$U$5:$U$72,"&gt;0")+COUNTIFS('BE H'!$D$5:$D$72,CLUBS!$B2,'BE H'!$U$5:$U$72,"&gt;0")+COUNTIFS('MI F'!$D$5:$D$72,CLUBS!$B2,'MI F'!$U$5:$U$72,"&gt;0")+COUNTIFS('MI H'!$D$5:$D$72,CLUBS!$B2,'MI H'!$U$5:$U$72,"&gt;0")+COUNTIFS('CA F'!$D$5:$D$72,CLUBS!$B2,'CA F'!$U$5:$U$72,"&gt;0")+COUNTIFS('CA H'!$D$5:$D$72,CLUBS!$B2,'CA H'!$U$5:$U$72,"&gt;0")+COUNTIFS('JU F'!$D$5:$D$72,CLUBS!$B2,'JU F'!$U$5:$U$72,"&gt;0")+COUNTIFS('JU H'!$D$5:$D$72,CLUBS!$B2,'JU H'!$U$5:$U$72,"&gt;0")</f>
        <v>0</v>
      </c>
      <c r="T11" s="26">
        <f>SUMIF('MP F'!$D$5:$D$72,CLUBS!$B2,'MP F'!$V$5:$V$72)+SUMIF('MP H'!$D$5:$D$72,CLUBS!$B2,'MP H'!$V$5:$V$72)+SUMIF('PO F'!$D$5:$D$72,CLUBS!$B2,'PO F'!$V$5:$V$72)+SUMIF('PO H'!$D$5:$D$72,CLUBS!$B2,'PO H'!$V$5:$V$72)+SUMIF('PU F'!$D$5:$D$72,CLUBS!$B2,'PU F'!$V$5:$V$72)+SUMIF('PU H'!$D$5:$D$72,CLUBS!$B2,'PU H'!$V$5:$V$72)+SUMIF('BE F'!$D$5:$D$72,CLUBS!$B2,'BE F'!$V$5:$V$72)+SUMIF('BE H'!$D$5:$D$72,CLUBS!$B2,'BE H'!$V$5:$V$72)+SUMIF('MI F'!$D$5:$D$72,CLUBS!$B2,'MI F'!$V$5:$V$72)+SUMIF('MI H'!$D$5:$D$72,CLUBS!$B2,'MI H'!$V$5:$V$72)+SUMIF('CA F'!$D$5:$D$72,CLUBS!$B2,'CA F'!$V$5:$V$72)+SUMIF('CA H'!$D$5:$D$72,CLUBS!$B2,'CA H'!$V$5:$V$72)+SUMIF('JU F'!$D$5:$D$72,CLUBS!$B2,'JU F'!$V$5:$V$72)+SUMIF('JU H'!$D$5:$D$72,CLUBS!$B2,'JU H'!$V$5:$V$72)</f>
        <v>0</v>
      </c>
      <c r="U11" s="26">
        <f>COUNTIFS('MP F'!$D$5:$D$72,CLUBS!$B2,'MP F'!$W$5:$W$72,"&gt;0")+COUNTIFS('MP H'!$D$5:$D$72,CLUBS!$B2,'MP H'!$W$5:$W$72,"&gt;0")+COUNTIFS('PO F'!$D$5:$D$72,CLUBS!$B2,'PO F'!$W$5:$W$72,"&gt;0")+COUNTIFS('PO H'!$D$5:$D$72,CLUBS!$B2,'PO H'!$W$5:$W$72,"&gt;0")+COUNTIFS('PU F'!$D$5:$D$72,CLUBS!$B2,'PU F'!$W$5:$W$72,"&gt;0")+COUNTIFS('PU H'!$D$5:$D$72,CLUBS!$B2,'PU H'!$W$5:$W$72,"&gt;0")+COUNTIFS('BE F'!$D$5:$D$72,CLUBS!$B2,'BE F'!$W$5:$W$72,"&gt;0")+COUNTIFS('BE H'!$D$5:$D$72,CLUBS!$B2,'BE H'!$W$5:$W$72,"&gt;0")+COUNTIFS('MI F'!$D$5:$D$72,CLUBS!$B2,'MI F'!$W$5:$W$72,"&gt;0")+COUNTIFS('MI H'!$D$5:$D$72,CLUBS!$B2,'MI H'!$W$5:$W$72,"&gt;0")+COUNTIFS('CA F'!$D$5:$D$72,CLUBS!$B2,'CA F'!$W$5:$W$72,"&gt;0")+COUNTIFS('CA H'!$D$5:$D$72,CLUBS!$B2,'CA H'!$W$5:$W$72,"&gt;0")+COUNTIFS('JU F'!$D$5:$D$72,CLUBS!$B2,'JU F'!$W$5:$W$72,"&gt;0")+COUNTIFS('JU H'!$D$5:$D$72,CLUBS!$B2,'JU H'!$W$5:$W$72,"&gt;0")</f>
        <v>0</v>
      </c>
      <c r="V11" s="26">
        <f>SUMIF('MP F'!$D$5:$D$72,CLUBS!$B2,'MP F'!$X$5:$X$72)+SUMIF('MP H'!$D$5:$D$72,CLUBS!$B2,'MP H'!$X$5:$X$72)+SUMIF('PO F'!$D$5:$D$72,CLUBS!$B2,'PO F'!$X$5:$X$72)+SUMIF('PO H'!$D$5:$D$72,CLUBS!$B2,'PO H'!$X$5:$X$72)+SUMIF('PU F'!$D$5:$D$72,CLUBS!$B2,'PU F'!$X$5:$X$72)+SUMIF('PU H'!$D$5:$D$72,CLUBS!$B2,'PU H'!$X$5:$X$72)+SUMIF('BE F'!$D$5:$D$72,CLUBS!$B2,'BE F'!$X$5:$X$72)+SUMIF('BE H'!$D$5:$D$72,CLUBS!$B2,'BE H'!$X$5:$X$72)+SUMIF('MI F'!$D$5:$D$72,CLUBS!$B2,'MI F'!$X$5:$X$72)+SUMIF('MI H'!$D$5:$D$72,CLUBS!$B2,'MI H'!$X$5:$X$72)+SUMIF('CA F'!$D$5:$D$72,CLUBS!$B2,'CA F'!$X$5:$X$72)+SUMIF('CA H'!$D$5:$D$72,CLUBS!$B2,'CA H'!$X$5:$X$72)+SUMIF('JU F'!$D$5:$D$72,CLUBS!$B2,'JU F'!$X$5:$X$72)+SUMIF('JU H'!$D$5:$D$72,CLUBS!$B2,'JU H'!$X$5:$X$72)</f>
        <v>0</v>
      </c>
      <c r="W11" s="26">
        <f>COUNTIFS('MP F'!$D$5:$D$72,CLUBS!$B2,'MP F'!$Y$5:$Y$72,"&gt;0")+COUNTIFS('MP H'!$D$5:$D$72,CLUBS!$B2,'MP H'!$Y$5:$Y$72,"&gt;0")+COUNTIFS('PO F'!$D$5:$D$72,CLUBS!$B2,'PO F'!$Y$5:$Y$72,"&gt;0")+COUNTIFS('PO H'!$D$5:$D$72,CLUBS!$B2,'PO H'!$Y$5:$Y$72,"&gt;0")+COUNTIFS('PU F'!$D$5:$D$72,CLUBS!$B2,'PU F'!$Y$5:$Y$72,"&gt;0")+COUNTIFS('PU H'!$D$5:$D$72,CLUBS!$B2,'PU H'!$Y$5:$Y$72,"&gt;0")+COUNTIFS('BE F'!$D$5:$D$72,CLUBS!$B2,'BE F'!$Y$5:$Y$72,"&gt;0")+COUNTIFS('BE H'!$D$5:$D$72,CLUBS!$B2,'BE H'!$Y$5:$Y$72,"&gt;0")+COUNTIFS('MI F'!$D$5:$D$72,CLUBS!$B2,'MI F'!$Y$5:$Y$72,"&gt;0")+COUNTIFS('MI H'!$D$5:$D$72,CLUBS!$B2,'MI H'!$Y$5:$Y$72,"&gt;0")+COUNTIFS('CA F'!$D$5:$D$72,CLUBS!$B2,'CA F'!$Y$5:$Y$72,"&gt;0")+COUNTIFS('CA H'!$D$5:$D$72,CLUBS!$B2,'CA H'!$Y$5:$Y$72,"&gt;0")+COUNTIFS('JU F'!$D$5:$D$72,CLUBS!$B2,'JU F'!$Y$5:$Y$72,"&gt;0")+COUNTIFS('JU H'!$D$5:$D$72,CLUBS!$B2,'JU H'!$Y$5:$Y$72,"&gt;0")</f>
        <v>0</v>
      </c>
      <c r="X11" s="26">
        <f>SUMIF('MP F'!$D$5:$D$72,CLUBS!$B2,'MP F'!$Z$5:$Z$72)+SUMIF('MP H'!$D$5:$D$72,CLUBS!$B2,'MP H'!$Z$5:$Z$72)+SUMIF('PO F'!$D$5:$D$72,CLUBS!$B2,'PO F'!$Z$5:$Z$72)+SUMIF('PO H'!$D$5:$D$72,CLUBS!$B2,'PO H'!$Z$5:$Z$72)+SUMIF('PU F'!$D$5:$D$72,CLUBS!$B2,'PU F'!$Z$5:$Z$72)+SUMIF('PU H'!$D$5:$D$72,CLUBS!$B2,'PU H'!$Z$5:$Z$72)+SUMIF('BE F'!$D$5:$D$72,CLUBS!$B2,'BE F'!$Z$5:$Z$72)+SUMIF('BE H'!$D$5:$D$72,CLUBS!$B2,'BE H'!$Z$5:$Z$72)+SUMIF('MI F'!$D$5:$D$72,CLUBS!$B2,'MI F'!$Z$5:$Z$72)+SUMIF('MI H'!$D$5:$D$72,CLUBS!$B2,'MI H'!$Z$5:$Z$72)+SUMIF('CA F'!$D$5:$D$72,CLUBS!$B2,'CA F'!$Z$5:$Z$72)+SUMIF('CA H'!$D$5:$D$72,CLUBS!$B2,'CA H'!$Z$5:$Z$72)+SUMIF('JU F'!$D$5:$D$72,CLUBS!$B2,'JU F'!$Z$5:$Z$72)+SUMIF('JU H'!$D$5:$D$72,CLUBS!$B2,'JU H'!$Z$5:$Z$72)</f>
        <v>0</v>
      </c>
      <c r="Y11" s="26">
        <f>COUNTIFS('MP F'!$D$5:$D$72,CLUBS!$B2,'MP F'!$AA$5:$AA$72,"&gt;0")+COUNTIFS('MP H'!$D$5:$D$72,CLUBS!$B2,'MP H'!$AA$5:$AA$72,"&gt;0")+COUNTIFS('PO F'!$D$5:$D$72,CLUBS!$B2,'PO F'!$AA$5:$AA$72,"&gt;0")+COUNTIFS('PO H'!$D$5:$D$72,CLUBS!$B2,'PO H'!$AA$5:$AA$72,"&gt;0")+COUNTIFS('PU F'!$D$5:$D$72,CLUBS!$B2,'PU F'!$AA$5:$AA$72,"&gt;0")+COUNTIFS('PU H'!$D$5:$D$72,CLUBS!$B2,'PU H'!$AA$5:$AA$72,"&gt;0")+COUNTIFS('BE F'!$D$5:$D$72,CLUBS!$B2,'BE F'!$AA$5:$AA$72,"&gt;0")+COUNTIFS('BE H'!$D$5:$D$72,CLUBS!$B2,'BE H'!$AA$5:$AA$72,"&gt;0")+COUNTIFS('MI F'!$D$5:$D$72,CLUBS!$B2,'MI F'!$AA$5:$AA$72,"&gt;0")+COUNTIFS('MI H'!$D$5:$D$72,CLUBS!$B2,'MI H'!$AA$5:$AA$72,"&gt;0")+COUNTIFS('CA F'!$D$5:$D$72,CLUBS!$B2,'CA F'!$AA$5:$AA$72,"&gt;0")+COUNTIFS('CA H'!$D$5:$D$72,CLUBS!$B2,'CA H'!$AA$5:$AA$72,"&gt;0")+COUNTIFS('JU F'!$D$5:$D$72,CLUBS!$B2,'JU F'!$AA$5:$AA$72,"&gt;0")+COUNTIFS('JU H'!$D$5:$D$72,CLUBS!$B2,'JU H'!$AA$5:$AA$72,"&gt;0")</f>
        <v>0</v>
      </c>
      <c r="Z11" s="26">
        <f>SUMIF('MP F'!$D$5:$D$72,CLUBS!$B2,'MP F'!$AB$5:$AB$72)+SUMIF('MP H'!$D$5:$D$72,CLUBS!$B2,'MP H'!$AB$5:$AB$72)+SUMIF('PO F'!$D$5:$D$72,CLUBS!$B2,'PO F'!$AB$5:$AB$72)+SUMIF('PO H'!$D$5:$D$72,CLUBS!$B2,'PO H'!$AB$5:$AB$72)+SUMIF('PU F'!$D$5:$D$72,CLUBS!$B2,'PU F'!$AB$5:$AB$72)+SUMIF('PU H'!$D$5:$D$72,CLUBS!$B2,'PU H'!$AB$5:$AB$72)+SUMIF('BE F'!$D$5:$D$72,CLUBS!$B2,'BE F'!$AB$5:$AB$72)+SUMIF('BE H'!$D$5:$D$72,CLUBS!$B2,'BE H'!$AB$5:$AB$72)+SUMIF('MI F'!$D$5:$D$72,CLUBS!$B2,'MI F'!$AB$5:$AB$72)+SUMIF('MI H'!$D$5:$D$72,CLUBS!$B2,'MI H'!$AB$5:$AB$72)+SUMIF('CA F'!$D$5:$D$72,CLUBS!$B2,'CA F'!$AB$5:$AB$72)+SUMIF('CA H'!$D$5:$D$72,CLUBS!$B2,'CA H'!$AB$5:$AB$72)+SUMIF('JU F'!$D$5:$D$72,CLUBS!$B2,'JU F'!$AB$5:$AB$72)+SUMIF('JU H'!$D$5:$D$72,CLUBS!$B2,'JU H'!$AB$5:$AB$72)</f>
        <v>0</v>
      </c>
      <c r="AA11" s="26">
        <f>COUNTIFS('MP F'!$D$5:$D$72,CLUBS!$B2,'MP F'!$AC$5:$AC$72,"&gt;0")+COUNTIFS('MP H'!$D$5:$D$72,CLUBS!$B2,'MP H'!$AC$5:$AC$72,"&gt;0")+COUNTIFS('PO F'!$D$5:$D$72,CLUBS!$B2,'PO F'!$AC$5:$AC$72,"&gt;0")+COUNTIFS('PO H'!$D$5:$D$72,CLUBS!$B2,'PO H'!$AC$5:$AC$72,"&gt;0")+COUNTIFS('PU F'!$D$5:$D$72,CLUBS!$B2,'PU F'!$AC$5:$AC$72,"&gt;0")+COUNTIFS('PU H'!$D$5:$D$72,CLUBS!$B2,'PU H'!$AC$5:$AC$72,"&gt;0")+COUNTIFS('BE F'!$D$5:$D$72,CLUBS!$B2,'BE F'!$AC$5:$AC$72,"&gt;0")+COUNTIFS('BE H'!$D$5:$D$72,CLUBS!$B2,'BE H'!$AC$5:$AC$72,"&gt;0")+COUNTIFS('MI F'!$D$5:$D$72,CLUBS!$B2,'MI F'!$AC$5:$AC$72,"&gt;0")+COUNTIFS('MI H'!$D$5:$D$72,CLUBS!$B2,'MI H'!$AC$5:$AC$72,"&gt;0")+COUNTIFS('CA F'!$D$5:$D$72,CLUBS!$B2,'CA F'!$AC$5:$AC$72,"&gt;0")+COUNTIFS('CA H'!$D$5:$D$72,CLUBS!$B2,'CA H'!$AC$5:$AC$72,"&gt;0")+COUNTIFS('JU F'!$D$5:$D$72,CLUBS!$B2,'JU F'!$AC$5:$AC$72,"&gt;0")+COUNTIFS('JU H'!$D$5:$D$72,CLUBS!$B2,'JU H'!$AC$5:$AC$72,"&gt;0")</f>
        <v>0</v>
      </c>
      <c r="AB11" s="26">
        <f>SUMIF('MP F'!$D$5:$D$72,CLUBS!$B2,'MP F'!$AD$5:$AD$72)+SUMIF('MP H'!$D$5:$D$72,CLUBS!$B2,'MP H'!$AD$5:$AD$72)+SUMIF('PO F'!$D$5:$D$72,CLUBS!$B2,'PO F'!$AD$5:$AD$72)+SUMIF('PO H'!$D$5:$D$72,CLUBS!$B2,'PO H'!$AD$5:$AD$72)+SUMIF('PU F'!$D$5:$D$72,CLUBS!$B2,'PU F'!$AD$5:$AD$72)+SUMIF('PU H'!$D$5:$D$72,CLUBS!$B2,'PU H'!$AD$5:$AD$72)+SUMIF('BE F'!$D$5:$D$72,CLUBS!$B2,'BE F'!$AD$5:$AD$72)+SUMIF('BE H'!$D$5:$D$72,CLUBS!$B2,'BE H'!$AD$5:$AD$72)+SUMIF('MI F'!$D$5:$D$72,CLUBS!$B2,'MI F'!$AD$5:$AD$72)+SUMIF('MI H'!$D$5:$D$72,CLUBS!$B2,'MI H'!$AD$5:$AD$72)+SUMIF('CA F'!$D$5:$D$72,CLUBS!$B2,'CA F'!$AD$5:$AD$72)+SUMIF('CA H'!$D$5:$D$72,CLUBS!$B2,'CA H'!$AD$5:$AD$72)+SUMIF('JU F'!$D$5:$D$72,CLUBS!$B2,'JU F'!$AD$5:$AD$72)+SUMIF('JU H'!$D$5:$D$72,CLUBS!$B2,'JU H'!$AD$5:$AD$72)</f>
        <v>0</v>
      </c>
      <c r="AC11" s="26">
        <f>COUNTIFS('MP F'!$D$5:$D$72,CLUBS!$B2,'MP F'!$AE$5:$AE$72,"&gt;0")+COUNTIFS('MP H'!$D$5:$D$72,CLUBS!$B2,'MP H'!$AE$5:$AE$72,"&gt;0")+COUNTIFS('PO F'!$D$5:$D$72,CLUBS!$B2,'PO F'!$AE$5:$AE$72,"&gt;0")+COUNTIFS('PO H'!$D$5:$D$72,CLUBS!$B2,'PO H'!$AE$5:$AE$72,"&gt;0")+COUNTIFS('PU F'!$D$5:$D$72,CLUBS!$B2,'PU F'!$AE$5:$AE$72,"&gt;0")+COUNTIFS('PU H'!$D$5:$D$72,CLUBS!$B2,'PU H'!$AE$5:$AE$72,"&gt;0")+COUNTIFS('BE F'!$D$5:$D$72,CLUBS!$B2,'BE F'!$AE$5:$AE$72,"&gt;0")+COUNTIFS('BE H'!$D$5:$D$72,CLUBS!$B2,'BE H'!$AE$5:$AE$72,"&gt;0")+COUNTIFS('MI F'!$D$5:$D$72,CLUBS!$B2,'MI F'!$AE$5:$AE$72,"&gt;0")+COUNTIFS('MI H'!$D$5:$D$72,CLUBS!$B2,'MI H'!$AE$5:$AE$72,"&gt;0")+COUNTIFS('CA F'!$D$5:$D$72,CLUBS!$B2,'CA F'!$AE$5:$AE$72,"&gt;0")+COUNTIFS('CA H'!$D$5:$D$72,CLUBS!$B2,'CA H'!$AE$5:$AE$72,"&gt;0")+COUNTIFS('JU F'!$D$5:$D$72,CLUBS!$B2,'JU F'!$AE$5:$AE$72,"&gt;0")+COUNTIFS('JU H'!$D$5:$D$72,CLUBS!$B2,'JU H'!$AE$5:$AE$72,"&gt;0")</f>
        <v>0</v>
      </c>
      <c r="AD11" s="26">
        <f>SUMIF('MP F'!$D$5:$D$72,CLUBS!$B2,'MP F'!$AF$5:$AF$72)+SUMIF('MP H'!$D$5:$D$72,CLUBS!$B2,'MP H'!$AF$5:$AF$72)+SUMIF('PO F'!$D$5:$D$72,CLUBS!$B2,'PO F'!$AF$5:$AF$72)+SUMIF('PO H'!$D$5:$D$72,CLUBS!$B2,'PO H'!$AF$5:$AF$72)+SUMIF('PU F'!$D$5:$D$72,CLUBS!$B2,'PU F'!$AF$5:$AF$72)+SUMIF('PU H'!$D$5:$D$72,CLUBS!$B2,'PU H'!$AF$5:$AF$72)+SUMIF('BE F'!$D$5:$D$72,CLUBS!$B2,'BE F'!$AF$5:$AF$72)+SUMIF('BE H'!$D$5:$D$72,CLUBS!$B2,'BE H'!$AF$5:$AF$72)+SUMIF('MI F'!$D$5:$D$72,CLUBS!$B2,'MI F'!$AF$5:$AF$72)+SUMIF('MI H'!$D$5:$D$72,CLUBS!$B2,'MI H'!$AF$5:$AF$72)+SUMIF('CA F'!$D$5:$D$72,CLUBS!$B2,'CA F'!$AF$5:$AF$72)+SUMIF('CA H'!$D$5:$D$72,CLUBS!$B2,'CA H'!$AF$5:$AF$72)+SUMIF('JU F'!$D$5:$D$72,CLUBS!$B2,'JU F'!$AF$5:$AF$72)+SUMIF('JU H'!$D$5:$D$72,CLUBS!$B2,'JU H'!$AF$5:$AF$72)</f>
        <v>0</v>
      </c>
      <c r="AE11" s="26">
        <f>COUNTIFS('MP F'!$D$5:$D$72,CLUBS!$B2,'MP F'!$AG$5:$AG$72,"&gt;0")+COUNTIFS('MP H'!$D$5:$D$72,CLUBS!$B2,'MP H'!$AG$5:$AG$72,"&gt;0")+COUNTIFS('PO F'!$D$5:$D$72,CLUBS!$B2,'PO F'!$AG$5:$AG$72,"&gt;0")+COUNTIFS('PO H'!$D$5:$D$72,CLUBS!$B2,'PO H'!$AG$5:$AG$72,"&gt;0")+COUNTIFS('PU F'!$D$5:$D$72,CLUBS!$B2,'PU F'!$AG$5:$AG$72,"&gt;0")+COUNTIFS('PU H'!$D$5:$D$72,CLUBS!$B2,'PU H'!$AG$5:$AG$72,"&gt;0")+COUNTIFS('BE F'!$D$5:$D$72,CLUBS!$B2,'BE F'!$AG$5:$AG$72,"&gt;0")+COUNTIFS('BE H'!$D$5:$D$72,CLUBS!$B2,'BE H'!$AG$5:$AG$72,"&gt;0")+COUNTIFS('MI F'!$D$5:$D$72,CLUBS!$B2,'MI F'!$AG$5:$AG$72,"&gt;0")+COUNTIFS('MI H'!$D$5:$D$72,CLUBS!$B2,'MI H'!$AG$5:$AG$72,"&gt;0")+COUNTIFS('CA F'!$D$5:$D$72,CLUBS!$B2,'CA F'!$AG$5:$AG$72,"&gt;0")+COUNTIFS('CA H'!$D$5:$D$72,CLUBS!$B2,'CA H'!$AG$5:$AG$72,"&gt;0")+COUNTIFS('JU F'!$D$5:$D$72,CLUBS!$B2,'JU F'!$AG$5:$AG$72,"&gt;0")+COUNTIFS('JU H'!$D$5:$D$72,CLUBS!$B2,'JU H'!$AG$5:$AG$72,"&gt;0")</f>
        <v>0</v>
      </c>
      <c r="AF11" s="26">
        <f>SUMIF('MP F'!$D$5:$D$72,CLUBS!$B2,'MP F'!$AH$5:$AH$72)+SUMIF('MP H'!$D$5:$D$72,CLUBS!$B2,'MP H'!$AH$5:$AH$72)+SUMIF('PO F'!$D$5:$D$72,CLUBS!$B2,'PO F'!$AH$5:$AH$72)+SUMIF('PO H'!$D$5:$D$72,CLUBS!$B2,'PO H'!$AH$5:$AH$72)+SUMIF('PU F'!$D$5:$D$72,CLUBS!$B2,'PU F'!$AH$5:$AH$72)+SUMIF('PU H'!$D$5:$D$72,CLUBS!$B2,'PU H'!$AH$5:$AH$72)+SUMIF('BE F'!$D$5:$D$72,CLUBS!$B2,'BE F'!$AH$5:$AH$72)+SUMIF('BE H'!$D$5:$D$72,CLUBS!$B2,'BE H'!$AH$5:$AH$72)+SUMIF('MI F'!$D$5:$D$72,CLUBS!$B2,'MI F'!$AH$5:$AH$72)+SUMIF('MI H'!$D$5:$D$72,CLUBS!$B2,'MI H'!$AH$5:$AH$72)+SUMIF('CA F'!$D$5:$D$72,CLUBS!$B2,'CA F'!$AH$5:$AH$72)+SUMIF('CA H'!$D$5:$D$72,CLUBS!$B2,'CA H'!$AH$5:$AH$72)+SUMIF('JU F'!$D$5:$D$72,CLUBS!$B2,'JU F'!$AH$5:$AH$72)+SUMIF('JU H'!$D$5:$D$72,CLUBS!$B2,'JU H'!$AH$5:$AH$72)</f>
        <v>0</v>
      </c>
      <c r="AG11" s="16">
        <f t="shared" si="1"/>
        <v>150</v>
      </c>
      <c r="AH11" s="28">
        <f t="shared" si="2"/>
        <v>4452</v>
      </c>
      <c r="AI11" s="29">
        <f t="shared" si="3"/>
        <v>29.680000000000003</v>
      </c>
      <c r="AJ11" s="14">
        <f>COUNTIF('Licenciés Jeunes 2023'!F:F,CLUBS!B2)</f>
        <v>0</v>
      </c>
      <c r="AK11" s="27">
        <f t="shared" si="4"/>
        <v>0</v>
      </c>
    </row>
    <row r="12" spans="1:37" ht="13.5" x14ac:dyDescent="0.3">
      <c r="A12" s="34">
        <f t="shared" si="0"/>
        <v>20</v>
      </c>
      <c r="B12" s="65" t="s">
        <v>107</v>
      </c>
      <c r="C12" s="14">
        <f>COUNTIFS('MP F'!$D$5:$D$72,CLUBS!$B17,'MP F'!$E$5:$E$72,"&gt;0")+COUNTIFS('MP H'!$D$5:$D$72,CLUBS!$B17,'MP H'!$E$5:$E$72,"&gt;0")+COUNTIFS('PO F'!$D$5:$D$72,CLUBS!$B17,'PO F'!$E$5:$E$72,"&gt;0")+COUNTIFS('PO H'!$D$5:$D$72,CLUBS!$B17,'PO H'!$E$5:$E$72,"&gt;0")+COUNTIFS('PU F'!$D$5:$D$72,CLUBS!$B17,'PU F'!$E$5:$E$72,"&gt;0")+COUNTIFS('PU H'!$D$5:$D$72,CLUBS!$B17,'PU H'!$E$5:$E$72,"&gt;0")+COUNTIFS('BE F'!$D$5:$D$72,CLUBS!$B17,'BE F'!$E$5:$E$72,"&gt;0")+COUNTIFS('BE H'!$D$5:$D$72,CLUBS!$B17,'BE H'!$E$5:$E$72,"&gt;0")+COUNTIFS('MI F'!$D$5:$D$72,CLUBS!$B17,'MI F'!$E$5:$E$72,"&gt;0")+COUNTIFS('MI H'!$D$5:$D$72,CLUBS!$B17,'MI H'!$E$5:$E$72,"&gt;0")+COUNTIFS('CA F'!$D$5:$D$72,CLUBS!$B17,'CA F'!$E$5:$E$72,"&gt;0")+COUNTIFS('CA H'!$D$5:$D$72,CLUBS!$B17,'CA H'!$E$5:$E$72,"&gt;0")+COUNTIFS('JU F'!$D$5:$D$72,CLUBS!$B17,'JU F'!$E$5:$E$72,"&gt;0")+COUNTIFS('JU H'!$D$5:$D$72,CLUBS!$B17,'JU H'!$E$5:$E$72,"&gt;0")</f>
        <v>0</v>
      </c>
      <c r="D12" s="27">
        <f>SUMIF('MP F'!$D$5:$D$72,CLUBS!$B17,'MP F'!$F$5:$F$72)+SUMIF('MP H'!$D$5:$D$72,CLUBS!$B17,'MP H'!$F$5:$F$72)+SUMIF('PO F'!$D$5:$D$72,CLUBS!$B17,'PO F'!$F$5:$F$72)+SUMIF('PO H'!$D$5:$D$72,CLUBS!$B17,'PO H'!$F$5:$F$72)+SUMIF('PU F'!$D$5:$D$72,CLUBS!$B17,'PU F'!$F$5:$F$72)+SUMIF('PU H'!$D$5:$D$72,CLUBS!$B17,'PU H'!$F$5:$F$72)+SUMIF('BE F'!$D$5:$D$72,CLUBS!$B17,'BE F'!$F$5:$F$72)+SUMIF('BE H'!$D$5:$D$72,CLUBS!$B17,'BE H'!$F$5:$F$72)+SUMIF('MI F'!$D$5:$D$72,CLUBS!$B17,'MI F'!$F$5:$F$72)+SUMIF('MI H'!$D$5:$D$72,CLUBS!$B17,'MI H'!$F$5:$F$72)+SUMIF('CA F'!$D$5:$D$72,CLUBS!$B17,'CA F'!$F$5:$F$72)+SUMIF('CA H'!$D$5:$D$72,CLUBS!$B17,'CA H'!$F$5:$F$72)+SUMIF('JU F'!$D$5:$D$72,CLUBS!$B17,'JU F'!$F$5:$F$72)+SUMIF('JU H'!$D$5:$D$72,CLUBS!$B17,'JU H'!$F$5:$F$72)</f>
        <v>0</v>
      </c>
      <c r="E12" s="38">
        <f>COUNTIFS('MP F'!$D$5:$D$72,CLUBS!$B17,'MP F'!$G$5:$G$72,"&gt;0")+COUNTIFS('MP H'!$D$5:$D$72,CLUBS!$B17,'MP H'!$G$5:$G$72,"&gt;0")+COUNTIFS('PO F'!$D$5:$D$72,CLUBS!$B17,'PO F'!$G$5:$G$72,"&gt;0")+COUNTIFS('PO H'!$D$5:$D$72,CLUBS!$B17,'PO H'!$G$5:$G$72,"&gt;0")+COUNTIFS('PU F'!$D$5:$D$72,CLUBS!$B17,'PU F'!$G$5:$G$72,"&gt;0")+COUNTIFS('PU H'!$D$5:$D$72,CLUBS!$B17,'PU H'!$G$5:$G$72,"&gt;0")+COUNTIFS('BE F'!$D$5:$D$72,CLUBS!$B17,'BE F'!$G$5:$G$72,"&gt;0")+COUNTIFS('BE H'!$D$5:$D$72,CLUBS!$B17,'BE H'!$G$5:$G$72,"&gt;0")+COUNTIFS('MI F'!$D$5:$D$72,CLUBS!$B17,'MI F'!$G$5:$G$72,"&gt;0")+COUNTIFS('MI H'!$D$5:$D$72,CLUBS!$B17,'MI H'!$G$5:$G$72,"&gt;0")+COUNTIFS('CA F'!$D$5:$D$72,CLUBS!$B17,'CA F'!$G$5:$G$72,"&gt;0")+COUNTIFS('CA H'!$D$5:$D$72,CLUBS!$B17,'CA H'!$G$5:$G$72,"&gt;0")+COUNTIFS('JU F'!$D$5:$D$72,CLUBS!$B17,'JU F'!$G$5:$G$72,"&gt;0")+COUNTIFS('JU H'!$D$5:$D$72,CLUBS!$B17,'JU H'!$G$5:$G$72,"&gt;0")</f>
        <v>0</v>
      </c>
      <c r="F12" s="58">
        <f>SUMIF('MP F'!$D$5:$D$72,CLUBS!$B17,'MP F'!$H$5:$H$72)+SUMIF('MP H'!$D$5:$D$72,CLUBS!$B17,'MP H'!$H$5:$H$72)+SUMIF('PO F'!$D$5:$D$72,CLUBS!$B17,'PO F'!$H$5:$H$72)+SUMIF('PO H'!$D$5:$D$72,CLUBS!$B17,'PO H'!$H$5:$H$72)+SUMIF('PU F'!$D$5:$D$72,CLUBS!$B17,'PU F'!$H$5:$H$72)+SUMIF('PU H'!$D$5:$D$72,CLUBS!$B17,'PU H'!$H$5:$H$72)+SUMIF('BE F'!$D$5:$D$72,CLUBS!$B17,'BE F'!$H$5:$H$72)+SUMIF('BE H'!$D$5:$D$72,CLUBS!$B17,'BE H'!$H$5:$H$72)+SUMIF('MI F'!$D$5:$D$72,CLUBS!$B17,'MI F'!$H$5:$H$72)+SUMIF('MI H'!$D$5:$D$72,CLUBS!$B17,'MI H'!$H$5:$H$72)+SUMIF('CA F'!$D$5:$D$72,CLUBS!$B17,'CA F'!$H$5:$H$72)+SUMIF('CA H'!$D$5:$D$72,CLUBS!$B17,'CA H'!$H$5:$H$72)+SUMIF('JU F'!$D$5:$D$72,CLUBS!$B17,'JU F'!$H$5:$H$72)+SUMIF('JU H'!$D$5:$D$72,CLUBS!$B17,'JU H'!$H$5:$H$72)</f>
        <v>0</v>
      </c>
      <c r="G12" s="14">
        <f>COUNTIFS('MP F'!$D$5:$D$72,CLUBS!$B17,'MP F'!$I$5:$I$72,"&gt;0")+COUNTIFS('MP H'!$D$5:$D$72,CLUBS!$B17,'MP H'!$I$5:$I$72,"&gt;0")+COUNTIFS('PO F'!$D$5:$D$72,CLUBS!$B17,'PO F'!$I$5:$I$72,"&gt;0")+COUNTIFS('PO H'!$D$5:$D$72,CLUBS!$B17,'PO H'!$I$5:$I$72,"&gt;0")+COUNTIFS('PU F'!$D$5:$D$72,CLUBS!$B17,'PU F'!$I$5:$I$72,"&gt;0")+COUNTIFS('PU H'!$D$5:$D$72,CLUBS!$B17,'PU H'!$I$5:$I$72,"&gt;0")+COUNTIFS('BE F'!$D$5:$D$72,CLUBS!$B17,'BE F'!$I$5:$I$72,"&gt;0")+COUNTIFS('BE H'!$D$5:$D$72,CLUBS!$B17,'BE H'!$I$5:$I$72,"&gt;0")+COUNTIFS('MI F'!$D$5:$D$72,CLUBS!$B17,'MI F'!$I$5:$I$72,"&gt;0")+COUNTIFS('MI H'!$D$5:$D$72,CLUBS!$B17,'MI H'!$I$5:$I$72,"&gt;0")+COUNTIFS('CA F'!$D$5:$D$72,CLUBS!$B17,'CA F'!$I$5:$I$72,"&gt;0")+COUNTIFS('CA H'!$D$5:$D$72,CLUBS!$B17,'CA H'!$I$5:$I$72,"&gt;0")+COUNTIFS('JU F'!$D$5:$D$72,CLUBS!$B17,'JU F'!$I$5:$I$72,"&gt;0")+COUNTIFS('JU H'!$D$5:$D$72,CLUBS!$B17,'JU H'!$I$5:$I$72,"&gt;0")</f>
        <v>0</v>
      </c>
      <c r="H12" s="26">
        <f>SUMIF('MP F'!$D$5:$D$72,CLUBS!$B17,'MP F'!$J$5:$J$72)+SUMIF('MP H'!$D$5:$D$72,CLUBS!$B17,'MP H'!$J$5:$J$72)+SUMIF('PO F'!$D$5:$D$72,CLUBS!$B17,'PO F'!$J$5:$J$72)+SUMIF('PO H'!$D$5:$D$72,CLUBS!$B17,'PO H'!$J$5:$J$72)+SUMIF('PU F'!$D$5:$D$72,CLUBS!$B17,'PU F'!$J$5:$J$72)+SUMIF('PU H'!$D$5:$D$72,CLUBS!$B17,'PU H'!$J$5:$J$72)+SUMIF('BE F'!$D$5:$D$72,CLUBS!$B17,'BE F'!$J$5:$J$72)+SUMIF('BE H'!$D$5:$D$72,CLUBS!$B17,'BE H'!$J$5:$J$72)+SUMIF('MI F'!$D$5:$D$72,CLUBS!$B17,'MI F'!$J$5:$J$72)+SUMIF('MI H'!$D$5:$D$72,CLUBS!$B17,'MI H'!$J$5:$J$72)+SUMIF('CA F'!$D$5:$D$72,CLUBS!$B17,'CA F'!$J$5:$J$72)+SUMIF('CA H'!$D$5:$D$72,CLUBS!$B17,'CA H'!$J$5:$J$72)+SUMIF('JU F'!$D$5:$D$72,CLUBS!$B17,'JU F'!$J$5:$J$72)+SUMIF('JU H'!$D$5:$D$72,CLUBS!$B17,'JU H'!$J$5:$J$72)</f>
        <v>0</v>
      </c>
      <c r="I12" s="38">
        <f>COUNTIFS('MP F'!$D$5:$D$72,CLUBS!$B17,'MP F'!$K$5:$K$72,"&gt;0")+COUNTIFS('MP H'!$D$5:$D$72,CLUBS!$B17,'MP H'!$K$5:$K$72,"&gt;0")+COUNTIFS('PO F'!$D$5:$D$72,CLUBS!$B17,'PO F'!$K$5:$K$72,"&gt;0")+COUNTIFS('PO H'!$D$5:$D$72,CLUBS!$B17,'PO H'!$K$5:$K$72,"&gt;0")+COUNTIFS('PU F'!$D$5:$D$72,CLUBS!$B17,'PU F'!$K$5:$K$72,"&gt;0")+COUNTIFS('PU H'!$D$5:$D$72,CLUBS!$B17,'PU H'!$K$5:$K$72,"&gt;0")+COUNTIFS('BE F'!$D$5:$D$72,CLUBS!$B17,'BE F'!$K$5:$K$72,"&gt;0")+COUNTIFS('BE H'!$D$5:$D$72,CLUBS!$B17,'BE H'!$K$5:$K$72,"&gt;0")+COUNTIFS('MI F'!$D$5:$D$72,CLUBS!$B17,'MI F'!$K$5:$K$72,"&gt;0")+COUNTIFS('MI H'!$D$5:$D$72,CLUBS!$B17,'MI H'!$K$5:$K$72,"&gt;0")+COUNTIFS('CA F'!$D$5:$D$72,CLUBS!$B17,'CA F'!$K$5:$K$72,"&gt;0")+COUNTIFS('CA H'!$D$5:$D$72,CLUBS!$B17,'CA H'!$K$5:$K$72,"&gt;0")+COUNTIFS('JU F'!$D$5:$D$72,CLUBS!$B17,'JU F'!$K$5:$K$72,"&gt;0")+COUNTIFS('JU H'!$D$5:$D$72,CLUBS!$B17,'JU H'!$K$5:$K$72,"&gt;0")</f>
        <v>0</v>
      </c>
      <c r="J12" s="38">
        <f>SUMIF('MP F'!$D$5:$D$72,CLUBS!$B17,'MP F'!$L$5:$L$72)+SUMIF('MP H'!$D$5:$D$72,CLUBS!$B17,'MP H'!$L$5:$L$72)+SUMIF('PO F'!$D$5:$D$72,CLUBS!$B17,'PO F'!$L$5:$L$72)+SUMIF('PO H'!$D$5:$D$72,CLUBS!$B17,'PO H'!$L$5:$L$72)+SUMIF('PU F'!$D$5:$D$72,CLUBS!$B17,'PU F'!$L$5:$L$72)+SUMIF('PU H'!$D$5:$D$72,CLUBS!$B17,'PU H'!$L$5:$L$72)+SUMIF('BE F'!$D$5:$D$72,CLUBS!$B17,'BE F'!$L$5:$L$72)+SUMIF('BE H'!$D$5:$D$72,CLUBS!$B17,'BE H'!$L$5:$L$72)+SUMIF('MI F'!$D$5:$D$72,CLUBS!$B17,'MI F'!$L$5:$L$72)+SUMIF('MI H'!$D$5:$D$72,CLUBS!$B17,'MI H'!$L$5:$L$72)+SUMIF('CA F'!$D$5:$D$72,CLUBS!$B17,'CA F'!$L$5:$L$72)+SUMIF('CA H'!$D$5:$D$72,CLUBS!$B17,'CA H'!$L$5:$L$72)+SUMIF('JU F'!$D$5:$D$72,CLUBS!$B17,'JU F'!$L$5:$L$72)+SUMIF('JU H'!$D$5:$D$72,CLUBS!$B17,'JU H'!$L$5:$L$72)</f>
        <v>0</v>
      </c>
      <c r="K12" s="26">
        <f>COUNTIFS('MP F'!$D$5:$D$72,CLUBS!$B17,'MP F'!$M$5:$M$72,"&gt;0")+COUNTIFS('MP H'!$D$5:$D$72,CLUBS!$B17,'MP H'!$M$5:$M$72,"&gt;0")+COUNTIFS('PO F'!$D$5:$D$72,CLUBS!$B17,'PO F'!$M$5:$M$72,"&gt;0")+COUNTIFS('PO H'!$D$5:$D$72,CLUBS!$B17,'PO H'!$M$5:$M$72,"&gt;0")+COUNTIFS('PU F'!$D$5:$D$72,CLUBS!$B17,'PU F'!$M$5:$M$72,"&gt;0")+COUNTIFS('PU H'!$D$5:$D$72,CLUBS!$B17,'PU H'!$M$5:$M$72,"&gt;0")+COUNTIFS('BE F'!$D$5:$D$72,CLUBS!$B17,'BE F'!$M$5:$M$72,"&gt;0")+COUNTIFS('BE H'!$D$5:$D$72,CLUBS!$B17,'BE H'!$M$5:$M$72,"&gt;0")+COUNTIFS('MI F'!$D$5:$D$72,CLUBS!$B17,'MI F'!$M$5:$M$72,"&gt;0")+COUNTIFS('MI H'!$D$5:$D$72,CLUBS!$B17,'MI H'!$M$5:$M$72,"&gt;0")+COUNTIFS('CA F'!$D$5:$D$72,CLUBS!$B17,'CA F'!$M$5:$M$72,"&gt;0")+COUNTIFS('CA H'!$D$5:$D$72,CLUBS!$B17,'CA H'!$M$5:$M$72,"&gt;0")+COUNTIFS('JU F'!$D$5:$D$72,CLUBS!$B17,'JU F'!$M$5:$M$72,"&gt;0")+COUNTIFS('JU H'!$D$5:$D$72,CLUBS!$B17,'JU H'!$M$5:$M$72,"&gt;0")</f>
        <v>0</v>
      </c>
      <c r="L12" s="26">
        <f>SUMIF('MP F'!$D$5:$D$72,CLUBS!$B17,'MP F'!$N$5:$N$72)+SUMIF('MP H'!$D$5:$D$72,CLUBS!$B17,'MP H'!$N$5:$N$72)+SUMIF('PO F'!$D$5:$D$72,CLUBS!$B17,'PO F'!$N$5:$N$72)+SUMIF('PO H'!$D$5:$D$72,CLUBS!$B17,'PO H'!$N$5:$N$72)+SUMIF('PU F'!$D$5:$D$72,CLUBS!$B17,'PU F'!$N$5:$N$72)+SUMIF('PU H'!$D$5:$D$72,CLUBS!$B17,'PU H'!$N$5:$N$72)+SUMIF('BE F'!$D$5:$D$72,CLUBS!$B17,'BE F'!$N$5:$N$72)+SUMIF('BE H'!$D$5:$D$72,CLUBS!$B17,'BE H'!$N$5:$N$72)+SUMIF('MI F'!$D$5:$D$72,CLUBS!$B17,'MI F'!$N$5:$N$72)+SUMIF('MI H'!$D$5:$D$72,CLUBS!$B17,'MI H'!$N$5:$N$72)+SUMIF('CA F'!$D$5:$D$72,CLUBS!$B17,'CA F'!$N$5:$N$72)+SUMIF('CA H'!$D$5:$D$72,CLUBS!$B17,'CA H'!$N$5:$N$72)+SUMIF('JU F'!$D$5:$D$72,CLUBS!$B17,'JU F'!$N$5:$N$72)+SUMIF('JU H'!$D$5:$D$72,CLUBS!$B17,'JU H'!$N$5:$N$72)</f>
        <v>0</v>
      </c>
      <c r="M12" s="26">
        <f>COUNTIFS('MP F'!$D$5:$D$72,CLUBS!$B17,'MP F'!$O$5:$O$72,"&gt;0")+COUNTIFS('MP H'!$D$5:$D$72,CLUBS!$B17,'MP H'!$O$5:$O$72,"&gt;0")+COUNTIFS('PO F'!$D$5:$D$72,CLUBS!$B17,'PO F'!$O$5:$O$72,"&gt;0")+COUNTIFS('PO H'!$D$5:$D$72,CLUBS!$B17,'PO H'!$O$5:$O$72,"&gt;0")+COUNTIFS('PU F'!$D$5:$D$72,CLUBS!$B17,'PU F'!$O$5:$O$72,"&gt;0")+COUNTIFS('PU H'!$D$5:$D$72,CLUBS!$B17,'PU H'!$O$5:$O$72,"&gt;0")+COUNTIFS('BE F'!$D$5:$D$72,CLUBS!$B17,'BE F'!$O$5:$O$72,"&gt;0")+COUNTIFS('BE H'!$D$5:$D$72,CLUBS!$B17,'BE H'!$O$5:$O$72,"&gt;0")+COUNTIFS('MI F'!$D$5:$D$72,CLUBS!$B17,'MI F'!$O$5:$O$72,"&gt;0")+COUNTIFS('MI H'!$D$5:$D$72,CLUBS!$B17,'MI H'!$O$5:$O$72,"&gt;0")+COUNTIFS('CA F'!$D$5:$D$72,CLUBS!$B17,'CA F'!$O$5:$O$72,"&gt;0")+COUNTIFS('CA H'!$D$5:$D$72,CLUBS!$B17,'CA H'!$O$5:$O$72,"&gt;0")+COUNTIFS('JU F'!$D$5:$D$72,CLUBS!$B17,'JU F'!$O$5:$O$72,"&gt;0")+COUNTIFS('JU H'!$D$5:$D$72,CLUBS!$B17,'JU H'!$O$5:$O$72,"&gt;0")</f>
        <v>0</v>
      </c>
      <c r="N12" s="26">
        <f>SUMIF('MP F'!$D$5:$D$72,CLUBS!$B17,'MP F'!$P$5:$P$72)+SUMIF('MP H'!$D$5:$D$72,CLUBS!$B17,'MP H'!$P$5:$P$72)+SUMIF('PO F'!$D$5:$D$72,CLUBS!$B17,'PO F'!$P$5:$P$72)+SUMIF('PO H'!$D$5:$D$72,CLUBS!$B17,'PO H'!$P$5:$P$72)+SUMIF('PU F'!$D$5:$D$72,CLUBS!$B17,'PU F'!$P$5:$P$72)+SUMIF('PU H'!$D$5:$D$72,CLUBS!$B17,'PU H'!$P$5:$P$72)+SUMIF('BE F'!$D$5:$D$72,CLUBS!$B17,'BE F'!$P$5:$P$72)+SUMIF('BE H'!$D$5:$D$72,CLUBS!$B17,'BE H'!$P$5:$P$72)+SUMIF('MI F'!$D$5:$D$72,CLUBS!$B17,'MI F'!$P$5:$P$72)+SUMIF('MI H'!$D$5:$D$72,CLUBS!$B17,'MI H'!$P$5:$P$72)+SUMIF('CA F'!$D$5:$D$72,CLUBS!$B17,'CA F'!$P$5:$P$72)+SUMIF('CA H'!$D$5:$D$72,CLUBS!$B17,'CA H'!$P$5:$P$72)+SUMIF('JU F'!$D$5:$D$72,CLUBS!$B17,'JU F'!$P$5:$P$72)+SUMIF('JU H'!$D$5:$D$72,CLUBS!$B17,'JU H'!$P$5:$P$72)</f>
        <v>0</v>
      </c>
      <c r="O12" s="26">
        <f>COUNTIFS('MP F'!$D$5:$D$72,CLUBS!$B17,'MP F'!$Q$5:$Q$72,"&gt;0")+COUNTIFS('MP H'!$D$5:$D$72,CLUBS!$B17,'MP H'!$Q$5:$Q$72,"&gt;0")+COUNTIFS('PO F'!$D$5:$D$72,CLUBS!$B17,'PO F'!$Q$5:$Q$72,"&gt;0")+COUNTIFS('PO H'!$D$5:$D$72,CLUBS!$B17,'PO H'!$Q$5:$Q$72,"&gt;0")+COUNTIFS('PU F'!$D$5:$D$72,CLUBS!$B17,'PU F'!$Q$5:$Q$72,"&gt;0")+COUNTIFS('PU H'!$D$5:$D$72,CLUBS!$B17,'PU H'!$Q$5:$Q$72,"&gt;0")+COUNTIFS('BE F'!$D$5:$D$72,CLUBS!$B17,'BE F'!$Q$5:$Q$72,"&gt;0")+COUNTIFS('BE H'!$D$5:$D$72,CLUBS!$B17,'BE H'!$Q$5:$Q$72,"&gt;0")+COUNTIFS('MI F'!$D$5:$D$72,CLUBS!$B17,'MI F'!$Q$5:$Q$72,"&gt;0")+COUNTIFS('MI H'!$D$5:$D$72,CLUBS!$B17,'MI H'!$Q$5:$Q$72,"&gt;0")+COUNTIFS('CA F'!$D$5:$D$72,CLUBS!$B17,'CA F'!$Q$5:$Q$72,"&gt;0")+COUNTIFS('CA H'!$D$5:$D$72,CLUBS!$B17,'CA H'!$Q$5:$Q$72,"&gt;0")+COUNTIFS('JU F'!$D$5:$D$72,CLUBS!$B17,'JU F'!$Q$5:$Q$72,"&gt;0")+COUNTIFS('JU H'!$D$5:$D$72,CLUBS!$B17,'JU H'!$Q$5:$Q$72,"&gt;0")</f>
        <v>0</v>
      </c>
      <c r="P12" s="26">
        <f>SUMIF('MP F'!$D$5:$D$72,CLUBS!$B17,'MP F'!$R$5:$R$72)+SUMIF('MP H'!$D$5:$D$72,CLUBS!$B17,'MP H'!$R$5:$R$72)+SUMIF('PO F'!$D$5:$D$72,CLUBS!$B17,'PO F'!$R$5:$R$72)+SUMIF('PO H'!$D$5:$D$72,CLUBS!$B17,'PO H'!$R$5:$R$72)+SUMIF('PU F'!$D$5:$D$72,CLUBS!$B17,'PU F'!$R$5:$R$72)+SUMIF('PU H'!$D$5:$D$72,CLUBS!$B17,'PU H'!$R$5:$R$72)+SUMIF('BE F'!$D$5:$D$72,CLUBS!$B17,'BE F'!$R$5:$R$72)+SUMIF('BE H'!$D$5:$D$72,CLUBS!$B17,'BE H'!$R$5:$R$72)+SUMIF('MI F'!$D$5:$D$72,CLUBS!$B17,'MI F'!$R$5:$R$72)+SUMIF('MI H'!$D$5:$D$72,CLUBS!$B17,'MI H'!$R$5:$R$72)+SUMIF('CA F'!$D$5:$D$72,CLUBS!$B17,'CA F'!$R$5:$R$72)+SUMIF('CA H'!$D$5:$D$72,CLUBS!$B17,'CA H'!$R$5:$R$72)+SUMIF('JU F'!$D$5:$D$72,CLUBS!$B17,'JU F'!$R$5:$R$72)+SUMIF('JU H'!$D$5:$D$72,CLUBS!$B17,'JU H'!$R$5:$R$72)</f>
        <v>0</v>
      </c>
      <c r="Q12" s="26">
        <f>COUNTIFS('MP F'!$D$5:$D$72,CLUBS!$B17,'MP F'!$S$5:$S$72,"&gt;0")+COUNTIFS('MP H'!$D$5:$D$72,CLUBS!$B17,'MP H'!$S$5:$S$72,"&gt;0")+COUNTIFS('PO F'!$D$5:$D$72,CLUBS!$B17,'PO F'!$S$5:$S$72,"&gt;0")+COUNTIFS('PO H'!$D$5:$D$72,CLUBS!$B17,'PO H'!$S$5:$S$72,"&gt;0")+COUNTIFS('PU F'!$D$5:$D$72,CLUBS!$B17,'PU F'!$S$5:$S$72,"&gt;0")+COUNTIFS('PU H'!$D$5:$D$72,CLUBS!$B17,'PU H'!$S$5:$S$72,"&gt;0")+COUNTIFS('BE F'!$D$5:$D$72,CLUBS!$B17,'BE F'!$S$5:$S$72,"&gt;0")+COUNTIFS('BE H'!$D$5:$D$72,CLUBS!$B17,'BE H'!$S$5:$S$72,"&gt;0")+COUNTIFS('MI F'!$D$5:$D$72,CLUBS!$B17,'MI F'!$S$5:$S$72,"&gt;0")+COUNTIFS('MI H'!$D$5:$D$72,CLUBS!$B17,'MI H'!$S$5:$S$72,"&gt;0")+COUNTIFS('CA F'!$D$5:$D$72,CLUBS!$B17,'CA F'!$S$5:$S$72,"&gt;0")+COUNTIFS('CA H'!$D$5:$D$72,CLUBS!$B17,'CA H'!$S$5:$S$72,"&gt;0")+COUNTIFS('JU F'!$D$5:$D$72,CLUBS!$B17,'JU F'!$S$5:$S$72,"&gt;0")+COUNTIFS('JU H'!$D$5:$D$72,CLUBS!$B17,'JU H'!$S$5:$S$72,"&gt;0")</f>
        <v>0</v>
      </c>
      <c r="R12" s="26">
        <f>SUMIF('MP F'!$D$5:$D$72,CLUBS!$B17,'MP F'!$T$5:$T$72)+SUMIF('MP H'!$D$5:$D$72,CLUBS!$B17,'MP H'!$T$5:$T$72)+SUMIF('PO F'!$D$5:$D$72,CLUBS!$B17,'PO F'!$T$5:$T$72)+SUMIF('PO H'!$D$5:$D$72,CLUBS!$B17,'PO H'!$T$5:$T$72)+SUMIF('PU F'!$D$5:$D$72,CLUBS!$B17,'PU F'!$T$5:$T$72)+SUMIF('PU H'!$D$5:$D$72,CLUBS!$B17,'PU H'!$T$5:$T$72)+SUMIF('BE F'!$D$5:$D$72,CLUBS!$B17,'BE F'!$T$5:$T$72)+SUMIF('BE H'!$D$5:$D$72,CLUBS!$B17,'BE H'!$T$5:$T$72)+SUMIF('MI F'!$D$5:$D$72,CLUBS!$B17,'MI F'!$T$5:$T$72)+SUMIF('MI H'!$D$5:$D$72,CLUBS!$B17,'MI H'!$T$5:$T$72)+SUMIF('CA F'!$D$5:$D$72,CLUBS!$B17,'CA F'!$T$5:$T$72)+SUMIF('CA H'!$D$5:$D$72,CLUBS!$B17,'CA H'!$T$5:$T$72)+SUMIF('JU F'!$D$5:$D$72,CLUBS!$B17,'JU F'!$T$5:$T$72)+SUMIF('JU H'!$D$5:$D$72,CLUBS!$B17,'JU H'!$T$5:$T$72)</f>
        <v>0</v>
      </c>
      <c r="S12" s="26">
        <f>COUNTIFS('MP F'!$D$5:$D$72,CLUBS!$B17,'MP F'!$U$5:$U$72,"&gt;0")+COUNTIFS('MP H'!$D$5:$D$72,CLUBS!$B17,'MP H'!$U$5:$U$72,"&gt;0")+COUNTIFS('PO F'!$D$5:$D$72,CLUBS!$B17,'PO F'!$U$5:$U$72,"&gt;0")+COUNTIFS('PO H'!$D$5:$D$72,CLUBS!$B17,'PO H'!$U$5:$U$72,"&gt;0")+COUNTIFS('PU F'!$D$5:$D$72,CLUBS!$B17,'PU F'!$U$5:$U$72,"&gt;0")+COUNTIFS('PU H'!$D$5:$D$72,CLUBS!$B17,'PU H'!$U$5:$U$72,"&gt;0")+COUNTIFS('BE F'!$D$5:$D$72,CLUBS!$B17,'BE F'!$U$5:$U$72,"&gt;0")+COUNTIFS('BE H'!$D$5:$D$72,CLUBS!$B17,'BE H'!$U$5:$U$72,"&gt;0")+COUNTIFS('MI F'!$D$5:$D$72,CLUBS!$B17,'MI F'!$U$5:$U$72,"&gt;0")+COUNTIFS('MI H'!$D$5:$D$72,CLUBS!$B17,'MI H'!$U$5:$U$72,"&gt;0")+COUNTIFS('CA F'!$D$5:$D$72,CLUBS!$B17,'CA F'!$U$5:$U$72,"&gt;0")+COUNTIFS('CA H'!$D$5:$D$72,CLUBS!$B17,'CA H'!$U$5:$U$72,"&gt;0")+COUNTIFS('JU F'!$D$5:$D$72,CLUBS!$B17,'JU F'!$U$5:$U$72,"&gt;0")+COUNTIFS('JU H'!$D$5:$D$72,CLUBS!$B17,'JU H'!$U$5:$U$72,"&gt;0")</f>
        <v>0</v>
      </c>
      <c r="T12" s="26">
        <f>SUMIF('MP F'!$D$5:$D$72,CLUBS!$B17,'MP F'!$V$5:$V$72)+SUMIF('MP H'!$D$5:$D$72,CLUBS!$B17,'MP H'!$V$5:$V$72)+SUMIF('PO F'!$D$5:$D$72,CLUBS!$B17,'PO F'!$V$5:$V$72)+SUMIF('PO H'!$D$5:$D$72,CLUBS!$B17,'PO H'!$V$5:$V$72)+SUMIF('PU F'!$D$5:$D$72,CLUBS!$B17,'PU F'!$V$5:$V$72)+SUMIF('PU H'!$D$5:$D$72,CLUBS!$B17,'PU H'!$V$5:$V$72)+SUMIF('BE F'!$D$5:$D$72,CLUBS!$B17,'BE F'!$V$5:$V$72)+SUMIF('BE H'!$D$5:$D$72,CLUBS!$B17,'BE H'!$V$5:$V$72)+SUMIF('MI F'!$D$5:$D$72,CLUBS!$B17,'MI F'!$V$5:$V$72)+SUMIF('MI H'!$D$5:$D$72,CLUBS!$B17,'MI H'!$V$5:$V$72)+SUMIF('CA F'!$D$5:$D$72,CLUBS!$B17,'CA F'!$V$5:$V$72)+SUMIF('CA H'!$D$5:$D$72,CLUBS!$B17,'CA H'!$V$5:$V$72)+SUMIF('JU F'!$D$5:$D$72,CLUBS!$B17,'JU F'!$V$5:$V$72)+SUMIF('JU H'!$D$5:$D$72,CLUBS!$B17,'JU H'!$V$5:$V$72)</f>
        <v>0</v>
      </c>
      <c r="U12" s="26">
        <f>COUNTIFS('MP F'!$D$5:$D$72,CLUBS!$B17,'MP F'!$W$5:$W$72,"&gt;0")+COUNTIFS('MP H'!$D$5:$D$72,CLUBS!$B17,'MP H'!$W$5:$W$72,"&gt;0")+COUNTIFS('PO F'!$D$5:$D$72,CLUBS!$B17,'PO F'!$W$5:$W$72,"&gt;0")+COUNTIFS('PO H'!$D$5:$D$72,CLUBS!$B17,'PO H'!$W$5:$W$72,"&gt;0")+COUNTIFS('PU F'!$D$5:$D$72,CLUBS!$B17,'PU F'!$W$5:$W$72,"&gt;0")+COUNTIFS('PU H'!$D$5:$D$72,CLUBS!$B17,'PU H'!$W$5:$W$72,"&gt;0")+COUNTIFS('BE F'!$D$5:$D$72,CLUBS!$B17,'BE F'!$W$5:$W$72,"&gt;0")+COUNTIFS('BE H'!$D$5:$D$72,CLUBS!$B17,'BE H'!$W$5:$W$72,"&gt;0")+COUNTIFS('MI F'!$D$5:$D$72,CLUBS!$B17,'MI F'!$W$5:$W$72,"&gt;0")+COUNTIFS('MI H'!$D$5:$D$72,CLUBS!$B17,'MI H'!$W$5:$W$72,"&gt;0")+COUNTIFS('CA F'!$D$5:$D$72,CLUBS!$B17,'CA F'!$W$5:$W$72,"&gt;0")+COUNTIFS('CA H'!$D$5:$D$72,CLUBS!$B17,'CA H'!$W$5:$W$72,"&gt;0")+COUNTIFS('JU F'!$D$5:$D$72,CLUBS!$B17,'JU F'!$W$5:$W$72,"&gt;0")+COUNTIFS('JU H'!$D$5:$D$72,CLUBS!$B17,'JU H'!$W$5:$W$72,"&gt;0")</f>
        <v>0</v>
      </c>
      <c r="V12" s="26">
        <f>SUMIF('MP F'!$D$5:$D$72,CLUBS!$B17,'MP F'!$X$5:$X$72)+SUMIF('MP H'!$D$5:$D$72,CLUBS!$B17,'MP H'!$X$5:$X$72)+SUMIF('PO F'!$D$5:$D$72,CLUBS!$B17,'PO F'!$X$5:$X$72)+SUMIF('PO H'!$D$5:$D$72,CLUBS!$B17,'PO H'!$X$5:$X$72)+SUMIF('PU F'!$D$5:$D$72,CLUBS!$B17,'PU F'!$X$5:$X$72)+SUMIF('PU H'!$D$5:$D$72,CLUBS!$B17,'PU H'!$X$5:$X$72)+SUMIF('BE F'!$D$5:$D$72,CLUBS!$B17,'BE F'!$X$5:$X$72)+SUMIF('BE H'!$D$5:$D$72,CLUBS!$B17,'BE H'!$X$5:$X$72)+SUMIF('MI F'!$D$5:$D$72,CLUBS!$B17,'MI F'!$X$5:$X$72)+SUMIF('MI H'!$D$5:$D$72,CLUBS!$B17,'MI H'!$X$5:$X$72)+SUMIF('CA F'!$D$5:$D$72,CLUBS!$B17,'CA F'!$X$5:$X$72)+SUMIF('CA H'!$D$5:$D$72,CLUBS!$B17,'CA H'!$X$5:$X$72)+SUMIF('JU F'!$D$5:$D$72,CLUBS!$B17,'JU F'!$X$5:$X$72)+SUMIF('JU H'!$D$5:$D$72,CLUBS!$B17,'JU H'!$X$5:$X$72)</f>
        <v>0</v>
      </c>
      <c r="W12" s="26">
        <f>COUNTIFS('MP F'!$D$5:$D$72,CLUBS!$B17,'MP F'!$Y$5:$Y$72,"&gt;0")+COUNTIFS('MP H'!$D$5:$D$72,CLUBS!$B17,'MP H'!$Y$5:$Y$72,"&gt;0")+COUNTIFS('PO F'!$D$5:$D$72,CLUBS!$B17,'PO F'!$Y$5:$Y$72,"&gt;0")+COUNTIFS('PO H'!$D$5:$D$72,CLUBS!$B17,'PO H'!$Y$5:$Y$72,"&gt;0")+COUNTIFS('PU F'!$D$5:$D$72,CLUBS!$B17,'PU F'!$Y$5:$Y$72,"&gt;0")+COUNTIFS('PU H'!$D$5:$D$72,CLUBS!$B17,'PU H'!$Y$5:$Y$72,"&gt;0")+COUNTIFS('BE F'!$D$5:$D$72,CLUBS!$B17,'BE F'!$Y$5:$Y$72,"&gt;0")+COUNTIFS('BE H'!$D$5:$D$72,CLUBS!$B17,'BE H'!$Y$5:$Y$72,"&gt;0")+COUNTIFS('MI F'!$D$5:$D$72,CLUBS!$B17,'MI F'!$Y$5:$Y$72,"&gt;0")+COUNTIFS('MI H'!$D$5:$D$72,CLUBS!$B17,'MI H'!$Y$5:$Y$72,"&gt;0")+COUNTIFS('CA F'!$D$5:$D$72,CLUBS!$B17,'CA F'!$Y$5:$Y$72,"&gt;0")+COUNTIFS('CA H'!$D$5:$D$72,CLUBS!$B17,'CA H'!$Y$5:$Y$72,"&gt;0")+COUNTIFS('JU F'!$D$5:$D$72,CLUBS!$B17,'JU F'!$Y$5:$Y$72,"&gt;0")+COUNTIFS('JU H'!$D$5:$D$72,CLUBS!$B17,'JU H'!$Y$5:$Y$72,"&gt;0")</f>
        <v>0</v>
      </c>
      <c r="X12" s="26">
        <f>SUMIF('MP F'!$D$5:$D$72,CLUBS!$B17,'MP F'!$Z$5:$Z$72)+SUMIF('MP H'!$D$5:$D$72,CLUBS!$B17,'MP H'!$Z$5:$Z$72)+SUMIF('PO F'!$D$5:$D$72,CLUBS!$B17,'PO F'!$Z$5:$Z$72)+SUMIF('PO H'!$D$5:$D$72,CLUBS!$B17,'PO H'!$Z$5:$Z$72)+SUMIF('PU F'!$D$5:$D$72,CLUBS!$B17,'PU F'!$Z$5:$Z$72)+SUMIF('PU H'!$D$5:$D$72,CLUBS!$B17,'PU H'!$Z$5:$Z$72)+SUMIF('BE F'!$D$5:$D$72,CLUBS!$B17,'BE F'!$Z$5:$Z$72)+SUMIF('BE H'!$D$5:$D$72,CLUBS!$B17,'BE H'!$Z$5:$Z$72)+SUMIF('MI F'!$D$5:$D$72,CLUBS!$B17,'MI F'!$Z$5:$Z$72)+SUMIF('MI H'!$D$5:$D$72,CLUBS!$B17,'MI H'!$Z$5:$Z$72)+SUMIF('CA F'!$D$5:$D$72,CLUBS!$B17,'CA F'!$Z$5:$Z$72)+SUMIF('CA H'!$D$5:$D$72,CLUBS!$B17,'CA H'!$Z$5:$Z$72)+SUMIF('JU F'!$D$5:$D$72,CLUBS!$B17,'JU F'!$Z$5:$Z$72)+SUMIF('JU H'!$D$5:$D$72,CLUBS!$B17,'JU H'!$Z$5:$Z$72)</f>
        <v>0</v>
      </c>
      <c r="Y12" s="26">
        <f>COUNTIFS('MP F'!$D$5:$D$72,CLUBS!$B17,'MP F'!$AA$5:$AA$72,"&gt;0")+COUNTIFS('MP H'!$D$5:$D$72,CLUBS!$B17,'MP H'!$AA$5:$AA$72,"&gt;0")+COUNTIFS('PO F'!$D$5:$D$72,CLUBS!$B17,'PO F'!$AA$5:$AA$72,"&gt;0")+COUNTIFS('PO H'!$D$5:$D$72,CLUBS!$B17,'PO H'!$AA$5:$AA$72,"&gt;0")+COUNTIFS('PU F'!$D$5:$D$72,CLUBS!$B17,'PU F'!$AA$5:$AA$72,"&gt;0")+COUNTIFS('PU H'!$D$5:$D$72,CLUBS!$B17,'PU H'!$AA$5:$AA$72,"&gt;0")+COUNTIFS('BE F'!$D$5:$D$72,CLUBS!$B17,'BE F'!$AA$5:$AA$72,"&gt;0")+COUNTIFS('BE H'!$D$5:$D$72,CLUBS!$B17,'BE H'!$AA$5:$AA$72,"&gt;0")+COUNTIFS('MI F'!$D$5:$D$72,CLUBS!$B17,'MI F'!$AA$5:$AA$72,"&gt;0")+COUNTIFS('MI H'!$D$5:$D$72,CLUBS!$B17,'MI H'!$AA$5:$AA$72,"&gt;0")+COUNTIFS('CA F'!$D$5:$D$72,CLUBS!$B17,'CA F'!$AA$5:$AA$72,"&gt;0")+COUNTIFS('CA H'!$D$5:$D$72,CLUBS!$B17,'CA H'!$AA$5:$AA$72,"&gt;0")+COUNTIFS('JU F'!$D$5:$D$72,CLUBS!$B17,'JU F'!$AA$5:$AA$72,"&gt;0")+COUNTIFS('JU H'!$D$5:$D$72,CLUBS!$B17,'JU H'!$AA$5:$AA$72,"&gt;0")</f>
        <v>0</v>
      </c>
      <c r="Z12" s="26">
        <f>SUMIF('MP F'!$D$5:$D$72,CLUBS!$B17,'MP F'!$AB$5:$AB$72)+SUMIF('MP H'!$D$5:$D$72,CLUBS!$B17,'MP H'!$AB$5:$AB$72)+SUMIF('PO F'!$D$5:$D$72,CLUBS!$B17,'PO F'!$AB$5:$AB$72)+SUMIF('PO H'!$D$5:$D$72,CLUBS!$B17,'PO H'!$AB$5:$AB$72)+SUMIF('PU F'!$D$5:$D$72,CLUBS!$B17,'PU F'!$AB$5:$AB$72)+SUMIF('PU H'!$D$5:$D$72,CLUBS!$B17,'PU H'!$AB$5:$AB$72)+SUMIF('BE F'!$D$5:$D$72,CLUBS!$B17,'BE F'!$AB$5:$AB$72)+SUMIF('BE H'!$D$5:$D$72,CLUBS!$B17,'BE H'!$AB$5:$AB$72)+SUMIF('MI F'!$D$5:$D$72,CLUBS!$B17,'MI F'!$AB$5:$AB$72)+SUMIF('MI H'!$D$5:$D$72,CLUBS!$B17,'MI H'!$AB$5:$AB$72)+SUMIF('CA F'!$D$5:$D$72,CLUBS!$B17,'CA F'!$AB$5:$AB$72)+SUMIF('CA H'!$D$5:$D$72,CLUBS!$B17,'CA H'!$AB$5:$AB$72)+SUMIF('JU F'!$D$5:$D$72,CLUBS!$B17,'JU F'!$AB$5:$AB$72)+SUMIF('JU H'!$D$5:$D$72,CLUBS!$B17,'JU H'!$AB$5:$AB$72)</f>
        <v>0</v>
      </c>
      <c r="AA12" s="26">
        <f>COUNTIFS('MP F'!$D$5:$D$72,CLUBS!$B17,'MP F'!$AC$5:$AC$72,"&gt;0")+COUNTIFS('MP H'!$D$5:$D$72,CLUBS!$B17,'MP H'!$AC$5:$AC$72,"&gt;0")+COUNTIFS('PO F'!$D$5:$D$72,CLUBS!$B17,'PO F'!$AC$5:$AC$72,"&gt;0")+COUNTIFS('PO H'!$D$5:$D$72,CLUBS!$B17,'PO H'!$AC$5:$AC$72,"&gt;0")+COUNTIFS('PU F'!$D$5:$D$72,CLUBS!$B17,'PU F'!$AC$5:$AC$72,"&gt;0")+COUNTIFS('PU H'!$D$5:$D$72,CLUBS!$B17,'PU H'!$AC$5:$AC$72,"&gt;0")+COUNTIFS('BE F'!$D$5:$D$72,CLUBS!$B17,'BE F'!$AC$5:$AC$72,"&gt;0")+COUNTIFS('BE H'!$D$5:$D$72,CLUBS!$B17,'BE H'!$AC$5:$AC$72,"&gt;0")+COUNTIFS('MI F'!$D$5:$D$72,CLUBS!$B17,'MI F'!$AC$5:$AC$72,"&gt;0")+COUNTIFS('MI H'!$D$5:$D$72,CLUBS!$B17,'MI H'!$AC$5:$AC$72,"&gt;0")+COUNTIFS('CA F'!$D$5:$D$72,CLUBS!$B17,'CA F'!$AC$5:$AC$72,"&gt;0")+COUNTIFS('CA H'!$D$5:$D$72,CLUBS!$B17,'CA H'!$AC$5:$AC$72,"&gt;0")+COUNTIFS('JU F'!$D$5:$D$72,CLUBS!$B17,'JU F'!$AC$5:$AC$72,"&gt;0")+COUNTIFS('JU H'!$D$5:$D$72,CLUBS!$B17,'JU H'!$AC$5:$AC$72,"&gt;0")</f>
        <v>0</v>
      </c>
      <c r="AB12" s="26">
        <f>SUMIF('MP F'!$D$5:$D$72,CLUBS!$B17,'MP F'!$AD$5:$AD$72)+SUMIF('MP H'!$D$5:$D$72,CLUBS!$B17,'MP H'!$AD$5:$AD$72)+SUMIF('PO F'!$D$5:$D$72,CLUBS!$B17,'PO F'!$AD$5:$AD$72)+SUMIF('PO H'!$D$5:$D$72,CLUBS!$B17,'PO H'!$AD$5:$AD$72)+SUMIF('PU F'!$D$5:$D$72,CLUBS!$B17,'PU F'!$AD$5:$AD$72)+SUMIF('PU H'!$D$5:$D$72,CLUBS!$B17,'PU H'!$AD$5:$AD$72)+SUMIF('BE F'!$D$5:$D$72,CLUBS!$B17,'BE F'!$AD$5:$AD$72)+SUMIF('BE H'!$D$5:$D$72,CLUBS!$B17,'BE H'!$AD$5:$AD$72)+SUMIF('MI F'!$D$5:$D$72,CLUBS!$B17,'MI F'!$AD$5:$AD$72)+SUMIF('MI H'!$D$5:$D$72,CLUBS!$B17,'MI H'!$AD$5:$AD$72)+SUMIF('CA F'!$D$5:$D$72,CLUBS!$B17,'CA F'!$AD$5:$AD$72)+SUMIF('CA H'!$D$5:$D$72,CLUBS!$B17,'CA H'!$AD$5:$AD$72)+SUMIF('JU F'!$D$5:$D$72,CLUBS!$B17,'JU F'!$AD$5:$AD$72)+SUMIF('JU H'!$D$5:$D$72,CLUBS!$B17,'JU H'!$AD$5:$AD$72)</f>
        <v>0</v>
      </c>
      <c r="AC12" s="26">
        <f>COUNTIFS('MP F'!$D$5:$D$72,CLUBS!$B17,'MP F'!$AE$5:$AE$72,"&gt;0")+COUNTIFS('MP H'!$D$5:$D$72,CLUBS!$B17,'MP H'!$AE$5:$AE$72,"&gt;0")+COUNTIFS('PO F'!$D$5:$D$72,CLUBS!$B17,'PO F'!$AE$5:$AE$72,"&gt;0")+COUNTIFS('PO H'!$D$5:$D$72,CLUBS!$B17,'PO H'!$AE$5:$AE$72,"&gt;0")+COUNTIFS('PU F'!$D$5:$D$72,CLUBS!$B17,'PU F'!$AE$5:$AE$72,"&gt;0")+COUNTIFS('PU H'!$D$5:$D$72,CLUBS!$B17,'PU H'!$AE$5:$AE$72,"&gt;0")+COUNTIFS('BE F'!$D$5:$D$72,CLUBS!$B17,'BE F'!$AE$5:$AE$72,"&gt;0")+COUNTIFS('BE H'!$D$5:$D$72,CLUBS!$B17,'BE H'!$AE$5:$AE$72,"&gt;0")+COUNTIFS('MI F'!$D$5:$D$72,CLUBS!$B17,'MI F'!$AE$5:$AE$72,"&gt;0")+COUNTIFS('MI H'!$D$5:$D$72,CLUBS!$B17,'MI H'!$AE$5:$AE$72,"&gt;0")+COUNTIFS('CA F'!$D$5:$D$72,CLUBS!$B17,'CA F'!$AE$5:$AE$72,"&gt;0")+COUNTIFS('CA H'!$D$5:$D$72,CLUBS!$B17,'CA H'!$AE$5:$AE$72,"&gt;0")+COUNTIFS('JU F'!$D$5:$D$72,CLUBS!$B17,'JU F'!$AE$5:$AE$72,"&gt;0")+COUNTIFS('JU H'!$D$5:$D$72,CLUBS!$B17,'JU H'!$AE$5:$AE$72,"&gt;0")</f>
        <v>0</v>
      </c>
      <c r="AD12" s="26">
        <f>SUMIF('MP F'!$D$5:$D$72,CLUBS!$B17,'MP F'!$AF$5:$AF$72)+SUMIF('MP H'!$D$5:$D$72,CLUBS!$B17,'MP H'!$AF$5:$AF$72)+SUMIF('PO F'!$D$5:$D$72,CLUBS!$B17,'PO F'!$AF$5:$AF$72)+SUMIF('PO H'!$D$5:$D$72,CLUBS!$B17,'PO H'!$AF$5:$AF$72)+SUMIF('PU F'!$D$5:$D$72,CLUBS!$B17,'PU F'!$AF$5:$AF$72)+SUMIF('PU H'!$D$5:$D$72,CLUBS!$B17,'PU H'!$AF$5:$AF$72)+SUMIF('BE F'!$D$5:$D$72,CLUBS!$B17,'BE F'!$AF$5:$AF$72)+SUMIF('BE H'!$D$5:$D$72,CLUBS!$B17,'BE H'!$AF$5:$AF$72)+SUMIF('MI F'!$D$5:$D$72,CLUBS!$B17,'MI F'!$AF$5:$AF$72)+SUMIF('MI H'!$D$5:$D$72,CLUBS!$B17,'MI H'!$AF$5:$AF$72)+SUMIF('CA F'!$D$5:$D$72,CLUBS!$B17,'CA F'!$AF$5:$AF$72)+SUMIF('CA H'!$D$5:$D$72,CLUBS!$B17,'CA H'!$AF$5:$AF$72)+SUMIF('JU F'!$D$5:$D$72,CLUBS!$B17,'JU F'!$AF$5:$AF$72)+SUMIF('JU H'!$D$5:$D$72,CLUBS!$B17,'JU H'!$AF$5:$AF$72)</f>
        <v>0</v>
      </c>
      <c r="AE12" s="26">
        <f>COUNTIFS('MP F'!$D$5:$D$72,CLUBS!$B17,'MP F'!$AG$5:$AG$72,"&gt;0")+COUNTIFS('MP H'!$D$5:$D$72,CLUBS!$B17,'MP H'!$AG$5:$AG$72,"&gt;0")+COUNTIFS('PO F'!$D$5:$D$72,CLUBS!$B17,'PO F'!$AG$5:$AG$72,"&gt;0")+COUNTIFS('PO H'!$D$5:$D$72,CLUBS!$B17,'PO H'!$AG$5:$AG$72,"&gt;0")+COUNTIFS('PU F'!$D$5:$D$72,CLUBS!$B17,'PU F'!$AG$5:$AG$72,"&gt;0")+COUNTIFS('PU H'!$D$5:$D$72,CLUBS!$B17,'PU H'!$AG$5:$AG$72,"&gt;0")+COUNTIFS('BE F'!$D$5:$D$72,CLUBS!$B17,'BE F'!$AG$5:$AG$72,"&gt;0")+COUNTIFS('BE H'!$D$5:$D$72,CLUBS!$B17,'BE H'!$AG$5:$AG$72,"&gt;0")+COUNTIFS('MI F'!$D$5:$D$72,CLUBS!$B17,'MI F'!$AG$5:$AG$72,"&gt;0")+COUNTIFS('MI H'!$D$5:$D$72,CLUBS!$B17,'MI H'!$AG$5:$AG$72,"&gt;0")+COUNTIFS('CA F'!$D$5:$D$72,CLUBS!$B17,'CA F'!$AG$5:$AG$72,"&gt;0")+COUNTIFS('CA H'!$D$5:$D$72,CLUBS!$B17,'CA H'!$AG$5:$AG$72,"&gt;0")+COUNTIFS('JU F'!$D$5:$D$72,CLUBS!$B17,'JU F'!$AG$5:$AG$72,"&gt;0")+COUNTIFS('JU H'!$D$5:$D$72,CLUBS!$B17,'JU H'!$AG$5:$AG$72,"&gt;0")</f>
        <v>0</v>
      </c>
      <c r="AF12" s="26">
        <f>SUMIF('MP F'!$D$5:$D$72,CLUBS!$B17,'MP F'!$AH$5:$AH$72)+SUMIF('MP H'!$D$5:$D$72,CLUBS!$B17,'MP H'!$AH$5:$AH$72)+SUMIF('PO F'!$D$5:$D$72,CLUBS!$B17,'PO F'!$AH$5:$AH$72)+SUMIF('PO H'!$D$5:$D$72,CLUBS!$B17,'PO H'!$AH$5:$AH$72)+SUMIF('PU F'!$D$5:$D$72,CLUBS!$B17,'PU F'!$AH$5:$AH$72)+SUMIF('PU H'!$D$5:$D$72,CLUBS!$B17,'PU H'!$AH$5:$AH$72)+SUMIF('BE F'!$D$5:$D$72,CLUBS!$B17,'BE F'!$AH$5:$AH$72)+SUMIF('BE H'!$D$5:$D$72,CLUBS!$B17,'BE H'!$AH$5:$AH$72)+SUMIF('MI F'!$D$5:$D$72,CLUBS!$B17,'MI F'!$AH$5:$AH$72)+SUMIF('MI H'!$D$5:$D$72,CLUBS!$B17,'MI H'!$AH$5:$AH$72)+SUMIF('CA F'!$D$5:$D$72,CLUBS!$B17,'CA F'!$AH$5:$AH$72)+SUMIF('CA H'!$D$5:$D$72,CLUBS!$B17,'CA H'!$AH$5:$AH$72)+SUMIF('JU F'!$D$5:$D$72,CLUBS!$B17,'JU F'!$AH$5:$AH$72)+SUMIF('JU H'!$D$5:$D$72,CLUBS!$B17,'JU H'!$AH$5:$AH$72)</f>
        <v>0</v>
      </c>
      <c r="AG12" s="16">
        <f t="shared" si="1"/>
        <v>0</v>
      </c>
      <c r="AH12" s="28">
        <f t="shared" si="2"/>
        <v>0</v>
      </c>
      <c r="AI12" s="29">
        <f t="shared" si="3"/>
        <v>0</v>
      </c>
      <c r="AJ12" s="14">
        <f>COUNTIF('Licenciés Jeunes 2023'!F:F,CLUBS!B17)</f>
        <v>0</v>
      </c>
      <c r="AK12" s="27">
        <f t="shared" si="4"/>
        <v>0</v>
      </c>
    </row>
    <row r="13" spans="1:37" ht="13.5" x14ac:dyDescent="0.3">
      <c r="A13" s="34">
        <f t="shared" si="0"/>
        <v>3</v>
      </c>
      <c r="B13" s="65" t="s">
        <v>55</v>
      </c>
      <c r="C13" s="14">
        <f>COUNTIFS('MP F'!$D$5:$D$72,CLUBS!$B3,'MP F'!$E$5:$E$72,"&gt;0")+COUNTIFS('MP H'!$D$5:$D$72,CLUBS!$B3,'MP H'!$E$5:$E$72,"&gt;0")+COUNTIFS('PO F'!$D$5:$D$72,CLUBS!$B3,'PO F'!$E$5:$E$72,"&gt;0")+COUNTIFS('PO H'!$D$5:$D$72,CLUBS!$B3,'PO H'!$E$5:$E$72,"&gt;0")+COUNTIFS('PU F'!$D$5:$D$72,CLUBS!$B3,'PU F'!$E$5:$E$72,"&gt;0")+COUNTIFS('PU H'!$D$5:$D$72,CLUBS!$B3,'PU H'!$E$5:$E$72,"&gt;0")+COUNTIFS('BE F'!$D$5:$D$72,CLUBS!$B3,'BE F'!$E$5:$E$72,"&gt;0")+COUNTIFS('BE H'!$D$5:$D$72,CLUBS!$B3,'BE H'!$E$5:$E$72,"&gt;0")+COUNTIFS('MI F'!$D$5:$D$72,CLUBS!$B3,'MI F'!$E$5:$E$72,"&gt;0")+COUNTIFS('MI H'!$D$5:$D$72,CLUBS!$B3,'MI H'!$E$5:$E$72,"&gt;0")+COUNTIFS('CA F'!$D$5:$D$72,CLUBS!$B3,'CA F'!$E$5:$E$72,"&gt;0")+COUNTIFS('CA H'!$D$5:$D$72,CLUBS!$B3,'CA H'!$E$5:$E$72,"&gt;0")+COUNTIFS('JU F'!$D$5:$D$72,CLUBS!$B3,'JU F'!$E$5:$E$72,"&gt;0")+COUNTIFS('JU H'!$D$5:$D$72,CLUBS!$B3,'JU H'!$E$5:$E$72,"&gt;0")</f>
        <v>39</v>
      </c>
      <c r="D13" s="27">
        <f>SUMIF('MP F'!$D$5:$D$72,CLUBS!$B3,'MP F'!$F$5:$F$72)+SUMIF('MP H'!$D$5:$D$72,CLUBS!$B3,'MP H'!$F$5:$F$72)+SUMIF('PO F'!$D$5:$D$72,CLUBS!$B3,'PO F'!$F$5:$F$72)+SUMIF('PO H'!$D$5:$D$72,CLUBS!$B3,'PO H'!$F$5:$F$72)+SUMIF('PU F'!$D$5:$D$72,CLUBS!$B3,'PU F'!$F$5:$F$72)+SUMIF('PU H'!$D$5:$D$72,CLUBS!$B3,'PU H'!$F$5:$F$72)+SUMIF('BE F'!$D$5:$D$72,CLUBS!$B3,'BE F'!$F$5:$F$72)+SUMIF('BE H'!$D$5:$D$72,CLUBS!$B3,'BE H'!$F$5:$F$72)+SUMIF('MI F'!$D$5:$D$72,CLUBS!$B3,'MI F'!$F$5:$F$72)+SUMIF('MI H'!$D$5:$D$72,CLUBS!$B3,'MI H'!$F$5:$F$72)+SUMIF('CA F'!$D$5:$D$72,CLUBS!$B3,'CA F'!$F$5:$F$72)+SUMIF('CA H'!$D$5:$D$72,CLUBS!$B3,'CA H'!$F$5:$F$72)+SUMIF('JU F'!$D$5:$D$72,CLUBS!$B3,'JU F'!$F$5:$F$72)+SUMIF('JU H'!$D$5:$D$72,CLUBS!$B3,'JU H'!$F$5:$F$72)</f>
        <v>1053</v>
      </c>
      <c r="E13" s="38">
        <f>COUNTIFS('MP F'!$D$5:$D$72,CLUBS!$B3,'MP F'!$G$5:$G$72,"&gt;0")+COUNTIFS('MP H'!$D$5:$D$72,CLUBS!$B3,'MP H'!$G$5:$G$72,"&gt;0")+COUNTIFS('PO F'!$D$5:$D$72,CLUBS!$B3,'PO F'!$G$5:$G$72,"&gt;0")+COUNTIFS('PO H'!$D$5:$D$72,CLUBS!$B3,'PO H'!$G$5:$G$72,"&gt;0")+COUNTIFS('PU F'!$D$5:$D$72,CLUBS!$B3,'PU F'!$G$5:$G$72,"&gt;0")+COUNTIFS('PU H'!$D$5:$D$72,CLUBS!$B3,'PU H'!$G$5:$G$72,"&gt;0")+COUNTIFS('BE F'!$D$5:$D$72,CLUBS!$B3,'BE F'!$G$5:$G$72,"&gt;0")+COUNTIFS('BE H'!$D$5:$D$72,CLUBS!$B3,'BE H'!$G$5:$G$72,"&gt;0")+COUNTIFS('MI F'!$D$5:$D$72,CLUBS!$B3,'MI F'!$G$5:$G$72,"&gt;0")+COUNTIFS('MI H'!$D$5:$D$72,CLUBS!$B3,'MI H'!$G$5:$G$72,"&gt;0")+COUNTIFS('CA F'!$D$5:$D$72,CLUBS!$B3,'CA F'!$G$5:$G$72,"&gt;0")+COUNTIFS('CA H'!$D$5:$D$72,CLUBS!$B3,'CA H'!$G$5:$G$72,"&gt;0")+COUNTIFS('JU F'!$D$5:$D$72,CLUBS!$B3,'JU F'!$G$5:$G$72,"&gt;0")+COUNTIFS('JU H'!$D$5:$D$72,CLUBS!$B3,'JU H'!$G$5:$G$72,"&gt;0")</f>
        <v>20</v>
      </c>
      <c r="F13" s="58">
        <f>SUMIF('MP F'!$D$5:$D$72,CLUBS!$B3,'MP F'!$H$5:$H$72)+SUMIF('MP H'!$D$5:$D$72,CLUBS!$B3,'MP H'!$H$5:$H$72)+SUMIF('PO F'!$D$5:$D$72,CLUBS!$B3,'PO F'!$H$5:$H$72)+SUMIF('PO H'!$D$5:$D$72,CLUBS!$B3,'PO H'!$H$5:$H$72)+SUMIF('PU F'!$D$5:$D$72,CLUBS!$B3,'PU F'!$H$5:$H$72)+SUMIF('PU H'!$D$5:$D$72,CLUBS!$B3,'PU H'!$H$5:$H$72)+SUMIF('BE F'!$D$5:$D$72,CLUBS!$B3,'BE F'!$H$5:$H$72)+SUMIF('BE H'!$D$5:$D$72,CLUBS!$B3,'BE H'!$H$5:$H$72)+SUMIF('MI F'!$D$5:$D$72,CLUBS!$B3,'MI F'!$H$5:$H$72)+SUMIF('MI H'!$D$5:$D$72,CLUBS!$B3,'MI H'!$H$5:$H$72)+SUMIF('CA F'!$D$5:$D$72,CLUBS!$B3,'CA F'!$H$5:$H$72)+SUMIF('CA H'!$D$5:$D$72,CLUBS!$B3,'CA H'!$H$5:$H$72)+SUMIF('JU F'!$D$5:$D$72,CLUBS!$B3,'JU F'!$H$5:$H$72)+SUMIF('JU H'!$D$5:$D$72,CLUBS!$B3,'JU H'!$H$5:$H$72)</f>
        <v>590</v>
      </c>
      <c r="G13" s="14">
        <f>COUNTIFS('MP F'!$D$5:$D$72,CLUBS!$B3,'MP F'!$I$5:$I$72,"&gt;0")+COUNTIFS('MP H'!$D$5:$D$72,CLUBS!$B3,'MP H'!$I$5:$I$72,"&gt;0")+COUNTIFS('PO F'!$D$5:$D$72,CLUBS!$B3,'PO F'!$I$5:$I$72,"&gt;0")+COUNTIFS('PO H'!$D$5:$D$72,CLUBS!$B3,'PO H'!$I$5:$I$72,"&gt;0")+COUNTIFS('PU F'!$D$5:$D$72,CLUBS!$B3,'PU F'!$I$5:$I$72,"&gt;0")+COUNTIFS('PU H'!$D$5:$D$72,CLUBS!$B3,'PU H'!$I$5:$I$72,"&gt;0")+COUNTIFS('BE F'!$D$5:$D$72,CLUBS!$B3,'BE F'!$I$5:$I$72,"&gt;0")+COUNTIFS('BE H'!$D$5:$D$72,CLUBS!$B3,'BE H'!$I$5:$I$72,"&gt;0")+COUNTIFS('MI F'!$D$5:$D$72,CLUBS!$B3,'MI F'!$I$5:$I$72,"&gt;0")+COUNTIFS('MI H'!$D$5:$D$72,CLUBS!$B3,'MI H'!$I$5:$I$72,"&gt;0")+COUNTIFS('CA F'!$D$5:$D$72,CLUBS!$B3,'CA F'!$I$5:$I$72,"&gt;0")+COUNTIFS('CA H'!$D$5:$D$72,CLUBS!$B3,'CA H'!$I$5:$I$72,"&gt;0")+COUNTIFS('JU F'!$D$5:$D$72,CLUBS!$B3,'JU F'!$I$5:$I$72,"&gt;0")+COUNTIFS('JU H'!$D$5:$D$72,CLUBS!$B3,'JU H'!$I$5:$I$72,"&gt;0")</f>
        <v>33</v>
      </c>
      <c r="H13" s="26">
        <f>SUMIF('MP F'!$D$5:$D$72,CLUBS!$B3,'MP F'!$J$5:$J$72)+SUMIF('MP H'!$D$5:$D$72,CLUBS!$B3,'MP H'!$J$5:$J$72)+SUMIF('PO F'!$D$5:$D$72,CLUBS!$B3,'PO F'!$J$5:$J$72)+SUMIF('PO H'!$D$5:$D$72,CLUBS!$B3,'PO H'!$J$5:$J$72)+SUMIF('PU F'!$D$5:$D$72,CLUBS!$B3,'PU F'!$J$5:$J$72)+SUMIF('PU H'!$D$5:$D$72,CLUBS!$B3,'PU H'!$J$5:$J$72)+SUMIF('BE F'!$D$5:$D$72,CLUBS!$B3,'BE F'!$J$5:$J$72)+SUMIF('BE H'!$D$5:$D$72,CLUBS!$B3,'BE H'!$J$5:$J$72)+SUMIF('MI F'!$D$5:$D$72,CLUBS!$B3,'MI F'!$J$5:$J$72)+SUMIF('MI H'!$D$5:$D$72,CLUBS!$B3,'MI H'!$J$5:$J$72)+SUMIF('CA F'!$D$5:$D$72,CLUBS!$B3,'CA F'!$J$5:$J$72)+SUMIF('CA H'!$D$5:$D$72,CLUBS!$B3,'CA H'!$J$5:$J$72)+SUMIF('JU F'!$D$5:$D$72,CLUBS!$B3,'JU F'!$J$5:$J$72)+SUMIF('JU H'!$D$5:$D$72,CLUBS!$B3,'JU H'!$J$5:$J$72)</f>
        <v>982</v>
      </c>
      <c r="I13" s="38">
        <f>COUNTIFS('MP F'!$D$5:$D$72,CLUBS!$B3,'MP F'!$K$5:$K$72,"&gt;0")+COUNTIFS('MP H'!$D$5:$D$72,CLUBS!$B3,'MP H'!$K$5:$K$72,"&gt;0")+COUNTIFS('PO F'!$D$5:$D$72,CLUBS!$B3,'PO F'!$K$5:$K$72,"&gt;0")+COUNTIFS('PO H'!$D$5:$D$72,CLUBS!$B3,'PO H'!$K$5:$K$72,"&gt;0")+COUNTIFS('PU F'!$D$5:$D$72,CLUBS!$B3,'PU F'!$K$5:$K$72,"&gt;0")+COUNTIFS('PU H'!$D$5:$D$72,CLUBS!$B3,'PU H'!$K$5:$K$72,"&gt;0")+COUNTIFS('BE F'!$D$5:$D$72,CLUBS!$B3,'BE F'!$K$5:$K$72,"&gt;0")+COUNTIFS('BE H'!$D$5:$D$72,CLUBS!$B3,'BE H'!$K$5:$K$72,"&gt;0")+COUNTIFS('MI F'!$D$5:$D$72,CLUBS!$B3,'MI F'!$K$5:$K$72,"&gt;0")+COUNTIFS('MI H'!$D$5:$D$72,CLUBS!$B3,'MI H'!$K$5:$K$72,"&gt;0")+COUNTIFS('CA F'!$D$5:$D$72,CLUBS!$B3,'CA F'!$K$5:$K$72,"&gt;0")+COUNTIFS('CA H'!$D$5:$D$72,CLUBS!$B3,'CA H'!$K$5:$K$72,"&gt;0")+COUNTIFS('JU F'!$D$5:$D$72,CLUBS!$B3,'JU F'!$K$5:$K$72,"&gt;0")+COUNTIFS('JU H'!$D$5:$D$72,CLUBS!$B3,'JU H'!$K$5:$K$72,"&gt;0")</f>
        <v>0</v>
      </c>
      <c r="J13" s="38">
        <f>SUMIF('MP F'!$D$5:$D$72,CLUBS!$B3,'MP F'!$L$5:$L$72)+SUMIF('MP H'!$D$5:$D$72,CLUBS!$B3,'MP H'!$L$5:$L$72)+SUMIF('PO F'!$D$5:$D$72,CLUBS!$B3,'PO F'!$L$5:$L$72)+SUMIF('PO H'!$D$5:$D$72,CLUBS!$B3,'PO H'!$L$5:$L$72)+SUMIF('PU F'!$D$5:$D$72,CLUBS!$B3,'PU F'!$L$5:$L$72)+SUMIF('PU H'!$D$5:$D$72,CLUBS!$B3,'PU H'!$L$5:$L$72)+SUMIF('BE F'!$D$5:$D$72,CLUBS!$B3,'BE F'!$L$5:$L$72)+SUMIF('BE H'!$D$5:$D$72,CLUBS!$B3,'BE H'!$L$5:$L$72)+SUMIF('MI F'!$D$5:$D$72,CLUBS!$B3,'MI F'!$L$5:$L$72)+SUMIF('MI H'!$D$5:$D$72,CLUBS!$B3,'MI H'!$L$5:$L$72)+SUMIF('CA F'!$D$5:$D$72,CLUBS!$B3,'CA F'!$L$5:$L$72)+SUMIF('CA H'!$D$5:$D$72,CLUBS!$B3,'CA H'!$L$5:$L$72)+SUMIF('JU F'!$D$5:$D$72,CLUBS!$B3,'JU F'!$L$5:$L$72)+SUMIF('JU H'!$D$5:$D$72,CLUBS!$B3,'JU H'!$L$5:$L$72)</f>
        <v>0</v>
      </c>
      <c r="K13" s="26">
        <f>COUNTIFS('MP F'!$D$5:$D$72,CLUBS!$B3,'MP F'!$M$5:$M$72,"&gt;0")+COUNTIFS('MP H'!$D$5:$D$72,CLUBS!$B3,'MP H'!$M$5:$M$72,"&gt;0")+COUNTIFS('PO F'!$D$5:$D$72,CLUBS!$B3,'PO F'!$M$5:$M$72,"&gt;0")+COUNTIFS('PO H'!$D$5:$D$72,CLUBS!$B3,'PO H'!$M$5:$M$72,"&gt;0")+COUNTIFS('PU F'!$D$5:$D$72,CLUBS!$B3,'PU F'!$M$5:$M$72,"&gt;0")+COUNTIFS('PU H'!$D$5:$D$72,CLUBS!$B3,'PU H'!$M$5:$M$72,"&gt;0")+COUNTIFS('BE F'!$D$5:$D$72,CLUBS!$B3,'BE F'!$M$5:$M$72,"&gt;0")+COUNTIFS('BE H'!$D$5:$D$72,CLUBS!$B3,'BE H'!$M$5:$M$72,"&gt;0")+COUNTIFS('MI F'!$D$5:$D$72,CLUBS!$B3,'MI F'!$M$5:$M$72,"&gt;0")+COUNTIFS('MI H'!$D$5:$D$72,CLUBS!$B3,'MI H'!$M$5:$M$72,"&gt;0")+COUNTIFS('CA F'!$D$5:$D$72,CLUBS!$B3,'CA F'!$M$5:$M$72,"&gt;0")+COUNTIFS('CA H'!$D$5:$D$72,CLUBS!$B3,'CA H'!$M$5:$M$72,"&gt;0")+COUNTIFS('JU F'!$D$5:$D$72,CLUBS!$B3,'JU F'!$M$5:$M$72,"&gt;0")+COUNTIFS('JU H'!$D$5:$D$72,CLUBS!$B3,'JU H'!$M$5:$M$72,"&gt;0")</f>
        <v>0</v>
      </c>
      <c r="L13" s="26">
        <f>SUMIF('MP F'!$D$5:$D$72,CLUBS!$B3,'MP F'!$N$5:$N$72)+SUMIF('MP H'!$D$5:$D$72,CLUBS!$B3,'MP H'!$N$5:$N$72)+SUMIF('PO F'!$D$5:$D$72,CLUBS!$B3,'PO F'!$N$5:$N$72)+SUMIF('PO H'!$D$5:$D$72,CLUBS!$B3,'PO H'!$N$5:$N$72)+SUMIF('PU F'!$D$5:$D$72,CLUBS!$B3,'PU F'!$N$5:$N$72)+SUMIF('PU H'!$D$5:$D$72,CLUBS!$B3,'PU H'!$N$5:$N$72)+SUMIF('BE F'!$D$5:$D$72,CLUBS!$B3,'BE F'!$N$5:$N$72)+SUMIF('BE H'!$D$5:$D$72,CLUBS!$B3,'BE H'!$N$5:$N$72)+SUMIF('MI F'!$D$5:$D$72,CLUBS!$B3,'MI F'!$N$5:$N$72)+SUMIF('MI H'!$D$5:$D$72,CLUBS!$B3,'MI H'!$N$5:$N$72)+SUMIF('CA F'!$D$5:$D$72,CLUBS!$B3,'CA F'!$N$5:$N$72)+SUMIF('CA H'!$D$5:$D$72,CLUBS!$B3,'CA H'!$N$5:$N$72)+SUMIF('JU F'!$D$5:$D$72,CLUBS!$B3,'JU F'!$N$5:$N$72)+SUMIF('JU H'!$D$5:$D$72,CLUBS!$B3,'JU H'!$N$5:$N$72)</f>
        <v>0</v>
      </c>
      <c r="M13" s="26">
        <f>COUNTIFS('MP F'!$D$5:$D$72,CLUBS!$B3,'MP F'!$O$5:$O$72,"&gt;0")+COUNTIFS('MP H'!$D$5:$D$72,CLUBS!$B3,'MP H'!$O$5:$O$72,"&gt;0")+COUNTIFS('PO F'!$D$5:$D$72,CLUBS!$B3,'PO F'!$O$5:$O$72,"&gt;0")+COUNTIFS('PO H'!$D$5:$D$72,CLUBS!$B3,'PO H'!$O$5:$O$72,"&gt;0")+COUNTIFS('PU F'!$D$5:$D$72,CLUBS!$B3,'PU F'!$O$5:$O$72,"&gt;0")+COUNTIFS('PU H'!$D$5:$D$72,CLUBS!$B3,'PU H'!$O$5:$O$72,"&gt;0")+COUNTIFS('BE F'!$D$5:$D$72,CLUBS!$B3,'BE F'!$O$5:$O$72,"&gt;0")+COUNTIFS('BE H'!$D$5:$D$72,CLUBS!$B3,'BE H'!$O$5:$O$72,"&gt;0")+COUNTIFS('MI F'!$D$5:$D$72,CLUBS!$B3,'MI F'!$O$5:$O$72,"&gt;0")+COUNTIFS('MI H'!$D$5:$D$72,CLUBS!$B3,'MI H'!$O$5:$O$72,"&gt;0")+COUNTIFS('CA F'!$D$5:$D$72,CLUBS!$B3,'CA F'!$O$5:$O$72,"&gt;0")+COUNTIFS('CA H'!$D$5:$D$72,CLUBS!$B3,'CA H'!$O$5:$O$72,"&gt;0")+COUNTIFS('JU F'!$D$5:$D$72,CLUBS!$B3,'JU F'!$O$5:$O$72,"&gt;0")+COUNTIFS('JU H'!$D$5:$D$72,CLUBS!$B3,'JU H'!$O$5:$O$72,"&gt;0")</f>
        <v>0</v>
      </c>
      <c r="N13" s="26">
        <f>SUMIF('MP F'!$D$5:$D$72,CLUBS!$B3,'MP F'!$P$5:$P$72)+SUMIF('MP H'!$D$5:$D$72,CLUBS!$B3,'MP H'!$P$5:$P$72)+SUMIF('PO F'!$D$5:$D$72,CLUBS!$B3,'PO F'!$P$5:$P$72)+SUMIF('PO H'!$D$5:$D$72,CLUBS!$B3,'PO H'!$P$5:$P$72)+SUMIF('PU F'!$D$5:$D$72,CLUBS!$B3,'PU F'!$P$5:$P$72)+SUMIF('PU H'!$D$5:$D$72,CLUBS!$B3,'PU H'!$P$5:$P$72)+SUMIF('BE F'!$D$5:$D$72,CLUBS!$B3,'BE F'!$P$5:$P$72)+SUMIF('BE H'!$D$5:$D$72,CLUBS!$B3,'BE H'!$P$5:$P$72)+SUMIF('MI F'!$D$5:$D$72,CLUBS!$B3,'MI F'!$P$5:$P$72)+SUMIF('MI H'!$D$5:$D$72,CLUBS!$B3,'MI H'!$P$5:$P$72)+SUMIF('CA F'!$D$5:$D$72,CLUBS!$B3,'CA F'!$P$5:$P$72)+SUMIF('CA H'!$D$5:$D$72,CLUBS!$B3,'CA H'!$P$5:$P$72)+SUMIF('JU F'!$D$5:$D$72,CLUBS!$B3,'JU F'!$P$5:$P$72)+SUMIF('JU H'!$D$5:$D$72,CLUBS!$B3,'JU H'!$P$5:$P$72)</f>
        <v>0</v>
      </c>
      <c r="O13" s="26">
        <f>COUNTIFS('MP F'!$D$5:$D$72,CLUBS!$B3,'MP F'!$Q$5:$Q$72,"&gt;0")+COUNTIFS('MP H'!$D$5:$D$72,CLUBS!$B3,'MP H'!$Q$5:$Q$72,"&gt;0")+COUNTIFS('PO F'!$D$5:$D$72,CLUBS!$B3,'PO F'!$Q$5:$Q$72,"&gt;0")+COUNTIFS('PO H'!$D$5:$D$72,CLUBS!$B3,'PO H'!$Q$5:$Q$72,"&gt;0")+COUNTIFS('PU F'!$D$5:$D$72,CLUBS!$B3,'PU F'!$Q$5:$Q$72,"&gt;0")+COUNTIFS('PU H'!$D$5:$D$72,CLUBS!$B3,'PU H'!$Q$5:$Q$72,"&gt;0")+COUNTIFS('BE F'!$D$5:$D$72,CLUBS!$B3,'BE F'!$Q$5:$Q$72,"&gt;0")+COUNTIFS('BE H'!$D$5:$D$72,CLUBS!$B3,'BE H'!$Q$5:$Q$72,"&gt;0")+COUNTIFS('MI F'!$D$5:$D$72,CLUBS!$B3,'MI F'!$Q$5:$Q$72,"&gt;0")+COUNTIFS('MI H'!$D$5:$D$72,CLUBS!$B3,'MI H'!$Q$5:$Q$72,"&gt;0")+COUNTIFS('CA F'!$D$5:$D$72,CLUBS!$B3,'CA F'!$Q$5:$Q$72,"&gt;0")+COUNTIFS('CA H'!$D$5:$D$72,CLUBS!$B3,'CA H'!$Q$5:$Q$72,"&gt;0")+COUNTIFS('JU F'!$D$5:$D$72,CLUBS!$B3,'JU F'!$Q$5:$Q$72,"&gt;0")+COUNTIFS('JU H'!$D$5:$D$72,CLUBS!$B3,'JU H'!$Q$5:$Q$72,"&gt;0")</f>
        <v>0</v>
      </c>
      <c r="P13" s="26">
        <f>SUMIF('MP F'!$D$5:$D$72,CLUBS!$B3,'MP F'!$R$5:$R$72)+SUMIF('MP H'!$D$5:$D$72,CLUBS!$B3,'MP H'!$R$5:$R$72)+SUMIF('PO F'!$D$5:$D$72,CLUBS!$B3,'PO F'!$R$5:$R$72)+SUMIF('PO H'!$D$5:$D$72,CLUBS!$B3,'PO H'!$R$5:$R$72)+SUMIF('PU F'!$D$5:$D$72,CLUBS!$B3,'PU F'!$R$5:$R$72)+SUMIF('PU H'!$D$5:$D$72,CLUBS!$B3,'PU H'!$R$5:$R$72)+SUMIF('BE F'!$D$5:$D$72,CLUBS!$B3,'BE F'!$R$5:$R$72)+SUMIF('BE H'!$D$5:$D$72,CLUBS!$B3,'BE H'!$R$5:$R$72)+SUMIF('MI F'!$D$5:$D$72,CLUBS!$B3,'MI F'!$R$5:$R$72)+SUMIF('MI H'!$D$5:$D$72,CLUBS!$B3,'MI H'!$R$5:$R$72)+SUMIF('CA F'!$D$5:$D$72,CLUBS!$B3,'CA F'!$R$5:$R$72)+SUMIF('CA H'!$D$5:$D$72,CLUBS!$B3,'CA H'!$R$5:$R$72)+SUMIF('JU F'!$D$5:$D$72,CLUBS!$B3,'JU F'!$R$5:$R$72)+SUMIF('JU H'!$D$5:$D$72,CLUBS!$B3,'JU H'!$R$5:$R$72)</f>
        <v>0</v>
      </c>
      <c r="Q13" s="26">
        <f>COUNTIFS('MP F'!$D$5:$D$72,CLUBS!$B3,'MP F'!$S$5:$S$72,"&gt;0")+COUNTIFS('MP H'!$D$5:$D$72,CLUBS!$B3,'MP H'!$S$5:$S$72,"&gt;0")+COUNTIFS('PO F'!$D$5:$D$72,CLUBS!$B3,'PO F'!$S$5:$S$72,"&gt;0")+COUNTIFS('PO H'!$D$5:$D$72,CLUBS!$B3,'PO H'!$S$5:$S$72,"&gt;0")+COUNTIFS('PU F'!$D$5:$D$72,CLUBS!$B3,'PU F'!$S$5:$S$72,"&gt;0")+COUNTIFS('PU H'!$D$5:$D$72,CLUBS!$B3,'PU H'!$S$5:$S$72,"&gt;0")+COUNTIFS('BE F'!$D$5:$D$72,CLUBS!$B3,'BE F'!$S$5:$S$72,"&gt;0")+COUNTIFS('BE H'!$D$5:$D$72,CLUBS!$B3,'BE H'!$S$5:$S$72,"&gt;0")+COUNTIFS('MI F'!$D$5:$D$72,CLUBS!$B3,'MI F'!$S$5:$S$72,"&gt;0")+COUNTIFS('MI H'!$D$5:$D$72,CLUBS!$B3,'MI H'!$S$5:$S$72,"&gt;0")+COUNTIFS('CA F'!$D$5:$D$72,CLUBS!$B3,'CA F'!$S$5:$S$72,"&gt;0")+COUNTIFS('CA H'!$D$5:$D$72,CLUBS!$B3,'CA H'!$S$5:$S$72,"&gt;0")+COUNTIFS('JU F'!$D$5:$D$72,CLUBS!$B3,'JU F'!$S$5:$S$72,"&gt;0")+COUNTIFS('JU H'!$D$5:$D$72,CLUBS!$B3,'JU H'!$S$5:$S$72,"&gt;0")</f>
        <v>0</v>
      </c>
      <c r="R13" s="26">
        <f>SUMIF('MP F'!$D$5:$D$72,CLUBS!$B3,'MP F'!$T$5:$T$72)+SUMIF('MP H'!$D$5:$D$72,CLUBS!$B3,'MP H'!$T$5:$T$72)+SUMIF('PO F'!$D$5:$D$72,CLUBS!$B3,'PO F'!$T$5:$T$72)+SUMIF('PO H'!$D$5:$D$72,CLUBS!$B3,'PO H'!$T$5:$T$72)+SUMIF('PU F'!$D$5:$D$72,CLUBS!$B3,'PU F'!$T$5:$T$72)+SUMIF('PU H'!$D$5:$D$72,CLUBS!$B3,'PU H'!$T$5:$T$72)+SUMIF('BE F'!$D$5:$D$72,CLUBS!$B3,'BE F'!$T$5:$T$72)+SUMIF('BE H'!$D$5:$D$72,CLUBS!$B3,'BE H'!$T$5:$T$72)+SUMIF('MI F'!$D$5:$D$72,CLUBS!$B3,'MI F'!$T$5:$T$72)+SUMIF('MI H'!$D$5:$D$72,CLUBS!$B3,'MI H'!$T$5:$T$72)+SUMIF('CA F'!$D$5:$D$72,CLUBS!$B3,'CA F'!$T$5:$T$72)+SUMIF('CA H'!$D$5:$D$72,CLUBS!$B3,'CA H'!$T$5:$T$72)+SUMIF('JU F'!$D$5:$D$72,CLUBS!$B3,'JU F'!$T$5:$T$72)+SUMIF('JU H'!$D$5:$D$72,CLUBS!$B3,'JU H'!$T$5:$T$72)</f>
        <v>0</v>
      </c>
      <c r="S13" s="26">
        <f>COUNTIFS('MP F'!$D$5:$D$72,CLUBS!$B3,'MP F'!$U$5:$U$72,"&gt;0")+COUNTIFS('MP H'!$D$5:$D$72,CLUBS!$B3,'MP H'!$U$5:$U$72,"&gt;0")+COUNTIFS('PO F'!$D$5:$D$72,CLUBS!$B3,'PO F'!$U$5:$U$72,"&gt;0")+COUNTIFS('PO H'!$D$5:$D$72,CLUBS!$B3,'PO H'!$U$5:$U$72,"&gt;0")+COUNTIFS('PU F'!$D$5:$D$72,CLUBS!$B3,'PU F'!$U$5:$U$72,"&gt;0")+COUNTIFS('PU H'!$D$5:$D$72,CLUBS!$B3,'PU H'!$U$5:$U$72,"&gt;0")+COUNTIFS('BE F'!$D$5:$D$72,CLUBS!$B3,'BE F'!$U$5:$U$72,"&gt;0")+COUNTIFS('BE H'!$D$5:$D$72,CLUBS!$B3,'BE H'!$U$5:$U$72,"&gt;0")+COUNTIFS('MI F'!$D$5:$D$72,CLUBS!$B3,'MI F'!$U$5:$U$72,"&gt;0")+COUNTIFS('MI H'!$D$5:$D$72,CLUBS!$B3,'MI H'!$U$5:$U$72,"&gt;0")+COUNTIFS('CA F'!$D$5:$D$72,CLUBS!$B3,'CA F'!$U$5:$U$72,"&gt;0")+COUNTIFS('CA H'!$D$5:$D$72,CLUBS!$B3,'CA H'!$U$5:$U$72,"&gt;0")+COUNTIFS('JU F'!$D$5:$D$72,CLUBS!$B3,'JU F'!$U$5:$U$72,"&gt;0")+COUNTIFS('JU H'!$D$5:$D$72,CLUBS!$B3,'JU H'!$U$5:$U$72,"&gt;0")</f>
        <v>0</v>
      </c>
      <c r="T13" s="26">
        <f>SUMIF('MP F'!$D$5:$D$72,CLUBS!$B3,'MP F'!$V$5:$V$72)+SUMIF('MP H'!$D$5:$D$72,CLUBS!$B3,'MP H'!$V$5:$V$72)+SUMIF('PO F'!$D$5:$D$72,CLUBS!$B3,'PO F'!$V$5:$V$72)+SUMIF('PO H'!$D$5:$D$72,CLUBS!$B3,'PO H'!$V$5:$V$72)+SUMIF('PU F'!$D$5:$D$72,CLUBS!$B3,'PU F'!$V$5:$V$72)+SUMIF('PU H'!$D$5:$D$72,CLUBS!$B3,'PU H'!$V$5:$V$72)+SUMIF('BE F'!$D$5:$D$72,CLUBS!$B3,'BE F'!$V$5:$V$72)+SUMIF('BE H'!$D$5:$D$72,CLUBS!$B3,'BE H'!$V$5:$V$72)+SUMIF('MI F'!$D$5:$D$72,CLUBS!$B3,'MI F'!$V$5:$V$72)+SUMIF('MI H'!$D$5:$D$72,CLUBS!$B3,'MI H'!$V$5:$V$72)+SUMIF('CA F'!$D$5:$D$72,CLUBS!$B3,'CA F'!$V$5:$V$72)+SUMIF('CA H'!$D$5:$D$72,CLUBS!$B3,'CA H'!$V$5:$V$72)+SUMIF('JU F'!$D$5:$D$72,CLUBS!$B3,'JU F'!$V$5:$V$72)+SUMIF('JU H'!$D$5:$D$72,CLUBS!$B3,'JU H'!$V$5:$V$72)</f>
        <v>0</v>
      </c>
      <c r="U13" s="26">
        <f>COUNTIFS('MP F'!$D$5:$D$72,CLUBS!$B3,'MP F'!$W$5:$W$72,"&gt;0")+COUNTIFS('MP H'!$D$5:$D$72,CLUBS!$B3,'MP H'!$W$5:$W$72,"&gt;0")+COUNTIFS('PO F'!$D$5:$D$72,CLUBS!$B3,'PO F'!$W$5:$W$72,"&gt;0")+COUNTIFS('PO H'!$D$5:$D$72,CLUBS!$B3,'PO H'!$W$5:$W$72,"&gt;0")+COUNTIFS('PU F'!$D$5:$D$72,CLUBS!$B3,'PU F'!$W$5:$W$72,"&gt;0")+COUNTIFS('PU H'!$D$5:$D$72,CLUBS!$B3,'PU H'!$W$5:$W$72,"&gt;0")+COUNTIFS('BE F'!$D$5:$D$72,CLUBS!$B3,'BE F'!$W$5:$W$72,"&gt;0")+COUNTIFS('BE H'!$D$5:$D$72,CLUBS!$B3,'BE H'!$W$5:$W$72,"&gt;0")+COUNTIFS('MI F'!$D$5:$D$72,CLUBS!$B3,'MI F'!$W$5:$W$72,"&gt;0")+COUNTIFS('MI H'!$D$5:$D$72,CLUBS!$B3,'MI H'!$W$5:$W$72,"&gt;0")+COUNTIFS('CA F'!$D$5:$D$72,CLUBS!$B3,'CA F'!$W$5:$W$72,"&gt;0")+COUNTIFS('CA H'!$D$5:$D$72,CLUBS!$B3,'CA H'!$W$5:$W$72,"&gt;0")+COUNTIFS('JU F'!$D$5:$D$72,CLUBS!$B3,'JU F'!$W$5:$W$72,"&gt;0")+COUNTIFS('JU H'!$D$5:$D$72,CLUBS!$B3,'JU H'!$W$5:$W$72,"&gt;0")</f>
        <v>0</v>
      </c>
      <c r="V13" s="26">
        <f>SUMIF('MP F'!$D$5:$D$72,CLUBS!$B3,'MP F'!$X$5:$X$72)+SUMIF('MP H'!$D$5:$D$72,CLUBS!$B3,'MP H'!$X$5:$X$72)+SUMIF('PO F'!$D$5:$D$72,CLUBS!$B3,'PO F'!$X$5:$X$72)+SUMIF('PO H'!$D$5:$D$72,CLUBS!$B3,'PO H'!$X$5:$X$72)+SUMIF('PU F'!$D$5:$D$72,CLUBS!$B3,'PU F'!$X$5:$X$72)+SUMIF('PU H'!$D$5:$D$72,CLUBS!$B3,'PU H'!$X$5:$X$72)+SUMIF('BE F'!$D$5:$D$72,CLUBS!$B3,'BE F'!$X$5:$X$72)+SUMIF('BE H'!$D$5:$D$72,CLUBS!$B3,'BE H'!$X$5:$X$72)+SUMIF('MI F'!$D$5:$D$72,CLUBS!$B3,'MI F'!$X$5:$X$72)+SUMIF('MI H'!$D$5:$D$72,CLUBS!$B3,'MI H'!$X$5:$X$72)+SUMIF('CA F'!$D$5:$D$72,CLUBS!$B3,'CA F'!$X$5:$X$72)+SUMIF('CA H'!$D$5:$D$72,CLUBS!$B3,'CA H'!$X$5:$X$72)+SUMIF('JU F'!$D$5:$D$72,CLUBS!$B3,'JU F'!$X$5:$X$72)+SUMIF('JU H'!$D$5:$D$72,CLUBS!$B3,'JU H'!$X$5:$X$72)</f>
        <v>0</v>
      </c>
      <c r="W13" s="26">
        <f>COUNTIFS('MP F'!$D$5:$D$72,CLUBS!$B3,'MP F'!$Y$5:$Y$72,"&gt;0")+COUNTIFS('MP H'!$D$5:$D$72,CLUBS!$B3,'MP H'!$Y$5:$Y$72,"&gt;0")+COUNTIFS('PO F'!$D$5:$D$72,CLUBS!$B3,'PO F'!$Y$5:$Y$72,"&gt;0")+COUNTIFS('PO H'!$D$5:$D$72,CLUBS!$B3,'PO H'!$Y$5:$Y$72,"&gt;0")+COUNTIFS('PU F'!$D$5:$D$72,CLUBS!$B3,'PU F'!$Y$5:$Y$72,"&gt;0")+COUNTIFS('PU H'!$D$5:$D$72,CLUBS!$B3,'PU H'!$Y$5:$Y$72,"&gt;0")+COUNTIFS('BE F'!$D$5:$D$72,CLUBS!$B3,'BE F'!$Y$5:$Y$72,"&gt;0")+COUNTIFS('BE H'!$D$5:$D$72,CLUBS!$B3,'BE H'!$Y$5:$Y$72,"&gt;0")+COUNTIFS('MI F'!$D$5:$D$72,CLUBS!$B3,'MI F'!$Y$5:$Y$72,"&gt;0")+COUNTIFS('MI H'!$D$5:$D$72,CLUBS!$B3,'MI H'!$Y$5:$Y$72,"&gt;0")+COUNTIFS('CA F'!$D$5:$D$72,CLUBS!$B3,'CA F'!$Y$5:$Y$72,"&gt;0")+COUNTIFS('CA H'!$D$5:$D$72,CLUBS!$B3,'CA H'!$Y$5:$Y$72,"&gt;0")+COUNTIFS('JU F'!$D$5:$D$72,CLUBS!$B3,'JU F'!$Y$5:$Y$72,"&gt;0")+COUNTIFS('JU H'!$D$5:$D$72,CLUBS!$B3,'JU H'!$Y$5:$Y$72,"&gt;0")</f>
        <v>0</v>
      </c>
      <c r="X13" s="26">
        <f>SUMIF('MP F'!$D$5:$D$72,CLUBS!$B3,'MP F'!$Z$5:$Z$72)+SUMIF('MP H'!$D$5:$D$72,CLUBS!$B3,'MP H'!$Z$5:$Z$72)+SUMIF('PO F'!$D$5:$D$72,CLUBS!$B3,'PO F'!$Z$5:$Z$72)+SUMIF('PO H'!$D$5:$D$72,CLUBS!$B3,'PO H'!$Z$5:$Z$72)+SUMIF('PU F'!$D$5:$D$72,CLUBS!$B3,'PU F'!$Z$5:$Z$72)+SUMIF('PU H'!$D$5:$D$72,CLUBS!$B3,'PU H'!$Z$5:$Z$72)+SUMIF('BE F'!$D$5:$D$72,CLUBS!$B3,'BE F'!$Z$5:$Z$72)+SUMIF('BE H'!$D$5:$D$72,CLUBS!$B3,'BE H'!$Z$5:$Z$72)+SUMIF('MI F'!$D$5:$D$72,CLUBS!$B3,'MI F'!$Z$5:$Z$72)+SUMIF('MI H'!$D$5:$D$72,CLUBS!$B3,'MI H'!$Z$5:$Z$72)+SUMIF('CA F'!$D$5:$D$72,CLUBS!$B3,'CA F'!$Z$5:$Z$72)+SUMIF('CA H'!$D$5:$D$72,CLUBS!$B3,'CA H'!$Z$5:$Z$72)+SUMIF('JU F'!$D$5:$D$72,CLUBS!$B3,'JU F'!$Z$5:$Z$72)+SUMIF('JU H'!$D$5:$D$72,CLUBS!$B3,'JU H'!$Z$5:$Z$72)</f>
        <v>0</v>
      </c>
      <c r="Y13" s="26">
        <f>COUNTIFS('MP F'!$D$5:$D$72,CLUBS!$B3,'MP F'!$AA$5:$AA$72,"&gt;0")+COUNTIFS('MP H'!$D$5:$D$72,CLUBS!$B3,'MP H'!$AA$5:$AA$72,"&gt;0")+COUNTIFS('PO F'!$D$5:$D$72,CLUBS!$B3,'PO F'!$AA$5:$AA$72,"&gt;0")+COUNTIFS('PO H'!$D$5:$D$72,CLUBS!$B3,'PO H'!$AA$5:$AA$72,"&gt;0")+COUNTIFS('PU F'!$D$5:$D$72,CLUBS!$B3,'PU F'!$AA$5:$AA$72,"&gt;0")+COUNTIFS('PU H'!$D$5:$D$72,CLUBS!$B3,'PU H'!$AA$5:$AA$72,"&gt;0")+COUNTIFS('BE F'!$D$5:$D$72,CLUBS!$B3,'BE F'!$AA$5:$AA$72,"&gt;0")+COUNTIFS('BE H'!$D$5:$D$72,CLUBS!$B3,'BE H'!$AA$5:$AA$72,"&gt;0")+COUNTIFS('MI F'!$D$5:$D$72,CLUBS!$B3,'MI F'!$AA$5:$AA$72,"&gt;0")+COUNTIFS('MI H'!$D$5:$D$72,CLUBS!$B3,'MI H'!$AA$5:$AA$72,"&gt;0")+COUNTIFS('CA F'!$D$5:$D$72,CLUBS!$B3,'CA F'!$AA$5:$AA$72,"&gt;0")+COUNTIFS('CA H'!$D$5:$D$72,CLUBS!$B3,'CA H'!$AA$5:$AA$72,"&gt;0")+COUNTIFS('JU F'!$D$5:$D$72,CLUBS!$B3,'JU F'!$AA$5:$AA$72,"&gt;0")+COUNTIFS('JU H'!$D$5:$D$72,CLUBS!$B3,'JU H'!$AA$5:$AA$72,"&gt;0")</f>
        <v>0</v>
      </c>
      <c r="Z13" s="26">
        <f>SUMIF('MP F'!$D$5:$D$72,CLUBS!$B3,'MP F'!$AB$5:$AB$72)+SUMIF('MP H'!$D$5:$D$72,CLUBS!$B3,'MP H'!$AB$5:$AB$72)+SUMIF('PO F'!$D$5:$D$72,CLUBS!$B3,'PO F'!$AB$5:$AB$72)+SUMIF('PO H'!$D$5:$D$72,CLUBS!$B3,'PO H'!$AB$5:$AB$72)+SUMIF('PU F'!$D$5:$D$72,CLUBS!$B3,'PU F'!$AB$5:$AB$72)+SUMIF('PU H'!$D$5:$D$72,CLUBS!$B3,'PU H'!$AB$5:$AB$72)+SUMIF('BE F'!$D$5:$D$72,CLUBS!$B3,'BE F'!$AB$5:$AB$72)+SUMIF('BE H'!$D$5:$D$72,CLUBS!$B3,'BE H'!$AB$5:$AB$72)+SUMIF('MI F'!$D$5:$D$72,CLUBS!$B3,'MI F'!$AB$5:$AB$72)+SUMIF('MI H'!$D$5:$D$72,CLUBS!$B3,'MI H'!$AB$5:$AB$72)+SUMIF('CA F'!$D$5:$D$72,CLUBS!$B3,'CA F'!$AB$5:$AB$72)+SUMIF('CA H'!$D$5:$D$72,CLUBS!$B3,'CA H'!$AB$5:$AB$72)+SUMIF('JU F'!$D$5:$D$72,CLUBS!$B3,'JU F'!$AB$5:$AB$72)+SUMIF('JU H'!$D$5:$D$72,CLUBS!$B3,'JU H'!$AB$5:$AB$72)</f>
        <v>0</v>
      </c>
      <c r="AA13" s="26">
        <f>COUNTIFS('MP F'!$D$5:$D$72,CLUBS!$B3,'MP F'!$AC$5:$AC$72,"&gt;0")+COUNTIFS('MP H'!$D$5:$D$72,CLUBS!$B3,'MP H'!$AC$5:$AC$72,"&gt;0")+COUNTIFS('PO F'!$D$5:$D$72,CLUBS!$B3,'PO F'!$AC$5:$AC$72,"&gt;0")+COUNTIFS('PO H'!$D$5:$D$72,CLUBS!$B3,'PO H'!$AC$5:$AC$72,"&gt;0")+COUNTIFS('PU F'!$D$5:$D$72,CLUBS!$B3,'PU F'!$AC$5:$AC$72,"&gt;0")+COUNTIFS('PU H'!$D$5:$D$72,CLUBS!$B3,'PU H'!$AC$5:$AC$72,"&gt;0")+COUNTIFS('BE F'!$D$5:$D$72,CLUBS!$B3,'BE F'!$AC$5:$AC$72,"&gt;0")+COUNTIFS('BE H'!$D$5:$D$72,CLUBS!$B3,'BE H'!$AC$5:$AC$72,"&gt;0")+COUNTIFS('MI F'!$D$5:$D$72,CLUBS!$B3,'MI F'!$AC$5:$AC$72,"&gt;0")+COUNTIFS('MI H'!$D$5:$D$72,CLUBS!$B3,'MI H'!$AC$5:$AC$72,"&gt;0")+COUNTIFS('CA F'!$D$5:$D$72,CLUBS!$B3,'CA F'!$AC$5:$AC$72,"&gt;0")+COUNTIFS('CA H'!$D$5:$D$72,CLUBS!$B3,'CA H'!$AC$5:$AC$72,"&gt;0")+COUNTIFS('JU F'!$D$5:$D$72,CLUBS!$B3,'JU F'!$AC$5:$AC$72,"&gt;0")+COUNTIFS('JU H'!$D$5:$D$72,CLUBS!$B3,'JU H'!$AC$5:$AC$72,"&gt;0")</f>
        <v>0</v>
      </c>
      <c r="AB13" s="26">
        <f>SUMIF('MP F'!$D$5:$D$72,CLUBS!$B3,'MP F'!$AD$5:$AD$72)+SUMIF('MP H'!$D$5:$D$72,CLUBS!$B3,'MP H'!$AD$5:$AD$72)+SUMIF('PO F'!$D$5:$D$72,CLUBS!$B3,'PO F'!$AD$5:$AD$72)+SUMIF('PO H'!$D$5:$D$72,CLUBS!$B3,'PO H'!$AD$5:$AD$72)+SUMIF('PU F'!$D$5:$D$72,CLUBS!$B3,'PU F'!$AD$5:$AD$72)+SUMIF('PU H'!$D$5:$D$72,CLUBS!$B3,'PU H'!$AD$5:$AD$72)+SUMIF('BE F'!$D$5:$D$72,CLUBS!$B3,'BE F'!$AD$5:$AD$72)+SUMIF('BE H'!$D$5:$D$72,CLUBS!$B3,'BE H'!$AD$5:$AD$72)+SUMIF('MI F'!$D$5:$D$72,CLUBS!$B3,'MI F'!$AD$5:$AD$72)+SUMIF('MI H'!$D$5:$D$72,CLUBS!$B3,'MI H'!$AD$5:$AD$72)+SUMIF('CA F'!$D$5:$D$72,CLUBS!$B3,'CA F'!$AD$5:$AD$72)+SUMIF('CA H'!$D$5:$D$72,CLUBS!$B3,'CA H'!$AD$5:$AD$72)+SUMIF('JU F'!$D$5:$D$72,CLUBS!$B3,'JU F'!$AD$5:$AD$72)+SUMIF('JU H'!$D$5:$D$72,CLUBS!$B3,'JU H'!$AD$5:$AD$72)</f>
        <v>0</v>
      </c>
      <c r="AC13" s="26">
        <f>COUNTIFS('MP F'!$D$5:$D$72,CLUBS!$B3,'MP F'!$AE$5:$AE$72,"&gt;0")+COUNTIFS('MP H'!$D$5:$D$72,CLUBS!$B3,'MP H'!$AE$5:$AE$72,"&gt;0")+COUNTIFS('PO F'!$D$5:$D$72,CLUBS!$B3,'PO F'!$AE$5:$AE$72,"&gt;0")+COUNTIFS('PO H'!$D$5:$D$72,CLUBS!$B3,'PO H'!$AE$5:$AE$72,"&gt;0")+COUNTIFS('PU F'!$D$5:$D$72,CLUBS!$B3,'PU F'!$AE$5:$AE$72,"&gt;0")+COUNTIFS('PU H'!$D$5:$D$72,CLUBS!$B3,'PU H'!$AE$5:$AE$72,"&gt;0")+COUNTIFS('BE F'!$D$5:$D$72,CLUBS!$B3,'BE F'!$AE$5:$AE$72,"&gt;0")+COUNTIFS('BE H'!$D$5:$D$72,CLUBS!$B3,'BE H'!$AE$5:$AE$72,"&gt;0")+COUNTIFS('MI F'!$D$5:$D$72,CLUBS!$B3,'MI F'!$AE$5:$AE$72,"&gt;0")+COUNTIFS('MI H'!$D$5:$D$72,CLUBS!$B3,'MI H'!$AE$5:$AE$72,"&gt;0")+COUNTIFS('CA F'!$D$5:$D$72,CLUBS!$B3,'CA F'!$AE$5:$AE$72,"&gt;0")+COUNTIFS('CA H'!$D$5:$D$72,CLUBS!$B3,'CA H'!$AE$5:$AE$72,"&gt;0")+COUNTIFS('JU F'!$D$5:$D$72,CLUBS!$B3,'JU F'!$AE$5:$AE$72,"&gt;0")+COUNTIFS('JU H'!$D$5:$D$72,CLUBS!$B3,'JU H'!$AE$5:$AE$72,"&gt;0")</f>
        <v>0</v>
      </c>
      <c r="AD13" s="26">
        <f>SUMIF('MP F'!$D$5:$D$72,CLUBS!$B3,'MP F'!$AF$5:$AF$72)+SUMIF('MP H'!$D$5:$D$72,CLUBS!$B3,'MP H'!$AF$5:$AF$72)+SUMIF('PO F'!$D$5:$D$72,CLUBS!$B3,'PO F'!$AF$5:$AF$72)+SUMIF('PO H'!$D$5:$D$72,CLUBS!$B3,'PO H'!$AF$5:$AF$72)+SUMIF('PU F'!$D$5:$D$72,CLUBS!$B3,'PU F'!$AF$5:$AF$72)+SUMIF('PU H'!$D$5:$D$72,CLUBS!$B3,'PU H'!$AF$5:$AF$72)+SUMIF('BE F'!$D$5:$D$72,CLUBS!$B3,'BE F'!$AF$5:$AF$72)+SUMIF('BE H'!$D$5:$D$72,CLUBS!$B3,'BE H'!$AF$5:$AF$72)+SUMIF('MI F'!$D$5:$D$72,CLUBS!$B3,'MI F'!$AF$5:$AF$72)+SUMIF('MI H'!$D$5:$D$72,CLUBS!$B3,'MI H'!$AF$5:$AF$72)+SUMIF('CA F'!$D$5:$D$72,CLUBS!$B3,'CA F'!$AF$5:$AF$72)+SUMIF('CA H'!$D$5:$D$72,CLUBS!$B3,'CA H'!$AF$5:$AF$72)+SUMIF('JU F'!$D$5:$D$72,CLUBS!$B3,'JU F'!$AF$5:$AF$72)+SUMIF('JU H'!$D$5:$D$72,CLUBS!$B3,'JU H'!$AF$5:$AF$72)</f>
        <v>0</v>
      </c>
      <c r="AE13" s="26">
        <f>COUNTIFS('MP F'!$D$5:$D$72,CLUBS!$B3,'MP F'!$AG$5:$AG$72,"&gt;0")+COUNTIFS('MP H'!$D$5:$D$72,CLUBS!$B3,'MP H'!$AG$5:$AG$72,"&gt;0")+COUNTIFS('PO F'!$D$5:$D$72,CLUBS!$B3,'PO F'!$AG$5:$AG$72,"&gt;0")+COUNTIFS('PO H'!$D$5:$D$72,CLUBS!$B3,'PO H'!$AG$5:$AG$72,"&gt;0")+COUNTIFS('PU F'!$D$5:$D$72,CLUBS!$B3,'PU F'!$AG$5:$AG$72,"&gt;0")+COUNTIFS('PU H'!$D$5:$D$72,CLUBS!$B3,'PU H'!$AG$5:$AG$72,"&gt;0")+COUNTIFS('BE F'!$D$5:$D$72,CLUBS!$B3,'BE F'!$AG$5:$AG$72,"&gt;0")+COUNTIFS('BE H'!$D$5:$D$72,CLUBS!$B3,'BE H'!$AG$5:$AG$72,"&gt;0")+COUNTIFS('MI F'!$D$5:$D$72,CLUBS!$B3,'MI F'!$AG$5:$AG$72,"&gt;0")+COUNTIFS('MI H'!$D$5:$D$72,CLUBS!$B3,'MI H'!$AG$5:$AG$72,"&gt;0")+COUNTIFS('CA F'!$D$5:$D$72,CLUBS!$B3,'CA F'!$AG$5:$AG$72,"&gt;0")+COUNTIFS('CA H'!$D$5:$D$72,CLUBS!$B3,'CA H'!$AG$5:$AG$72,"&gt;0")+COUNTIFS('JU F'!$D$5:$D$72,CLUBS!$B3,'JU F'!$AG$5:$AG$72,"&gt;0")+COUNTIFS('JU H'!$D$5:$D$72,CLUBS!$B3,'JU H'!$AG$5:$AG$72,"&gt;0")</f>
        <v>0</v>
      </c>
      <c r="AF13" s="26">
        <f>SUMIF('MP F'!$D$5:$D$72,CLUBS!$B3,'MP F'!$AH$5:$AH$72)+SUMIF('MP H'!$D$5:$D$72,CLUBS!$B3,'MP H'!$AH$5:$AH$72)+SUMIF('PO F'!$D$5:$D$72,CLUBS!$B3,'PO F'!$AH$5:$AH$72)+SUMIF('PO H'!$D$5:$D$72,CLUBS!$B3,'PO H'!$AH$5:$AH$72)+SUMIF('PU F'!$D$5:$D$72,CLUBS!$B3,'PU F'!$AH$5:$AH$72)+SUMIF('PU H'!$D$5:$D$72,CLUBS!$B3,'PU H'!$AH$5:$AH$72)+SUMIF('BE F'!$D$5:$D$72,CLUBS!$B3,'BE F'!$AH$5:$AH$72)+SUMIF('BE H'!$D$5:$D$72,CLUBS!$B3,'BE H'!$AH$5:$AH$72)+SUMIF('MI F'!$D$5:$D$72,CLUBS!$B3,'MI F'!$AH$5:$AH$72)+SUMIF('MI H'!$D$5:$D$72,CLUBS!$B3,'MI H'!$AH$5:$AH$72)+SUMIF('CA F'!$D$5:$D$72,CLUBS!$B3,'CA F'!$AH$5:$AH$72)+SUMIF('CA H'!$D$5:$D$72,CLUBS!$B3,'CA H'!$AH$5:$AH$72)+SUMIF('JU F'!$D$5:$D$72,CLUBS!$B3,'JU F'!$AH$5:$AH$72)+SUMIF('JU H'!$D$5:$D$72,CLUBS!$B3,'JU H'!$AH$5:$AH$72)</f>
        <v>0</v>
      </c>
      <c r="AG13" s="16">
        <f t="shared" si="1"/>
        <v>92</v>
      </c>
      <c r="AH13" s="28">
        <f t="shared" si="2"/>
        <v>2625</v>
      </c>
      <c r="AI13" s="29">
        <f t="shared" si="3"/>
        <v>28.532608695652172</v>
      </c>
      <c r="AJ13" s="14">
        <f>COUNTIF('Licenciés Jeunes 2023'!F:F,CLUBS!B3)</f>
        <v>0</v>
      </c>
      <c r="AK13" s="27">
        <f t="shared" si="4"/>
        <v>0</v>
      </c>
    </row>
    <row r="14" spans="1:37" ht="13.5" x14ac:dyDescent="0.3">
      <c r="A14" s="34">
        <f t="shared" si="0"/>
        <v>20</v>
      </c>
      <c r="B14" s="65" t="s">
        <v>43</v>
      </c>
      <c r="C14" s="14">
        <f>COUNTIFS('MP F'!$D$5:$D$72,CLUBS!$B4,'MP F'!$E$5:$E$72,"&gt;0")+COUNTIFS('MP H'!$D$5:$D$72,CLUBS!$B4,'MP H'!$E$5:$E$72,"&gt;0")+COUNTIFS('PO F'!$D$5:$D$72,CLUBS!$B4,'PO F'!$E$5:$E$72,"&gt;0")+COUNTIFS('PO H'!$D$5:$D$72,CLUBS!$B4,'PO H'!$E$5:$E$72,"&gt;0")+COUNTIFS('PU F'!$D$5:$D$72,CLUBS!$B4,'PU F'!$E$5:$E$72,"&gt;0")+COUNTIFS('PU H'!$D$5:$D$72,CLUBS!$B4,'PU H'!$E$5:$E$72,"&gt;0")+COUNTIFS('BE F'!$D$5:$D$72,CLUBS!$B4,'BE F'!$E$5:$E$72,"&gt;0")+COUNTIFS('BE H'!$D$5:$D$72,CLUBS!$B4,'BE H'!$E$5:$E$72,"&gt;0")+COUNTIFS('MI F'!$D$5:$D$72,CLUBS!$B4,'MI F'!$E$5:$E$72,"&gt;0")+COUNTIFS('MI H'!$D$5:$D$72,CLUBS!$B4,'MI H'!$E$5:$E$72,"&gt;0")+COUNTIFS('CA F'!$D$5:$D$72,CLUBS!$B4,'CA F'!$E$5:$E$72,"&gt;0")+COUNTIFS('CA H'!$D$5:$D$72,CLUBS!$B4,'CA H'!$E$5:$E$72,"&gt;0")+COUNTIFS('JU F'!$D$5:$D$72,CLUBS!$B4,'JU F'!$E$5:$E$72,"&gt;0")+COUNTIFS('JU H'!$D$5:$D$72,CLUBS!$B4,'JU H'!$E$5:$E$72,"&gt;0")</f>
        <v>0</v>
      </c>
      <c r="D14" s="27">
        <f>SUMIF('MP F'!$D$5:$D$72,CLUBS!$B4,'MP F'!$F$5:$F$72)+SUMIF('MP H'!$D$5:$D$72,CLUBS!$B4,'MP H'!$F$5:$F$72)+SUMIF('PO F'!$D$5:$D$72,CLUBS!$B4,'PO F'!$F$5:$F$72)+SUMIF('PO H'!$D$5:$D$72,CLUBS!$B4,'PO H'!$F$5:$F$72)+SUMIF('PU F'!$D$5:$D$72,CLUBS!$B4,'PU F'!$F$5:$F$72)+SUMIF('PU H'!$D$5:$D$72,CLUBS!$B4,'PU H'!$F$5:$F$72)+SUMIF('BE F'!$D$5:$D$72,CLUBS!$B4,'BE F'!$F$5:$F$72)+SUMIF('BE H'!$D$5:$D$72,CLUBS!$B4,'BE H'!$F$5:$F$72)+SUMIF('MI F'!$D$5:$D$72,CLUBS!$B4,'MI F'!$F$5:$F$72)+SUMIF('MI H'!$D$5:$D$72,CLUBS!$B4,'MI H'!$F$5:$F$72)+SUMIF('CA F'!$D$5:$D$72,CLUBS!$B4,'CA F'!$F$5:$F$72)+SUMIF('CA H'!$D$5:$D$72,CLUBS!$B4,'CA H'!$F$5:$F$72)+SUMIF('JU F'!$D$5:$D$72,CLUBS!$B4,'JU F'!$F$5:$F$72)+SUMIF('JU H'!$D$5:$D$72,CLUBS!$B4,'JU H'!$F$5:$F$72)</f>
        <v>0</v>
      </c>
      <c r="E14" s="38">
        <f>COUNTIFS('MP F'!$D$5:$D$72,CLUBS!$B4,'MP F'!$G$5:$G$72,"&gt;0")+COUNTIFS('MP H'!$D$5:$D$72,CLUBS!$B4,'MP H'!$G$5:$G$72,"&gt;0")+COUNTIFS('PO F'!$D$5:$D$72,CLUBS!$B4,'PO F'!$G$5:$G$72,"&gt;0")+COUNTIFS('PO H'!$D$5:$D$72,CLUBS!$B4,'PO H'!$G$5:$G$72,"&gt;0")+COUNTIFS('PU F'!$D$5:$D$72,CLUBS!$B4,'PU F'!$G$5:$G$72,"&gt;0")+COUNTIFS('PU H'!$D$5:$D$72,CLUBS!$B4,'PU H'!$G$5:$G$72,"&gt;0")+COUNTIFS('BE F'!$D$5:$D$72,CLUBS!$B4,'BE F'!$G$5:$G$72,"&gt;0")+COUNTIFS('BE H'!$D$5:$D$72,CLUBS!$B4,'BE H'!$G$5:$G$72,"&gt;0")+COUNTIFS('MI F'!$D$5:$D$72,CLUBS!$B4,'MI F'!$G$5:$G$72,"&gt;0")+COUNTIFS('MI H'!$D$5:$D$72,CLUBS!$B4,'MI H'!$G$5:$G$72,"&gt;0")+COUNTIFS('CA F'!$D$5:$D$72,CLUBS!$B4,'CA F'!$G$5:$G$72,"&gt;0")+COUNTIFS('CA H'!$D$5:$D$72,CLUBS!$B4,'CA H'!$G$5:$G$72,"&gt;0")+COUNTIFS('JU F'!$D$5:$D$72,CLUBS!$B4,'JU F'!$G$5:$G$72,"&gt;0")+COUNTIFS('JU H'!$D$5:$D$72,CLUBS!$B4,'JU H'!$G$5:$G$72,"&gt;0")</f>
        <v>0</v>
      </c>
      <c r="F14" s="58">
        <f>SUMIF('MP F'!$D$5:$D$72,CLUBS!$B4,'MP F'!$H$5:$H$72)+SUMIF('MP H'!$D$5:$D$72,CLUBS!$B4,'MP H'!$H$5:$H$72)+SUMIF('PO F'!$D$5:$D$72,CLUBS!$B4,'PO F'!$H$5:$H$72)+SUMIF('PO H'!$D$5:$D$72,CLUBS!$B4,'PO H'!$H$5:$H$72)+SUMIF('PU F'!$D$5:$D$72,CLUBS!$B4,'PU F'!$H$5:$H$72)+SUMIF('PU H'!$D$5:$D$72,CLUBS!$B4,'PU H'!$H$5:$H$72)+SUMIF('BE F'!$D$5:$D$72,CLUBS!$B4,'BE F'!$H$5:$H$72)+SUMIF('BE H'!$D$5:$D$72,CLUBS!$B4,'BE H'!$H$5:$H$72)+SUMIF('MI F'!$D$5:$D$72,CLUBS!$B4,'MI F'!$H$5:$H$72)+SUMIF('MI H'!$D$5:$D$72,CLUBS!$B4,'MI H'!$H$5:$H$72)+SUMIF('CA F'!$D$5:$D$72,CLUBS!$B4,'CA F'!$H$5:$H$72)+SUMIF('CA H'!$D$5:$D$72,CLUBS!$B4,'CA H'!$H$5:$H$72)+SUMIF('JU F'!$D$5:$D$72,CLUBS!$B4,'JU F'!$H$5:$H$72)+SUMIF('JU H'!$D$5:$D$72,CLUBS!$B4,'JU H'!$H$5:$H$72)</f>
        <v>0</v>
      </c>
      <c r="G14" s="14">
        <f>COUNTIFS('MP F'!$D$5:$D$72,CLUBS!$B4,'MP F'!$I$5:$I$72,"&gt;0")+COUNTIFS('MP H'!$D$5:$D$72,CLUBS!$B4,'MP H'!$I$5:$I$72,"&gt;0")+COUNTIFS('PO F'!$D$5:$D$72,CLUBS!$B4,'PO F'!$I$5:$I$72,"&gt;0")+COUNTIFS('PO H'!$D$5:$D$72,CLUBS!$B4,'PO H'!$I$5:$I$72,"&gt;0")+COUNTIFS('PU F'!$D$5:$D$72,CLUBS!$B4,'PU F'!$I$5:$I$72,"&gt;0")+COUNTIFS('PU H'!$D$5:$D$72,CLUBS!$B4,'PU H'!$I$5:$I$72,"&gt;0")+COUNTIFS('BE F'!$D$5:$D$72,CLUBS!$B4,'BE F'!$I$5:$I$72,"&gt;0")+COUNTIFS('BE H'!$D$5:$D$72,CLUBS!$B4,'BE H'!$I$5:$I$72,"&gt;0")+COUNTIFS('MI F'!$D$5:$D$72,CLUBS!$B4,'MI F'!$I$5:$I$72,"&gt;0")+COUNTIFS('MI H'!$D$5:$D$72,CLUBS!$B4,'MI H'!$I$5:$I$72,"&gt;0")+COUNTIFS('CA F'!$D$5:$D$72,CLUBS!$B4,'CA F'!$I$5:$I$72,"&gt;0")+COUNTIFS('CA H'!$D$5:$D$72,CLUBS!$B4,'CA H'!$I$5:$I$72,"&gt;0")+COUNTIFS('JU F'!$D$5:$D$72,CLUBS!$B4,'JU F'!$I$5:$I$72,"&gt;0")+COUNTIFS('JU H'!$D$5:$D$72,CLUBS!$B4,'JU H'!$I$5:$I$72,"&gt;0")</f>
        <v>0</v>
      </c>
      <c r="H14" s="26">
        <f>SUMIF('MP F'!$D$5:$D$72,CLUBS!$B4,'MP F'!$J$5:$J$72)+SUMIF('MP H'!$D$5:$D$72,CLUBS!$B4,'MP H'!$J$5:$J$72)+SUMIF('PO F'!$D$5:$D$72,CLUBS!$B4,'PO F'!$J$5:$J$72)+SUMIF('PO H'!$D$5:$D$72,CLUBS!$B4,'PO H'!$J$5:$J$72)+SUMIF('PU F'!$D$5:$D$72,CLUBS!$B4,'PU F'!$J$5:$J$72)+SUMIF('PU H'!$D$5:$D$72,CLUBS!$B4,'PU H'!$J$5:$J$72)+SUMIF('BE F'!$D$5:$D$72,CLUBS!$B4,'BE F'!$J$5:$J$72)+SUMIF('BE H'!$D$5:$D$72,CLUBS!$B4,'BE H'!$J$5:$J$72)+SUMIF('MI F'!$D$5:$D$72,CLUBS!$B4,'MI F'!$J$5:$J$72)+SUMIF('MI H'!$D$5:$D$72,CLUBS!$B4,'MI H'!$J$5:$J$72)+SUMIF('CA F'!$D$5:$D$72,CLUBS!$B4,'CA F'!$J$5:$J$72)+SUMIF('CA H'!$D$5:$D$72,CLUBS!$B4,'CA H'!$J$5:$J$72)+SUMIF('JU F'!$D$5:$D$72,CLUBS!$B4,'JU F'!$J$5:$J$72)+SUMIF('JU H'!$D$5:$D$72,CLUBS!$B4,'JU H'!$J$5:$J$72)</f>
        <v>0</v>
      </c>
      <c r="I14" s="38">
        <f>COUNTIFS('MP F'!$D$5:$D$72,CLUBS!$B4,'MP F'!$K$5:$K$72,"&gt;0")+COUNTIFS('MP H'!$D$5:$D$72,CLUBS!$B4,'MP H'!$K$5:$K$72,"&gt;0")+COUNTIFS('PO F'!$D$5:$D$72,CLUBS!$B4,'PO F'!$K$5:$K$72,"&gt;0")+COUNTIFS('PO H'!$D$5:$D$72,CLUBS!$B4,'PO H'!$K$5:$K$72,"&gt;0")+COUNTIFS('PU F'!$D$5:$D$72,CLUBS!$B4,'PU F'!$K$5:$K$72,"&gt;0")+COUNTIFS('PU H'!$D$5:$D$72,CLUBS!$B4,'PU H'!$K$5:$K$72,"&gt;0")+COUNTIFS('BE F'!$D$5:$D$72,CLUBS!$B4,'BE F'!$K$5:$K$72,"&gt;0")+COUNTIFS('BE H'!$D$5:$D$72,CLUBS!$B4,'BE H'!$K$5:$K$72,"&gt;0")+COUNTIFS('MI F'!$D$5:$D$72,CLUBS!$B4,'MI F'!$K$5:$K$72,"&gt;0")+COUNTIFS('MI H'!$D$5:$D$72,CLUBS!$B4,'MI H'!$K$5:$K$72,"&gt;0")+COUNTIFS('CA F'!$D$5:$D$72,CLUBS!$B4,'CA F'!$K$5:$K$72,"&gt;0")+COUNTIFS('CA H'!$D$5:$D$72,CLUBS!$B4,'CA H'!$K$5:$K$72,"&gt;0")+COUNTIFS('JU F'!$D$5:$D$72,CLUBS!$B4,'JU F'!$K$5:$K$72,"&gt;0")+COUNTIFS('JU H'!$D$5:$D$72,CLUBS!$B4,'JU H'!$K$5:$K$72,"&gt;0")</f>
        <v>0</v>
      </c>
      <c r="J14" s="38">
        <f>SUMIF('MP F'!$D$5:$D$72,CLUBS!$B4,'MP F'!$L$5:$L$72)+SUMIF('MP H'!$D$5:$D$72,CLUBS!$B4,'MP H'!$L$5:$L$72)+SUMIF('PO F'!$D$5:$D$72,CLUBS!$B4,'PO F'!$L$5:$L$72)+SUMIF('PO H'!$D$5:$D$72,CLUBS!$B4,'PO H'!$L$5:$L$72)+SUMIF('PU F'!$D$5:$D$72,CLUBS!$B4,'PU F'!$L$5:$L$72)+SUMIF('PU H'!$D$5:$D$72,CLUBS!$B4,'PU H'!$L$5:$L$72)+SUMIF('BE F'!$D$5:$D$72,CLUBS!$B4,'BE F'!$L$5:$L$72)+SUMIF('BE H'!$D$5:$D$72,CLUBS!$B4,'BE H'!$L$5:$L$72)+SUMIF('MI F'!$D$5:$D$72,CLUBS!$B4,'MI F'!$L$5:$L$72)+SUMIF('MI H'!$D$5:$D$72,CLUBS!$B4,'MI H'!$L$5:$L$72)+SUMIF('CA F'!$D$5:$D$72,CLUBS!$B4,'CA F'!$L$5:$L$72)+SUMIF('CA H'!$D$5:$D$72,CLUBS!$B4,'CA H'!$L$5:$L$72)+SUMIF('JU F'!$D$5:$D$72,CLUBS!$B4,'JU F'!$L$5:$L$72)+SUMIF('JU H'!$D$5:$D$72,CLUBS!$B4,'JU H'!$L$5:$L$72)</f>
        <v>0</v>
      </c>
      <c r="K14" s="26">
        <f>COUNTIFS('MP F'!$D$5:$D$72,CLUBS!$B4,'MP F'!$M$5:$M$72,"&gt;0")+COUNTIFS('MP H'!$D$5:$D$72,CLUBS!$B4,'MP H'!$M$5:$M$72,"&gt;0")+COUNTIFS('PO F'!$D$5:$D$72,CLUBS!$B4,'PO F'!$M$5:$M$72,"&gt;0")+COUNTIFS('PO H'!$D$5:$D$72,CLUBS!$B4,'PO H'!$M$5:$M$72,"&gt;0")+COUNTIFS('PU F'!$D$5:$D$72,CLUBS!$B4,'PU F'!$M$5:$M$72,"&gt;0")+COUNTIFS('PU H'!$D$5:$D$72,CLUBS!$B4,'PU H'!$M$5:$M$72,"&gt;0")+COUNTIFS('BE F'!$D$5:$D$72,CLUBS!$B4,'BE F'!$M$5:$M$72,"&gt;0")+COUNTIFS('BE H'!$D$5:$D$72,CLUBS!$B4,'BE H'!$M$5:$M$72,"&gt;0")+COUNTIFS('MI F'!$D$5:$D$72,CLUBS!$B4,'MI F'!$M$5:$M$72,"&gt;0")+COUNTIFS('MI H'!$D$5:$D$72,CLUBS!$B4,'MI H'!$M$5:$M$72,"&gt;0")+COUNTIFS('CA F'!$D$5:$D$72,CLUBS!$B4,'CA F'!$M$5:$M$72,"&gt;0")+COUNTIFS('CA H'!$D$5:$D$72,CLUBS!$B4,'CA H'!$M$5:$M$72,"&gt;0")+COUNTIFS('JU F'!$D$5:$D$72,CLUBS!$B4,'JU F'!$M$5:$M$72,"&gt;0")+COUNTIFS('JU H'!$D$5:$D$72,CLUBS!$B4,'JU H'!$M$5:$M$72,"&gt;0")</f>
        <v>0</v>
      </c>
      <c r="L14" s="26">
        <f>SUMIF('MP F'!$D$5:$D$72,CLUBS!$B4,'MP F'!$N$5:$N$72)+SUMIF('MP H'!$D$5:$D$72,CLUBS!$B4,'MP H'!$N$5:$N$72)+SUMIF('PO F'!$D$5:$D$72,CLUBS!$B4,'PO F'!$N$5:$N$72)+SUMIF('PO H'!$D$5:$D$72,CLUBS!$B4,'PO H'!$N$5:$N$72)+SUMIF('PU F'!$D$5:$D$72,CLUBS!$B4,'PU F'!$N$5:$N$72)+SUMIF('PU H'!$D$5:$D$72,CLUBS!$B4,'PU H'!$N$5:$N$72)+SUMIF('BE F'!$D$5:$D$72,CLUBS!$B4,'BE F'!$N$5:$N$72)+SUMIF('BE H'!$D$5:$D$72,CLUBS!$B4,'BE H'!$N$5:$N$72)+SUMIF('MI F'!$D$5:$D$72,CLUBS!$B4,'MI F'!$N$5:$N$72)+SUMIF('MI H'!$D$5:$D$72,CLUBS!$B4,'MI H'!$N$5:$N$72)+SUMIF('CA F'!$D$5:$D$72,CLUBS!$B4,'CA F'!$N$5:$N$72)+SUMIF('CA H'!$D$5:$D$72,CLUBS!$B4,'CA H'!$N$5:$N$72)+SUMIF('JU F'!$D$5:$D$72,CLUBS!$B4,'JU F'!$N$5:$N$72)+SUMIF('JU H'!$D$5:$D$72,CLUBS!$B4,'JU H'!$N$5:$N$72)</f>
        <v>0</v>
      </c>
      <c r="M14" s="26">
        <f>COUNTIFS('MP F'!$D$5:$D$72,CLUBS!$B4,'MP F'!$O$5:$O$72,"&gt;0")+COUNTIFS('MP H'!$D$5:$D$72,CLUBS!$B4,'MP H'!$O$5:$O$72,"&gt;0")+COUNTIFS('PO F'!$D$5:$D$72,CLUBS!$B4,'PO F'!$O$5:$O$72,"&gt;0")+COUNTIFS('PO H'!$D$5:$D$72,CLUBS!$B4,'PO H'!$O$5:$O$72,"&gt;0")+COUNTIFS('PU F'!$D$5:$D$72,CLUBS!$B4,'PU F'!$O$5:$O$72,"&gt;0")+COUNTIFS('PU H'!$D$5:$D$72,CLUBS!$B4,'PU H'!$O$5:$O$72,"&gt;0")+COUNTIFS('BE F'!$D$5:$D$72,CLUBS!$B4,'BE F'!$O$5:$O$72,"&gt;0")+COUNTIFS('BE H'!$D$5:$D$72,CLUBS!$B4,'BE H'!$O$5:$O$72,"&gt;0")+COUNTIFS('MI F'!$D$5:$D$72,CLUBS!$B4,'MI F'!$O$5:$O$72,"&gt;0")+COUNTIFS('MI H'!$D$5:$D$72,CLUBS!$B4,'MI H'!$O$5:$O$72,"&gt;0")+COUNTIFS('CA F'!$D$5:$D$72,CLUBS!$B4,'CA F'!$O$5:$O$72,"&gt;0")+COUNTIFS('CA H'!$D$5:$D$72,CLUBS!$B4,'CA H'!$O$5:$O$72,"&gt;0")+COUNTIFS('JU F'!$D$5:$D$72,CLUBS!$B4,'JU F'!$O$5:$O$72,"&gt;0")+COUNTIFS('JU H'!$D$5:$D$72,CLUBS!$B4,'JU H'!$O$5:$O$72,"&gt;0")</f>
        <v>0</v>
      </c>
      <c r="N14" s="26">
        <f>SUMIF('MP F'!$D$5:$D$72,CLUBS!$B4,'MP F'!$P$5:$P$72)+SUMIF('MP H'!$D$5:$D$72,CLUBS!$B4,'MP H'!$P$5:$P$72)+SUMIF('PO F'!$D$5:$D$72,CLUBS!$B4,'PO F'!$P$5:$P$72)+SUMIF('PO H'!$D$5:$D$72,CLUBS!$B4,'PO H'!$P$5:$P$72)+SUMIF('PU F'!$D$5:$D$72,CLUBS!$B4,'PU F'!$P$5:$P$72)+SUMIF('PU H'!$D$5:$D$72,CLUBS!$B4,'PU H'!$P$5:$P$72)+SUMIF('BE F'!$D$5:$D$72,CLUBS!$B4,'BE F'!$P$5:$P$72)+SUMIF('BE H'!$D$5:$D$72,CLUBS!$B4,'BE H'!$P$5:$P$72)+SUMIF('MI F'!$D$5:$D$72,CLUBS!$B4,'MI F'!$P$5:$P$72)+SUMIF('MI H'!$D$5:$D$72,CLUBS!$B4,'MI H'!$P$5:$P$72)+SUMIF('CA F'!$D$5:$D$72,CLUBS!$B4,'CA F'!$P$5:$P$72)+SUMIF('CA H'!$D$5:$D$72,CLUBS!$B4,'CA H'!$P$5:$P$72)+SUMIF('JU F'!$D$5:$D$72,CLUBS!$B4,'JU F'!$P$5:$P$72)+SUMIF('JU H'!$D$5:$D$72,CLUBS!$B4,'JU H'!$P$5:$P$72)</f>
        <v>0</v>
      </c>
      <c r="O14" s="26">
        <f>COUNTIFS('MP F'!$D$5:$D$72,CLUBS!$B4,'MP F'!$Q$5:$Q$72,"&gt;0")+COUNTIFS('MP H'!$D$5:$D$72,CLUBS!$B4,'MP H'!$Q$5:$Q$72,"&gt;0")+COUNTIFS('PO F'!$D$5:$D$72,CLUBS!$B4,'PO F'!$Q$5:$Q$72,"&gt;0")+COUNTIFS('PO H'!$D$5:$D$72,CLUBS!$B4,'PO H'!$Q$5:$Q$72,"&gt;0")+COUNTIFS('PU F'!$D$5:$D$72,CLUBS!$B4,'PU F'!$Q$5:$Q$72,"&gt;0")+COUNTIFS('PU H'!$D$5:$D$72,CLUBS!$B4,'PU H'!$Q$5:$Q$72,"&gt;0")+COUNTIFS('BE F'!$D$5:$D$72,CLUBS!$B4,'BE F'!$Q$5:$Q$72,"&gt;0")+COUNTIFS('BE H'!$D$5:$D$72,CLUBS!$B4,'BE H'!$Q$5:$Q$72,"&gt;0")+COUNTIFS('MI F'!$D$5:$D$72,CLUBS!$B4,'MI F'!$Q$5:$Q$72,"&gt;0")+COUNTIFS('MI H'!$D$5:$D$72,CLUBS!$B4,'MI H'!$Q$5:$Q$72,"&gt;0")+COUNTIFS('CA F'!$D$5:$D$72,CLUBS!$B4,'CA F'!$Q$5:$Q$72,"&gt;0")+COUNTIFS('CA H'!$D$5:$D$72,CLUBS!$B4,'CA H'!$Q$5:$Q$72,"&gt;0")+COUNTIFS('JU F'!$D$5:$D$72,CLUBS!$B4,'JU F'!$Q$5:$Q$72,"&gt;0")+COUNTIFS('JU H'!$D$5:$D$72,CLUBS!$B4,'JU H'!$Q$5:$Q$72,"&gt;0")</f>
        <v>0</v>
      </c>
      <c r="P14" s="26">
        <f>SUMIF('MP F'!$D$5:$D$72,CLUBS!$B4,'MP F'!$R$5:$R$72)+SUMIF('MP H'!$D$5:$D$72,CLUBS!$B4,'MP H'!$R$5:$R$72)+SUMIF('PO F'!$D$5:$D$72,CLUBS!$B4,'PO F'!$R$5:$R$72)+SUMIF('PO H'!$D$5:$D$72,CLUBS!$B4,'PO H'!$R$5:$R$72)+SUMIF('PU F'!$D$5:$D$72,CLUBS!$B4,'PU F'!$R$5:$R$72)+SUMIF('PU H'!$D$5:$D$72,CLUBS!$B4,'PU H'!$R$5:$R$72)+SUMIF('BE F'!$D$5:$D$72,CLUBS!$B4,'BE F'!$R$5:$R$72)+SUMIF('BE H'!$D$5:$D$72,CLUBS!$B4,'BE H'!$R$5:$R$72)+SUMIF('MI F'!$D$5:$D$72,CLUBS!$B4,'MI F'!$R$5:$R$72)+SUMIF('MI H'!$D$5:$D$72,CLUBS!$B4,'MI H'!$R$5:$R$72)+SUMIF('CA F'!$D$5:$D$72,CLUBS!$B4,'CA F'!$R$5:$R$72)+SUMIF('CA H'!$D$5:$D$72,CLUBS!$B4,'CA H'!$R$5:$R$72)+SUMIF('JU F'!$D$5:$D$72,CLUBS!$B4,'JU F'!$R$5:$R$72)+SUMIF('JU H'!$D$5:$D$72,CLUBS!$B4,'JU H'!$R$5:$R$72)</f>
        <v>0</v>
      </c>
      <c r="Q14" s="26">
        <f>COUNTIFS('MP F'!$D$5:$D$72,CLUBS!$B4,'MP F'!$S$5:$S$72,"&gt;0")+COUNTIFS('MP H'!$D$5:$D$72,CLUBS!$B4,'MP H'!$S$5:$S$72,"&gt;0")+COUNTIFS('PO F'!$D$5:$D$72,CLUBS!$B4,'PO F'!$S$5:$S$72,"&gt;0")+COUNTIFS('PO H'!$D$5:$D$72,CLUBS!$B4,'PO H'!$S$5:$S$72,"&gt;0")+COUNTIFS('PU F'!$D$5:$D$72,CLUBS!$B4,'PU F'!$S$5:$S$72,"&gt;0")+COUNTIFS('PU H'!$D$5:$D$72,CLUBS!$B4,'PU H'!$S$5:$S$72,"&gt;0")+COUNTIFS('BE F'!$D$5:$D$72,CLUBS!$B4,'BE F'!$S$5:$S$72,"&gt;0")+COUNTIFS('BE H'!$D$5:$D$72,CLUBS!$B4,'BE H'!$S$5:$S$72,"&gt;0")+COUNTIFS('MI F'!$D$5:$D$72,CLUBS!$B4,'MI F'!$S$5:$S$72,"&gt;0")+COUNTIFS('MI H'!$D$5:$D$72,CLUBS!$B4,'MI H'!$S$5:$S$72,"&gt;0")+COUNTIFS('CA F'!$D$5:$D$72,CLUBS!$B4,'CA F'!$S$5:$S$72,"&gt;0")+COUNTIFS('CA H'!$D$5:$D$72,CLUBS!$B4,'CA H'!$S$5:$S$72,"&gt;0")+COUNTIFS('JU F'!$D$5:$D$72,CLUBS!$B4,'JU F'!$S$5:$S$72,"&gt;0")+COUNTIFS('JU H'!$D$5:$D$72,CLUBS!$B4,'JU H'!$S$5:$S$72,"&gt;0")</f>
        <v>0</v>
      </c>
      <c r="R14" s="26">
        <f>SUMIF('MP F'!$D$5:$D$72,CLUBS!$B4,'MP F'!$T$5:$T$72)+SUMIF('MP H'!$D$5:$D$72,CLUBS!$B4,'MP H'!$T$5:$T$72)+SUMIF('PO F'!$D$5:$D$72,CLUBS!$B4,'PO F'!$T$5:$T$72)+SUMIF('PO H'!$D$5:$D$72,CLUBS!$B4,'PO H'!$T$5:$T$72)+SUMIF('PU F'!$D$5:$D$72,CLUBS!$B4,'PU F'!$T$5:$T$72)+SUMIF('PU H'!$D$5:$D$72,CLUBS!$B4,'PU H'!$T$5:$T$72)+SUMIF('BE F'!$D$5:$D$72,CLUBS!$B4,'BE F'!$T$5:$T$72)+SUMIF('BE H'!$D$5:$D$72,CLUBS!$B4,'BE H'!$T$5:$T$72)+SUMIF('MI F'!$D$5:$D$72,CLUBS!$B4,'MI F'!$T$5:$T$72)+SUMIF('MI H'!$D$5:$D$72,CLUBS!$B4,'MI H'!$T$5:$T$72)+SUMIF('CA F'!$D$5:$D$72,CLUBS!$B4,'CA F'!$T$5:$T$72)+SUMIF('CA H'!$D$5:$D$72,CLUBS!$B4,'CA H'!$T$5:$T$72)+SUMIF('JU F'!$D$5:$D$72,CLUBS!$B4,'JU F'!$T$5:$T$72)+SUMIF('JU H'!$D$5:$D$72,CLUBS!$B4,'JU H'!$T$5:$T$72)</f>
        <v>0</v>
      </c>
      <c r="S14" s="26">
        <f>COUNTIFS('MP F'!$D$5:$D$72,CLUBS!$B4,'MP F'!$U$5:$U$72,"&gt;0")+COUNTIFS('MP H'!$D$5:$D$72,CLUBS!$B4,'MP H'!$U$5:$U$72,"&gt;0")+COUNTIFS('PO F'!$D$5:$D$72,CLUBS!$B4,'PO F'!$U$5:$U$72,"&gt;0")+COUNTIFS('PO H'!$D$5:$D$72,CLUBS!$B4,'PO H'!$U$5:$U$72,"&gt;0")+COUNTIFS('PU F'!$D$5:$D$72,CLUBS!$B4,'PU F'!$U$5:$U$72,"&gt;0")+COUNTIFS('PU H'!$D$5:$D$72,CLUBS!$B4,'PU H'!$U$5:$U$72,"&gt;0")+COUNTIFS('BE F'!$D$5:$D$72,CLUBS!$B4,'BE F'!$U$5:$U$72,"&gt;0")+COUNTIFS('BE H'!$D$5:$D$72,CLUBS!$B4,'BE H'!$U$5:$U$72,"&gt;0")+COUNTIFS('MI F'!$D$5:$D$72,CLUBS!$B4,'MI F'!$U$5:$U$72,"&gt;0")+COUNTIFS('MI H'!$D$5:$D$72,CLUBS!$B4,'MI H'!$U$5:$U$72,"&gt;0")+COUNTIFS('CA F'!$D$5:$D$72,CLUBS!$B4,'CA F'!$U$5:$U$72,"&gt;0")+COUNTIFS('CA H'!$D$5:$D$72,CLUBS!$B4,'CA H'!$U$5:$U$72,"&gt;0")+COUNTIFS('JU F'!$D$5:$D$72,CLUBS!$B4,'JU F'!$U$5:$U$72,"&gt;0")+COUNTIFS('JU H'!$D$5:$D$72,CLUBS!$B4,'JU H'!$U$5:$U$72,"&gt;0")</f>
        <v>0</v>
      </c>
      <c r="T14" s="26">
        <f>SUMIF('MP F'!$D$5:$D$72,CLUBS!$B4,'MP F'!$V$5:$V$72)+SUMIF('MP H'!$D$5:$D$72,CLUBS!$B4,'MP H'!$V$5:$V$72)+SUMIF('PO F'!$D$5:$D$72,CLUBS!$B4,'PO F'!$V$5:$V$72)+SUMIF('PO H'!$D$5:$D$72,CLUBS!$B4,'PO H'!$V$5:$V$72)+SUMIF('PU F'!$D$5:$D$72,CLUBS!$B4,'PU F'!$V$5:$V$72)+SUMIF('PU H'!$D$5:$D$72,CLUBS!$B4,'PU H'!$V$5:$V$72)+SUMIF('BE F'!$D$5:$D$72,CLUBS!$B4,'BE F'!$V$5:$V$72)+SUMIF('BE H'!$D$5:$D$72,CLUBS!$B4,'BE H'!$V$5:$V$72)+SUMIF('MI F'!$D$5:$D$72,CLUBS!$B4,'MI F'!$V$5:$V$72)+SUMIF('MI H'!$D$5:$D$72,CLUBS!$B4,'MI H'!$V$5:$V$72)+SUMIF('CA F'!$D$5:$D$72,CLUBS!$B4,'CA F'!$V$5:$V$72)+SUMIF('CA H'!$D$5:$D$72,CLUBS!$B4,'CA H'!$V$5:$V$72)+SUMIF('JU F'!$D$5:$D$72,CLUBS!$B4,'JU F'!$V$5:$V$72)+SUMIF('JU H'!$D$5:$D$72,CLUBS!$B4,'JU H'!$V$5:$V$72)</f>
        <v>0</v>
      </c>
      <c r="U14" s="26">
        <f>COUNTIFS('MP F'!$D$5:$D$72,CLUBS!$B4,'MP F'!$W$5:$W$72,"&gt;0")+COUNTIFS('MP H'!$D$5:$D$72,CLUBS!$B4,'MP H'!$W$5:$W$72,"&gt;0")+COUNTIFS('PO F'!$D$5:$D$72,CLUBS!$B4,'PO F'!$W$5:$W$72,"&gt;0")+COUNTIFS('PO H'!$D$5:$D$72,CLUBS!$B4,'PO H'!$W$5:$W$72,"&gt;0")+COUNTIFS('PU F'!$D$5:$D$72,CLUBS!$B4,'PU F'!$W$5:$W$72,"&gt;0")+COUNTIFS('PU H'!$D$5:$D$72,CLUBS!$B4,'PU H'!$W$5:$W$72,"&gt;0")+COUNTIFS('BE F'!$D$5:$D$72,CLUBS!$B4,'BE F'!$W$5:$W$72,"&gt;0")+COUNTIFS('BE H'!$D$5:$D$72,CLUBS!$B4,'BE H'!$W$5:$W$72,"&gt;0")+COUNTIFS('MI F'!$D$5:$D$72,CLUBS!$B4,'MI F'!$W$5:$W$72,"&gt;0")+COUNTIFS('MI H'!$D$5:$D$72,CLUBS!$B4,'MI H'!$W$5:$W$72,"&gt;0")+COUNTIFS('CA F'!$D$5:$D$72,CLUBS!$B4,'CA F'!$W$5:$W$72,"&gt;0")+COUNTIFS('CA H'!$D$5:$D$72,CLUBS!$B4,'CA H'!$W$5:$W$72,"&gt;0")+COUNTIFS('JU F'!$D$5:$D$72,CLUBS!$B4,'JU F'!$W$5:$W$72,"&gt;0")+COUNTIFS('JU H'!$D$5:$D$72,CLUBS!$B4,'JU H'!$W$5:$W$72,"&gt;0")</f>
        <v>0</v>
      </c>
      <c r="V14" s="26">
        <f>SUMIF('MP F'!$D$5:$D$72,CLUBS!$B4,'MP F'!$X$5:$X$72)+SUMIF('MP H'!$D$5:$D$72,CLUBS!$B4,'MP H'!$X$5:$X$72)+SUMIF('PO F'!$D$5:$D$72,CLUBS!$B4,'PO F'!$X$5:$X$72)+SUMIF('PO H'!$D$5:$D$72,CLUBS!$B4,'PO H'!$X$5:$X$72)+SUMIF('PU F'!$D$5:$D$72,CLUBS!$B4,'PU F'!$X$5:$X$72)+SUMIF('PU H'!$D$5:$D$72,CLUBS!$B4,'PU H'!$X$5:$X$72)+SUMIF('BE F'!$D$5:$D$72,CLUBS!$B4,'BE F'!$X$5:$X$72)+SUMIF('BE H'!$D$5:$D$72,CLUBS!$B4,'BE H'!$X$5:$X$72)+SUMIF('MI F'!$D$5:$D$72,CLUBS!$B4,'MI F'!$X$5:$X$72)+SUMIF('MI H'!$D$5:$D$72,CLUBS!$B4,'MI H'!$X$5:$X$72)+SUMIF('CA F'!$D$5:$D$72,CLUBS!$B4,'CA F'!$X$5:$X$72)+SUMIF('CA H'!$D$5:$D$72,CLUBS!$B4,'CA H'!$X$5:$X$72)+SUMIF('JU F'!$D$5:$D$72,CLUBS!$B4,'JU F'!$X$5:$X$72)+SUMIF('JU H'!$D$5:$D$72,CLUBS!$B4,'JU H'!$X$5:$X$72)</f>
        <v>0</v>
      </c>
      <c r="W14" s="26">
        <f>COUNTIFS('MP F'!$D$5:$D$72,CLUBS!$B4,'MP F'!$Y$5:$Y$72,"&gt;0")+COUNTIFS('MP H'!$D$5:$D$72,CLUBS!$B4,'MP H'!$Y$5:$Y$72,"&gt;0")+COUNTIFS('PO F'!$D$5:$D$72,CLUBS!$B4,'PO F'!$Y$5:$Y$72,"&gt;0")+COUNTIFS('PO H'!$D$5:$D$72,CLUBS!$B4,'PO H'!$Y$5:$Y$72,"&gt;0")+COUNTIFS('PU F'!$D$5:$D$72,CLUBS!$B4,'PU F'!$Y$5:$Y$72,"&gt;0")+COUNTIFS('PU H'!$D$5:$D$72,CLUBS!$B4,'PU H'!$Y$5:$Y$72,"&gt;0")+COUNTIFS('BE F'!$D$5:$D$72,CLUBS!$B4,'BE F'!$Y$5:$Y$72,"&gt;0")+COUNTIFS('BE H'!$D$5:$D$72,CLUBS!$B4,'BE H'!$Y$5:$Y$72,"&gt;0")+COUNTIFS('MI F'!$D$5:$D$72,CLUBS!$B4,'MI F'!$Y$5:$Y$72,"&gt;0")+COUNTIFS('MI H'!$D$5:$D$72,CLUBS!$B4,'MI H'!$Y$5:$Y$72,"&gt;0")+COUNTIFS('CA F'!$D$5:$D$72,CLUBS!$B4,'CA F'!$Y$5:$Y$72,"&gt;0")+COUNTIFS('CA H'!$D$5:$D$72,CLUBS!$B4,'CA H'!$Y$5:$Y$72,"&gt;0")+COUNTIFS('JU F'!$D$5:$D$72,CLUBS!$B4,'JU F'!$Y$5:$Y$72,"&gt;0")+COUNTIFS('JU H'!$D$5:$D$72,CLUBS!$B4,'JU H'!$Y$5:$Y$72,"&gt;0")</f>
        <v>0</v>
      </c>
      <c r="X14" s="26">
        <f>SUMIF('MP F'!$D$5:$D$72,CLUBS!$B4,'MP F'!$Z$5:$Z$72)+SUMIF('MP H'!$D$5:$D$72,CLUBS!$B4,'MP H'!$Z$5:$Z$72)+SUMIF('PO F'!$D$5:$D$72,CLUBS!$B4,'PO F'!$Z$5:$Z$72)+SUMIF('PO H'!$D$5:$D$72,CLUBS!$B4,'PO H'!$Z$5:$Z$72)+SUMIF('PU F'!$D$5:$D$72,CLUBS!$B4,'PU F'!$Z$5:$Z$72)+SUMIF('PU H'!$D$5:$D$72,CLUBS!$B4,'PU H'!$Z$5:$Z$72)+SUMIF('BE F'!$D$5:$D$72,CLUBS!$B4,'BE F'!$Z$5:$Z$72)+SUMIF('BE H'!$D$5:$D$72,CLUBS!$B4,'BE H'!$Z$5:$Z$72)+SUMIF('MI F'!$D$5:$D$72,CLUBS!$B4,'MI F'!$Z$5:$Z$72)+SUMIF('MI H'!$D$5:$D$72,CLUBS!$B4,'MI H'!$Z$5:$Z$72)+SUMIF('CA F'!$D$5:$D$72,CLUBS!$B4,'CA F'!$Z$5:$Z$72)+SUMIF('CA H'!$D$5:$D$72,CLUBS!$B4,'CA H'!$Z$5:$Z$72)+SUMIF('JU F'!$D$5:$D$72,CLUBS!$B4,'JU F'!$Z$5:$Z$72)+SUMIF('JU H'!$D$5:$D$72,CLUBS!$B4,'JU H'!$Z$5:$Z$72)</f>
        <v>0</v>
      </c>
      <c r="Y14" s="26">
        <f>COUNTIFS('MP F'!$D$5:$D$72,CLUBS!$B4,'MP F'!$AA$5:$AA$72,"&gt;0")+COUNTIFS('MP H'!$D$5:$D$72,CLUBS!$B4,'MP H'!$AA$5:$AA$72,"&gt;0")+COUNTIFS('PO F'!$D$5:$D$72,CLUBS!$B4,'PO F'!$AA$5:$AA$72,"&gt;0")+COUNTIFS('PO H'!$D$5:$D$72,CLUBS!$B4,'PO H'!$AA$5:$AA$72,"&gt;0")+COUNTIFS('PU F'!$D$5:$D$72,CLUBS!$B4,'PU F'!$AA$5:$AA$72,"&gt;0")+COUNTIFS('PU H'!$D$5:$D$72,CLUBS!$B4,'PU H'!$AA$5:$AA$72,"&gt;0")+COUNTIFS('BE F'!$D$5:$D$72,CLUBS!$B4,'BE F'!$AA$5:$AA$72,"&gt;0")+COUNTIFS('BE H'!$D$5:$D$72,CLUBS!$B4,'BE H'!$AA$5:$AA$72,"&gt;0")+COUNTIFS('MI F'!$D$5:$D$72,CLUBS!$B4,'MI F'!$AA$5:$AA$72,"&gt;0")+COUNTIFS('MI H'!$D$5:$D$72,CLUBS!$B4,'MI H'!$AA$5:$AA$72,"&gt;0")+COUNTIFS('CA F'!$D$5:$D$72,CLUBS!$B4,'CA F'!$AA$5:$AA$72,"&gt;0")+COUNTIFS('CA H'!$D$5:$D$72,CLUBS!$B4,'CA H'!$AA$5:$AA$72,"&gt;0")+COUNTIFS('JU F'!$D$5:$D$72,CLUBS!$B4,'JU F'!$AA$5:$AA$72,"&gt;0")+COUNTIFS('JU H'!$D$5:$D$72,CLUBS!$B4,'JU H'!$AA$5:$AA$72,"&gt;0")</f>
        <v>0</v>
      </c>
      <c r="Z14" s="26">
        <f>SUMIF('MP F'!$D$5:$D$72,CLUBS!$B4,'MP F'!$AB$5:$AB$72)+SUMIF('MP H'!$D$5:$D$72,CLUBS!$B4,'MP H'!$AB$5:$AB$72)+SUMIF('PO F'!$D$5:$D$72,CLUBS!$B4,'PO F'!$AB$5:$AB$72)+SUMIF('PO H'!$D$5:$D$72,CLUBS!$B4,'PO H'!$AB$5:$AB$72)+SUMIF('PU F'!$D$5:$D$72,CLUBS!$B4,'PU F'!$AB$5:$AB$72)+SUMIF('PU H'!$D$5:$D$72,CLUBS!$B4,'PU H'!$AB$5:$AB$72)+SUMIF('BE F'!$D$5:$D$72,CLUBS!$B4,'BE F'!$AB$5:$AB$72)+SUMIF('BE H'!$D$5:$D$72,CLUBS!$B4,'BE H'!$AB$5:$AB$72)+SUMIF('MI F'!$D$5:$D$72,CLUBS!$B4,'MI F'!$AB$5:$AB$72)+SUMIF('MI H'!$D$5:$D$72,CLUBS!$B4,'MI H'!$AB$5:$AB$72)+SUMIF('CA F'!$D$5:$D$72,CLUBS!$B4,'CA F'!$AB$5:$AB$72)+SUMIF('CA H'!$D$5:$D$72,CLUBS!$B4,'CA H'!$AB$5:$AB$72)+SUMIF('JU F'!$D$5:$D$72,CLUBS!$B4,'JU F'!$AB$5:$AB$72)+SUMIF('JU H'!$D$5:$D$72,CLUBS!$B4,'JU H'!$AB$5:$AB$72)</f>
        <v>0</v>
      </c>
      <c r="AA14" s="26">
        <f>COUNTIFS('MP F'!$D$5:$D$72,CLUBS!$B4,'MP F'!$AC$5:$AC$72,"&gt;0")+COUNTIFS('MP H'!$D$5:$D$72,CLUBS!$B4,'MP H'!$AC$5:$AC$72,"&gt;0")+COUNTIFS('PO F'!$D$5:$D$72,CLUBS!$B4,'PO F'!$AC$5:$AC$72,"&gt;0")+COUNTIFS('PO H'!$D$5:$D$72,CLUBS!$B4,'PO H'!$AC$5:$AC$72,"&gt;0")+COUNTIFS('PU F'!$D$5:$D$72,CLUBS!$B4,'PU F'!$AC$5:$AC$72,"&gt;0")+COUNTIFS('PU H'!$D$5:$D$72,CLUBS!$B4,'PU H'!$AC$5:$AC$72,"&gt;0")+COUNTIFS('BE F'!$D$5:$D$72,CLUBS!$B4,'BE F'!$AC$5:$AC$72,"&gt;0")+COUNTIFS('BE H'!$D$5:$D$72,CLUBS!$B4,'BE H'!$AC$5:$AC$72,"&gt;0")+COUNTIFS('MI F'!$D$5:$D$72,CLUBS!$B4,'MI F'!$AC$5:$AC$72,"&gt;0")+COUNTIFS('MI H'!$D$5:$D$72,CLUBS!$B4,'MI H'!$AC$5:$AC$72,"&gt;0")+COUNTIFS('CA F'!$D$5:$D$72,CLUBS!$B4,'CA F'!$AC$5:$AC$72,"&gt;0")+COUNTIFS('CA H'!$D$5:$D$72,CLUBS!$B4,'CA H'!$AC$5:$AC$72,"&gt;0")+COUNTIFS('JU F'!$D$5:$D$72,CLUBS!$B4,'JU F'!$AC$5:$AC$72,"&gt;0")+COUNTIFS('JU H'!$D$5:$D$72,CLUBS!$B4,'JU H'!$AC$5:$AC$72,"&gt;0")</f>
        <v>0</v>
      </c>
      <c r="AB14" s="26">
        <f>SUMIF('MP F'!$D$5:$D$72,CLUBS!$B4,'MP F'!$AD$5:$AD$72)+SUMIF('MP H'!$D$5:$D$72,CLUBS!$B4,'MP H'!$AD$5:$AD$72)+SUMIF('PO F'!$D$5:$D$72,CLUBS!$B4,'PO F'!$AD$5:$AD$72)+SUMIF('PO H'!$D$5:$D$72,CLUBS!$B4,'PO H'!$AD$5:$AD$72)+SUMIF('PU F'!$D$5:$D$72,CLUBS!$B4,'PU F'!$AD$5:$AD$72)+SUMIF('PU H'!$D$5:$D$72,CLUBS!$B4,'PU H'!$AD$5:$AD$72)+SUMIF('BE F'!$D$5:$D$72,CLUBS!$B4,'BE F'!$AD$5:$AD$72)+SUMIF('BE H'!$D$5:$D$72,CLUBS!$B4,'BE H'!$AD$5:$AD$72)+SUMIF('MI F'!$D$5:$D$72,CLUBS!$B4,'MI F'!$AD$5:$AD$72)+SUMIF('MI H'!$D$5:$D$72,CLUBS!$B4,'MI H'!$AD$5:$AD$72)+SUMIF('CA F'!$D$5:$D$72,CLUBS!$B4,'CA F'!$AD$5:$AD$72)+SUMIF('CA H'!$D$5:$D$72,CLUBS!$B4,'CA H'!$AD$5:$AD$72)+SUMIF('JU F'!$D$5:$D$72,CLUBS!$B4,'JU F'!$AD$5:$AD$72)+SUMIF('JU H'!$D$5:$D$72,CLUBS!$B4,'JU H'!$AD$5:$AD$72)</f>
        <v>0</v>
      </c>
      <c r="AC14" s="26">
        <f>COUNTIFS('MP F'!$D$5:$D$72,CLUBS!$B4,'MP F'!$AE$5:$AE$72,"&gt;0")+COUNTIFS('MP H'!$D$5:$D$72,CLUBS!$B4,'MP H'!$AE$5:$AE$72,"&gt;0")+COUNTIFS('PO F'!$D$5:$D$72,CLUBS!$B4,'PO F'!$AE$5:$AE$72,"&gt;0")+COUNTIFS('PO H'!$D$5:$D$72,CLUBS!$B4,'PO H'!$AE$5:$AE$72,"&gt;0")+COUNTIFS('PU F'!$D$5:$D$72,CLUBS!$B4,'PU F'!$AE$5:$AE$72,"&gt;0")+COUNTIFS('PU H'!$D$5:$D$72,CLUBS!$B4,'PU H'!$AE$5:$AE$72,"&gt;0")+COUNTIFS('BE F'!$D$5:$D$72,CLUBS!$B4,'BE F'!$AE$5:$AE$72,"&gt;0")+COUNTIFS('BE H'!$D$5:$D$72,CLUBS!$B4,'BE H'!$AE$5:$AE$72,"&gt;0")+COUNTIFS('MI F'!$D$5:$D$72,CLUBS!$B4,'MI F'!$AE$5:$AE$72,"&gt;0")+COUNTIFS('MI H'!$D$5:$D$72,CLUBS!$B4,'MI H'!$AE$5:$AE$72,"&gt;0")+COUNTIFS('CA F'!$D$5:$D$72,CLUBS!$B4,'CA F'!$AE$5:$AE$72,"&gt;0")+COUNTIFS('CA H'!$D$5:$D$72,CLUBS!$B4,'CA H'!$AE$5:$AE$72,"&gt;0")+COUNTIFS('JU F'!$D$5:$D$72,CLUBS!$B4,'JU F'!$AE$5:$AE$72,"&gt;0")+COUNTIFS('JU H'!$D$5:$D$72,CLUBS!$B4,'JU H'!$AE$5:$AE$72,"&gt;0")</f>
        <v>0</v>
      </c>
      <c r="AD14" s="26">
        <f>SUMIF('MP F'!$D$5:$D$72,CLUBS!$B4,'MP F'!$AF$5:$AF$72)+SUMIF('MP H'!$D$5:$D$72,CLUBS!$B4,'MP H'!$AF$5:$AF$72)+SUMIF('PO F'!$D$5:$D$72,CLUBS!$B4,'PO F'!$AF$5:$AF$72)+SUMIF('PO H'!$D$5:$D$72,CLUBS!$B4,'PO H'!$AF$5:$AF$72)+SUMIF('PU F'!$D$5:$D$72,CLUBS!$B4,'PU F'!$AF$5:$AF$72)+SUMIF('PU H'!$D$5:$D$72,CLUBS!$B4,'PU H'!$AF$5:$AF$72)+SUMIF('BE F'!$D$5:$D$72,CLUBS!$B4,'BE F'!$AF$5:$AF$72)+SUMIF('BE H'!$D$5:$D$72,CLUBS!$B4,'BE H'!$AF$5:$AF$72)+SUMIF('MI F'!$D$5:$D$72,CLUBS!$B4,'MI F'!$AF$5:$AF$72)+SUMIF('MI H'!$D$5:$D$72,CLUBS!$B4,'MI H'!$AF$5:$AF$72)+SUMIF('CA F'!$D$5:$D$72,CLUBS!$B4,'CA F'!$AF$5:$AF$72)+SUMIF('CA H'!$D$5:$D$72,CLUBS!$B4,'CA H'!$AF$5:$AF$72)+SUMIF('JU F'!$D$5:$D$72,CLUBS!$B4,'JU F'!$AF$5:$AF$72)+SUMIF('JU H'!$D$5:$D$72,CLUBS!$B4,'JU H'!$AF$5:$AF$72)</f>
        <v>0</v>
      </c>
      <c r="AE14" s="26">
        <f>COUNTIFS('MP F'!$D$5:$D$72,CLUBS!$B4,'MP F'!$AG$5:$AG$72,"&gt;0")+COUNTIFS('MP H'!$D$5:$D$72,CLUBS!$B4,'MP H'!$AG$5:$AG$72,"&gt;0")+COUNTIFS('PO F'!$D$5:$D$72,CLUBS!$B4,'PO F'!$AG$5:$AG$72,"&gt;0")+COUNTIFS('PO H'!$D$5:$D$72,CLUBS!$B4,'PO H'!$AG$5:$AG$72,"&gt;0")+COUNTIFS('PU F'!$D$5:$D$72,CLUBS!$B4,'PU F'!$AG$5:$AG$72,"&gt;0")+COUNTIFS('PU H'!$D$5:$D$72,CLUBS!$B4,'PU H'!$AG$5:$AG$72,"&gt;0")+COUNTIFS('BE F'!$D$5:$D$72,CLUBS!$B4,'BE F'!$AG$5:$AG$72,"&gt;0")+COUNTIFS('BE H'!$D$5:$D$72,CLUBS!$B4,'BE H'!$AG$5:$AG$72,"&gt;0")+COUNTIFS('MI F'!$D$5:$D$72,CLUBS!$B4,'MI F'!$AG$5:$AG$72,"&gt;0")+COUNTIFS('MI H'!$D$5:$D$72,CLUBS!$B4,'MI H'!$AG$5:$AG$72,"&gt;0")+COUNTIFS('CA F'!$D$5:$D$72,CLUBS!$B4,'CA F'!$AG$5:$AG$72,"&gt;0")+COUNTIFS('CA H'!$D$5:$D$72,CLUBS!$B4,'CA H'!$AG$5:$AG$72,"&gt;0")+COUNTIFS('JU F'!$D$5:$D$72,CLUBS!$B4,'JU F'!$AG$5:$AG$72,"&gt;0")+COUNTIFS('JU H'!$D$5:$D$72,CLUBS!$B4,'JU H'!$AG$5:$AG$72,"&gt;0")</f>
        <v>0</v>
      </c>
      <c r="AF14" s="26">
        <f>SUMIF('MP F'!$D$5:$D$72,CLUBS!$B4,'MP F'!$AH$5:$AH$72)+SUMIF('MP H'!$D$5:$D$72,CLUBS!$B4,'MP H'!$AH$5:$AH$72)+SUMIF('PO F'!$D$5:$D$72,CLUBS!$B4,'PO F'!$AH$5:$AH$72)+SUMIF('PO H'!$D$5:$D$72,CLUBS!$B4,'PO H'!$AH$5:$AH$72)+SUMIF('PU F'!$D$5:$D$72,CLUBS!$B4,'PU F'!$AH$5:$AH$72)+SUMIF('PU H'!$D$5:$D$72,CLUBS!$B4,'PU H'!$AH$5:$AH$72)+SUMIF('BE F'!$D$5:$D$72,CLUBS!$B4,'BE F'!$AH$5:$AH$72)+SUMIF('BE H'!$D$5:$D$72,CLUBS!$B4,'BE H'!$AH$5:$AH$72)+SUMIF('MI F'!$D$5:$D$72,CLUBS!$B4,'MI F'!$AH$5:$AH$72)+SUMIF('MI H'!$D$5:$D$72,CLUBS!$B4,'MI H'!$AH$5:$AH$72)+SUMIF('CA F'!$D$5:$D$72,CLUBS!$B4,'CA F'!$AH$5:$AH$72)+SUMIF('CA H'!$D$5:$D$72,CLUBS!$B4,'CA H'!$AH$5:$AH$72)+SUMIF('JU F'!$D$5:$D$72,CLUBS!$B4,'JU F'!$AH$5:$AH$72)+SUMIF('JU H'!$D$5:$D$72,CLUBS!$B4,'JU H'!$AH$5:$AH$72)</f>
        <v>0</v>
      </c>
      <c r="AG14" s="16">
        <f t="shared" si="1"/>
        <v>0</v>
      </c>
      <c r="AH14" s="28">
        <f t="shared" si="2"/>
        <v>0</v>
      </c>
      <c r="AI14" s="29">
        <f t="shared" si="3"/>
        <v>0</v>
      </c>
      <c r="AJ14" s="14">
        <f>COUNTIF('Licenciés Jeunes 2023'!F:F,CLUBS!B4)</f>
        <v>0</v>
      </c>
      <c r="AK14" s="27">
        <f t="shared" si="4"/>
        <v>0</v>
      </c>
    </row>
    <row r="15" spans="1:37" ht="13.5" x14ac:dyDescent="0.3">
      <c r="A15" s="34">
        <f t="shared" si="0"/>
        <v>19</v>
      </c>
      <c r="B15" s="65" t="s">
        <v>108</v>
      </c>
      <c r="C15" s="14">
        <f>COUNTIFS('MP F'!$D$5:$D$72,CLUBS!$B5,'MP F'!$E$5:$E$72,"&gt;0")+COUNTIFS('MP H'!$D$5:$D$72,CLUBS!$B5,'MP H'!$E$5:$E$72,"&gt;0")+COUNTIFS('PO F'!$D$5:$D$72,CLUBS!$B5,'PO F'!$E$5:$E$72,"&gt;0")+COUNTIFS('PO H'!$D$5:$D$72,CLUBS!$B5,'PO H'!$E$5:$E$72,"&gt;0")+COUNTIFS('PU F'!$D$5:$D$72,CLUBS!$B5,'PU F'!$E$5:$E$72,"&gt;0")+COUNTIFS('PU H'!$D$5:$D$72,CLUBS!$B5,'PU H'!$E$5:$E$72,"&gt;0")+COUNTIFS('BE F'!$D$5:$D$72,CLUBS!$B5,'BE F'!$E$5:$E$72,"&gt;0")+COUNTIFS('BE H'!$D$5:$D$72,CLUBS!$B5,'BE H'!$E$5:$E$72,"&gt;0")+COUNTIFS('MI F'!$D$5:$D$72,CLUBS!$B5,'MI F'!$E$5:$E$72,"&gt;0")+COUNTIFS('MI H'!$D$5:$D$72,CLUBS!$B5,'MI H'!$E$5:$E$72,"&gt;0")+COUNTIFS('CA F'!$D$5:$D$72,CLUBS!$B5,'CA F'!$E$5:$E$72,"&gt;0")+COUNTIFS('CA H'!$D$5:$D$72,CLUBS!$B5,'CA H'!$E$5:$E$72,"&gt;0")+COUNTIFS('JU F'!$D$5:$D$72,CLUBS!$B5,'JU F'!$E$5:$E$72,"&gt;0")+COUNTIFS('JU H'!$D$5:$D$72,CLUBS!$B5,'JU H'!$E$5:$E$72,"&gt;0")</f>
        <v>0</v>
      </c>
      <c r="D15" s="27">
        <f>SUMIF('MP F'!$D$5:$D$72,CLUBS!$B5,'MP F'!$F$5:$F$72)+SUMIF('MP H'!$D$5:$D$72,CLUBS!$B5,'MP H'!$F$5:$F$72)+SUMIF('PO F'!$D$5:$D$72,CLUBS!$B5,'PO F'!$F$5:$F$72)+SUMIF('PO H'!$D$5:$D$72,CLUBS!$B5,'PO H'!$F$5:$F$72)+SUMIF('PU F'!$D$5:$D$72,CLUBS!$B5,'PU F'!$F$5:$F$72)+SUMIF('PU H'!$D$5:$D$72,CLUBS!$B5,'PU H'!$F$5:$F$72)+SUMIF('BE F'!$D$5:$D$72,CLUBS!$B5,'BE F'!$F$5:$F$72)+SUMIF('BE H'!$D$5:$D$72,CLUBS!$B5,'BE H'!$F$5:$F$72)+SUMIF('MI F'!$D$5:$D$72,CLUBS!$B5,'MI F'!$F$5:$F$72)+SUMIF('MI H'!$D$5:$D$72,CLUBS!$B5,'MI H'!$F$5:$F$72)+SUMIF('CA F'!$D$5:$D$72,CLUBS!$B5,'CA F'!$F$5:$F$72)+SUMIF('CA H'!$D$5:$D$72,CLUBS!$B5,'CA H'!$F$5:$F$72)+SUMIF('JU F'!$D$5:$D$72,CLUBS!$B5,'JU F'!$F$5:$F$72)+SUMIF('JU H'!$D$5:$D$72,CLUBS!$B5,'JU H'!$F$5:$F$72)</f>
        <v>0</v>
      </c>
      <c r="E15" s="38">
        <f>COUNTIFS('MP F'!$D$5:$D$72,CLUBS!$B5,'MP F'!$G$5:$G$72,"&gt;0")+COUNTIFS('MP H'!$D$5:$D$72,CLUBS!$B5,'MP H'!$G$5:$G$72,"&gt;0")+COUNTIFS('PO F'!$D$5:$D$72,CLUBS!$B5,'PO F'!$G$5:$G$72,"&gt;0")+COUNTIFS('PO H'!$D$5:$D$72,CLUBS!$B5,'PO H'!$G$5:$G$72,"&gt;0")+COUNTIFS('PU F'!$D$5:$D$72,CLUBS!$B5,'PU F'!$G$5:$G$72,"&gt;0")+COUNTIFS('PU H'!$D$5:$D$72,CLUBS!$B5,'PU H'!$G$5:$G$72,"&gt;0")+COUNTIFS('BE F'!$D$5:$D$72,CLUBS!$B5,'BE F'!$G$5:$G$72,"&gt;0")+COUNTIFS('BE H'!$D$5:$D$72,CLUBS!$B5,'BE H'!$G$5:$G$72,"&gt;0")+COUNTIFS('MI F'!$D$5:$D$72,CLUBS!$B5,'MI F'!$G$5:$G$72,"&gt;0")+COUNTIFS('MI H'!$D$5:$D$72,CLUBS!$B5,'MI H'!$G$5:$G$72,"&gt;0")+COUNTIFS('CA F'!$D$5:$D$72,CLUBS!$B5,'CA F'!$G$5:$G$72,"&gt;0")+COUNTIFS('CA H'!$D$5:$D$72,CLUBS!$B5,'CA H'!$G$5:$G$72,"&gt;0")+COUNTIFS('JU F'!$D$5:$D$72,CLUBS!$B5,'JU F'!$G$5:$G$72,"&gt;0")+COUNTIFS('JU H'!$D$5:$D$72,CLUBS!$B5,'JU H'!$G$5:$G$72,"&gt;0")</f>
        <v>0</v>
      </c>
      <c r="F15" s="58">
        <f>SUMIF('MP F'!$D$5:$D$72,CLUBS!$B5,'MP F'!$H$5:$H$72)+SUMIF('MP H'!$D$5:$D$72,CLUBS!$B5,'MP H'!$H$5:$H$72)+SUMIF('PO F'!$D$5:$D$72,CLUBS!$B5,'PO F'!$H$5:$H$72)+SUMIF('PO H'!$D$5:$D$72,CLUBS!$B5,'PO H'!$H$5:$H$72)+SUMIF('PU F'!$D$5:$D$72,CLUBS!$B5,'PU F'!$H$5:$H$72)+SUMIF('PU H'!$D$5:$D$72,CLUBS!$B5,'PU H'!$H$5:$H$72)+SUMIF('BE F'!$D$5:$D$72,CLUBS!$B5,'BE F'!$H$5:$H$72)+SUMIF('BE H'!$D$5:$D$72,CLUBS!$B5,'BE H'!$H$5:$H$72)+SUMIF('MI F'!$D$5:$D$72,CLUBS!$B5,'MI F'!$H$5:$H$72)+SUMIF('MI H'!$D$5:$D$72,CLUBS!$B5,'MI H'!$H$5:$H$72)+SUMIF('CA F'!$D$5:$D$72,CLUBS!$B5,'CA F'!$H$5:$H$72)+SUMIF('CA H'!$D$5:$D$72,CLUBS!$B5,'CA H'!$H$5:$H$72)+SUMIF('JU F'!$D$5:$D$72,CLUBS!$B5,'JU F'!$H$5:$H$72)+SUMIF('JU H'!$D$5:$D$72,CLUBS!$B5,'JU H'!$H$5:$H$72)</f>
        <v>0</v>
      </c>
      <c r="G15" s="14">
        <f>COUNTIFS('MP F'!$D$5:$D$72,CLUBS!$B5,'MP F'!$I$5:$I$72,"&gt;0")+COUNTIFS('MP H'!$D$5:$D$72,CLUBS!$B5,'MP H'!$I$5:$I$72,"&gt;0")+COUNTIFS('PO F'!$D$5:$D$72,CLUBS!$B5,'PO F'!$I$5:$I$72,"&gt;0")+COUNTIFS('PO H'!$D$5:$D$72,CLUBS!$B5,'PO H'!$I$5:$I$72,"&gt;0")+COUNTIFS('PU F'!$D$5:$D$72,CLUBS!$B5,'PU F'!$I$5:$I$72,"&gt;0")+COUNTIFS('PU H'!$D$5:$D$72,CLUBS!$B5,'PU H'!$I$5:$I$72,"&gt;0")+COUNTIFS('BE F'!$D$5:$D$72,CLUBS!$B5,'BE F'!$I$5:$I$72,"&gt;0")+COUNTIFS('BE H'!$D$5:$D$72,CLUBS!$B5,'BE H'!$I$5:$I$72,"&gt;0")+COUNTIFS('MI F'!$D$5:$D$72,CLUBS!$B5,'MI F'!$I$5:$I$72,"&gt;0")+COUNTIFS('MI H'!$D$5:$D$72,CLUBS!$B5,'MI H'!$I$5:$I$72,"&gt;0")+COUNTIFS('CA F'!$D$5:$D$72,CLUBS!$B5,'CA F'!$I$5:$I$72,"&gt;0")+COUNTIFS('CA H'!$D$5:$D$72,CLUBS!$B5,'CA H'!$I$5:$I$72,"&gt;0")+COUNTIFS('JU F'!$D$5:$D$72,CLUBS!$B5,'JU F'!$I$5:$I$72,"&gt;0")+COUNTIFS('JU H'!$D$5:$D$72,CLUBS!$B5,'JU H'!$I$5:$I$72,"&gt;0")</f>
        <v>3</v>
      </c>
      <c r="H15" s="26">
        <f>SUMIF('MP F'!$D$5:$D$72,CLUBS!$B5,'MP F'!$J$5:$J$72)+SUMIF('MP H'!$D$5:$D$72,CLUBS!$B5,'MP H'!$J$5:$J$72)+SUMIF('PO F'!$D$5:$D$72,CLUBS!$B5,'PO F'!$J$5:$J$72)+SUMIF('PO H'!$D$5:$D$72,CLUBS!$B5,'PO H'!$J$5:$J$72)+SUMIF('PU F'!$D$5:$D$72,CLUBS!$B5,'PU F'!$J$5:$J$72)+SUMIF('PU H'!$D$5:$D$72,CLUBS!$B5,'PU H'!$J$5:$J$72)+SUMIF('BE F'!$D$5:$D$72,CLUBS!$B5,'BE F'!$J$5:$J$72)+SUMIF('BE H'!$D$5:$D$72,CLUBS!$B5,'BE H'!$J$5:$J$72)+SUMIF('MI F'!$D$5:$D$72,CLUBS!$B5,'MI F'!$J$5:$J$72)+SUMIF('MI H'!$D$5:$D$72,CLUBS!$B5,'MI H'!$J$5:$J$72)+SUMIF('CA F'!$D$5:$D$72,CLUBS!$B5,'CA F'!$J$5:$J$72)+SUMIF('CA H'!$D$5:$D$72,CLUBS!$B5,'CA H'!$J$5:$J$72)+SUMIF('JU F'!$D$5:$D$72,CLUBS!$B5,'JU F'!$J$5:$J$72)+SUMIF('JU H'!$D$5:$D$72,CLUBS!$B5,'JU H'!$J$5:$J$72)</f>
        <v>37</v>
      </c>
      <c r="I15" s="38">
        <f>COUNTIFS('MP F'!$D$5:$D$72,CLUBS!$B5,'MP F'!$K$5:$K$72,"&gt;0")+COUNTIFS('MP H'!$D$5:$D$72,CLUBS!$B5,'MP H'!$K$5:$K$72,"&gt;0")+COUNTIFS('PO F'!$D$5:$D$72,CLUBS!$B5,'PO F'!$K$5:$K$72,"&gt;0")+COUNTIFS('PO H'!$D$5:$D$72,CLUBS!$B5,'PO H'!$K$5:$K$72,"&gt;0")+COUNTIFS('PU F'!$D$5:$D$72,CLUBS!$B5,'PU F'!$K$5:$K$72,"&gt;0")+COUNTIFS('PU H'!$D$5:$D$72,CLUBS!$B5,'PU H'!$K$5:$K$72,"&gt;0")+COUNTIFS('BE F'!$D$5:$D$72,CLUBS!$B5,'BE F'!$K$5:$K$72,"&gt;0")+COUNTIFS('BE H'!$D$5:$D$72,CLUBS!$B5,'BE H'!$K$5:$K$72,"&gt;0")+COUNTIFS('MI F'!$D$5:$D$72,CLUBS!$B5,'MI F'!$K$5:$K$72,"&gt;0")+COUNTIFS('MI H'!$D$5:$D$72,CLUBS!$B5,'MI H'!$K$5:$K$72,"&gt;0")+COUNTIFS('CA F'!$D$5:$D$72,CLUBS!$B5,'CA F'!$K$5:$K$72,"&gt;0")+COUNTIFS('CA H'!$D$5:$D$72,CLUBS!$B5,'CA H'!$K$5:$K$72,"&gt;0")+COUNTIFS('JU F'!$D$5:$D$72,CLUBS!$B5,'JU F'!$K$5:$K$72,"&gt;0")+COUNTIFS('JU H'!$D$5:$D$72,CLUBS!$B5,'JU H'!$K$5:$K$72,"&gt;0")</f>
        <v>0</v>
      </c>
      <c r="J15" s="38">
        <f>SUMIF('MP F'!$D$5:$D$72,CLUBS!$B5,'MP F'!$L$5:$L$72)+SUMIF('MP H'!$D$5:$D$72,CLUBS!$B5,'MP H'!$L$5:$L$72)+SUMIF('PO F'!$D$5:$D$72,CLUBS!$B5,'PO F'!$L$5:$L$72)+SUMIF('PO H'!$D$5:$D$72,CLUBS!$B5,'PO H'!$L$5:$L$72)+SUMIF('PU F'!$D$5:$D$72,CLUBS!$B5,'PU F'!$L$5:$L$72)+SUMIF('PU H'!$D$5:$D$72,CLUBS!$B5,'PU H'!$L$5:$L$72)+SUMIF('BE F'!$D$5:$D$72,CLUBS!$B5,'BE F'!$L$5:$L$72)+SUMIF('BE H'!$D$5:$D$72,CLUBS!$B5,'BE H'!$L$5:$L$72)+SUMIF('MI F'!$D$5:$D$72,CLUBS!$B5,'MI F'!$L$5:$L$72)+SUMIF('MI H'!$D$5:$D$72,CLUBS!$B5,'MI H'!$L$5:$L$72)+SUMIF('CA F'!$D$5:$D$72,CLUBS!$B5,'CA F'!$L$5:$L$72)+SUMIF('CA H'!$D$5:$D$72,CLUBS!$B5,'CA H'!$L$5:$L$72)+SUMIF('JU F'!$D$5:$D$72,CLUBS!$B5,'JU F'!$L$5:$L$72)+SUMIF('JU H'!$D$5:$D$72,CLUBS!$B5,'JU H'!$L$5:$L$72)</f>
        <v>0</v>
      </c>
      <c r="K15" s="26">
        <f>COUNTIFS('MP F'!$D$5:$D$72,CLUBS!$B5,'MP F'!$M$5:$M$72,"&gt;0")+COUNTIFS('MP H'!$D$5:$D$72,CLUBS!$B5,'MP H'!$M$5:$M$72,"&gt;0")+COUNTIFS('PO F'!$D$5:$D$72,CLUBS!$B5,'PO F'!$M$5:$M$72,"&gt;0")+COUNTIFS('PO H'!$D$5:$D$72,CLUBS!$B5,'PO H'!$M$5:$M$72,"&gt;0")+COUNTIFS('PU F'!$D$5:$D$72,CLUBS!$B5,'PU F'!$M$5:$M$72,"&gt;0")+COUNTIFS('PU H'!$D$5:$D$72,CLUBS!$B5,'PU H'!$M$5:$M$72,"&gt;0")+COUNTIFS('BE F'!$D$5:$D$72,CLUBS!$B5,'BE F'!$M$5:$M$72,"&gt;0")+COUNTIFS('BE H'!$D$5:$D$72,CLUBS!$B5,'BE H'!$M$5:$M$72,"&gt;0")+COUNTIFS('MI F'!$D$5:$D$72,CLUBS!$B5,'MI F'!$M$5:$M$72,"&gt;0")+COUNTIFS('MI H'!$D$5:$D$72,CLUBS!$B5,'MI H'!$M$5:$M$72,"&gt;0")+COUNTIFS('CA F'!$D$5:$D$72,CLUBS!$B5,'CA F'!$M$5:$M$72,"&gt;0")+COUNTIFS('CA H'!$D$5:$D$72,CLUBS!$B5,'CA H'!$M$5:$M$72,"&gt;0")+COUNTIFS('JU F'!$D$5:$D$72,CLUBS!$B5,'JU F'!$M$5:$M$72,"&gt;0")+COUNTIFS('JU H'!$D$5:$D$72,CLUBS!$B5,'JU H'!$M$5:$M$72,"&gt;0")</f>
        <v>0</v>
      </c>
      <c r="L15" s="26">
        <f>SUMIF('MP F'!$D$5:$D$72,CLUBS!$B5,'MP F'!$N$5:$N$72)+SUMIF('MP H'!$D$5:$D$72,CLUBS!$B5,'MP H'!$N$5:$N$72)+SUMIF('PO F'!$D$5:$D$72,CLUBS!$B5,'PO F'!$N$5:$N$72)+SUMIF('PO H'!$D$5:$D$72,CLUBS!$B5,'PO H'!$N$5:$N$72)+SUMIF('PU F'!$D$5:$D$72,CLUBS!$B5,'PU F'!$N$5:$N$72)+SUMIF('PU H'!$D$5:$D$72,CLUBS!$B5,'PU H'!$N$5:$N$72)+SUMIF('BE F'!$D$5:$D$72,CLUBS!$B5,'BE F'!$N$5:$N$72)+SUMIF('BE H'!$D$5:$D$72,CLUBS!$B5,'BE H'!$N$5:$N$72)+SUMIF('MI F'!$D$5:$D$72,CLUBS!$B5,'MI F'!$N$5:$N$72)+SUMIF('MI H'!$D$5:$D$72,CLUBS!$B5,'MI H'!$N$5:$N$72)+SUMIF('CA F'!$D$5:$D$72,CLUBS!$B5,'CA F'!$N$5:$N$72)+SUMIF('CA H'!$D$5:$D$72,CLUBS!$B5,'CA H'!$N$5:$N$72)+SUMIF('JU F'!$D$5:$D$72,CLUBS!$B5,'JU F'!$N$5:$N$72)+SUMIF('JU H'!$D$5:$D$72,CLUBS!$B5,'JU H'!$N$5:$N$72)</f>
        <v>0</v>
      </c>
      <c r="M15" s="26">
        <f>COUNTIFS('MP F'!$D$5:$D$72,CLUBS!$B5,'MP F'!$O$5:$O$72,"&gt;0")+COUNTIFS('MP H'!$D$5:$D$72,CLUBS!$B5,'MP H'!$O$5:$O$72,"&gt;0")+COUNTIFS('PO F'!$D$5:$D$72,CLUBS!$B5,'PO F'!$O$5:$O$72,"&gt;0")+COUNTIFS('PO H'!$D$5:$D$72,CLUBS!$B5,'PO H'!$O$5:$O$72,"&gt;0")+COUNTIFS('PU F'!$D$5:$D$72,CLUBS!$B5,'PU F'!$O$5:$O$72,"&gt;0")+COUNTIFS('PU H'!$D$5:$D$72,CLUBS!$B5,'PU H'!$O$5:$O$72,"&gt;0")+COUNTIFS('BE F'!$D$5:$D$72,CLUBS!$B5,'BE F'!$O$5:$O$72,"&gt;0")+COUNTIFS('BE H'!$D$5:$D$72,CLUBS!$B5,'BE H'!$O$5:$O$72,"&gt;0")+COUNTIFS('MI F'!$D$5:$D$72,CLUBS!$B5,'MI F'!$O$5:$O$72,"&gt;0")+COUNTIFS('MI H'!$D$5:$D$72,CLUBS!$B5,'MI H'!$O$5:$O$72,"&gt;0")+COUNTIFS('CA F'!$D$5:$D$72,CLUBS!$B5,'CA F'!$O$5:$O$72,"&gt;0")+COUNTIFS('CA H'!$D$5:$D$72,CLUBS!$B5,'CA H'!$O$5:$O$72,"&gt;0")+COUNTIFS('JU F'!$D$5:$D$72,CLUBS!$B5,'JU F'!$O$5:$O$72,"&gt;0")+COUNTIFS('JU H'!$D$5:$D$72,CLUBS!$B5,'JU H'!$O$5:$O$72,"&gt;0")</f>
        <v>0</v>
      </c>
      <c r="N15" s="26">
        <f>SUMIF('MP F'!$D$5:$D$72,CLUBS!$B5,'MP F'!$P$5:$P$72)+SUMIF('MP H'!$D$5:$D$72,CLUBS!$B5,'MP H'!$P$5:$P$72)+SUMIF('PO F'!$D$5:$D$72,CLUBS!$B5,'PO F'!$P$5:$P$72)+SUMIF('PO H'!$D$5:$D$72,CLUBS!$B5,'PO H'!$P$5:$P$72)+SUMIF('PU F'!$D$5:$D$72,CLUBS!$B5,'PU F'!$P$5:$P$72)+SUMIF('PU H'!$D$5:$D$72,CLUBS!$B5,'PU H'!$P$5:$P$72)+SUMIF('BE F'!$D$5:$D$72,CLUBS!$B5,'BE F'!$P$5:$P$72)+SUMIF('BE H'!$D$5:$D$72,CLUBS!$B5,'BE H'!$P$5:$P$72)+SUMIF('MI F'!$D$5:$D$72,CLUBS!$B5,'MI F'!$P$5:$P$72)+SUMIF('MI H'!$D$5:$D$72,CLUBS!$B5,'MI H'!$P$5:$P$72)+SUMIF('CA F'!$D$5:$D$72,CLUBS!$B5,'CA F'!$P$5:$P$72)+SUMIF('CA H'!$D$5:$D$72,CLUBS!$B5,'CA H'!$P$5:$P$72)+SUMIF('JU F'!$D$5:$D$72,CLUBS!$B5,'JU F'!$P$5:$P$72)+SUMIF('JU H'!$D$5:$D$72,CLUBS!$B5,'JU H'!$P$5:$P$72)</f>
        <v>0</v>
      </c>
      <c r="O15" s="26">
        <f>COUNTIFS('MP F'!$D$5:$D$72,CLUBS!$B5,'MP F'!$Q$5:$Q$72,"&gt;0")+COUNTIFS('MP H'!$D$5:$D$72,CLUBS!$B5,'MP H'!$Q$5:$Q$72,"&gt;0")+COUNTIFS('PO F'!$D$5:$D$72,CLUBS!$B5,'PO F'!$Q$5:$Q$72,"&gt;0")+COUNTIFS('PO H'!$D$5:$D$72,CLUBS!$B5,'PO H'!$Q$5:$Q$72,"&gt;0")+COUNTIFS('PU F'!$D$5:$D$72,CLUBS!$B5,'PU F'!$Q$5:$Q$72,"&gt;0")+COUNTIFS('PU H'!$D$5:$D$72,CLUBS!$B5,'PU H'!$Q$5:$Q$72,"&gt;0")+COUNTIFS('BE F'!$D$5:$D$72,CLUBS!$B5,'BE F'!$Q$5:$Q$72,"&gt;0")+COUNTIFS('BE H'!$D$5:$D$72,CLUBS!$B5,'BE H'!$Q$5:$Q$72,"&gt;0")+COUNTIFS('MI F'!$D$5:$D$72,CLUBS!$B5,'MI F'!$Q$5:$Q$72,"&gt;0")+COUNTIFS('MI H'!$D$5:$D$72,CLUBS!$B5,'MI H'!$Q$5:$Q$72,"&gt;0")+COUNTIFS('CA F'!$D$5:$D$72,CLUBS!$B5,'CA F'!$Q$5:$Q$72,"&gt;0")+COUNTIFS('CA H'!$D$5:$D$72,CLUBS!$B5,'CA H'!$Q$5:$Q$72,"&gt;0")+COUNTIFS('JU F'!$D$5:$D$72,CLUBS!$B5,'JU F'!$Q$5:$Q$72,"&gt;0")+COUNTIFS('JU H'!$D$5:$D$72,CLUBS!$B5,'JU H'!$Q$5:$Q$72,"&gt;0")</f>
        <v>0</v>
      </c>
      <c r="P15" s="26">
        <f>SUMIF('MP F'!$D$5:$D$72,CLUBS!$B5,'MP F'!$R$5:$R$72)+SUMIF('MP H'!$D$5:$D$72,CLUBS!$B5,'MP H'!$R$5:$R$72)+SUMIF('PO F'!$D$5:$D$72,CLUBS!$B5,'PO F'!$R$5:$R$72)+SUMIF('PO H'!$D$5:$D$72,CLUBS!$B5,'PO H'!$R$5:$R$72)+SUMIF('PU F'!$D$5:$D$72,CLUBS!$B5,'PU F'!$R$5:$R$72)+SUMIF('PU H'!$D$5:$D$72,CLUBS!$B5,'PU H'!$R$5:$R$72)+SUMIF('BE F'!$D$5:$D$72,CLUBS!$B5,'BE F'!$R$5:$R$72)+SUMIF('BE H'!$D$5:$D$72,CLUBS!$B5,'BE H'!$R$5:$R$72)+SUMIF('MI F'!$D$5:$D$72,CLUBS!$B5,'MI F'!$R$5:$R$72)+SUMIF('MI H'!$D$5:$D$72,CLUBS!$B5,'MI H'!$R$5:$R$72)+SUMIF('CA F'!$D$5:$D$72,CLUBS!$B5,'CA F'!$R$5:$R$72)+SUMIF('CA H'!$D$5:$D$72,CLUBS!$B5,'CA H'!$R$5:$R$72)+SUMIF('JU F'!$D$5:$D$72,CLUBS!$B5,'JU F'!$R$5:$R$72)+SUMIF('JU H'!$D$5:$D$72,CLUBS!$B5,'JU H'!$R$5:$R$72)</f>
        <v>0</v>
      </c>
      <c r="Q15" s="26">
        <f>COUNTIFS('MP F'!$D$5:$D$72,CLUBS!$B5,'MP F'!$S$5:$S$72,"&gt;0")+COUNTIFS('MP H'!$D$5:$D$72,CLUBS!$B5,'MP H'!$S$5:$S$72,"&gt;0")+COUNTIFS('PO F'!$D$5:$D$72,CLUBS!$B5,'PO F'!$S$5:$S$72,"&gt;0")+COUNTIFS('PO H'!$D$5:$D$72,CLUBS!$B5,'PO H'!$S$5:$S$72,"&gt;0")+COUNTIFS('PU F'!$D$5:$D$72,CLUBS!$B5,'PU F'!$S$5:$S$72,"&gt;0")+COUNTIFS('PU H'!$D$5:$D$72,CLUBS!$B5,'PU H'!$S$5:$S$72,"&gt;0")+COUNTIFS('BE F'!$D$5:$D$72,CLUBS!$B5,'BE F'!$S$5:$S$72,"&gt;0")+COUNTIFS('BE H'!$D$5:$D$72,CLUBS!$B5,'BE H'!$S$5:$S$72,"&gt;0")+COUNTIFS('MI F'!$D$5:$D$72,CLUBS!$B5,'MI F'!$S$5:$S$72,"&gt;0")+COUNTIFS('MI H'!$D$5:$D$72,CLUBS!$B5,'MI H'!$S$5:$S$72,"&gt;0")+COUNTIFS('CA F'!$D$5:$D$72,CLUBS!$B5,'CA F'!$S$5:$S$72,"&gt;0")+COUNTIFS('CA H'!$D$5:$D$72,CLUBS!$B5,'CA H'!$S$5:$S$72,"&gt;0")+COUNTIFS('JU F'!$D$5:$D$72,CLUBS!$B5,'JU F'!$S$5:$S$72,"&gt;0")+COUNTIFS('JU H'!$D$5:$D$72,CLUBS!$B5,'JU H'!$S$5:$S$72,"&gt;0")</f>
        <v>0</v>
      </c>
      <c r="R15" s="26">
        <f>SUMIF('MP F'!$D$5:$D$72,CLUBS!$B5,'MP F'!$T$5:$T$72)+SUMIF('MP H'!$D$5:$D$72,CLUBS!$B5,'MP H'!$T$5:$T$72)+SUMIF('PO F'!$D$5:$D$72,CLUBS!$B5,'PO F'!$T$5:$T$72)+SUMIF('PO H'!$D$5:$D$72,CLUBS!$B5,'PO H'!$T$5:$T$72)+SUMIF('PU F'!$D$5:$D$72,CLUBS!$B5,'PU F'!$T$5:$T$72)+SUMIF('PU H'!$D$5:$D$72,CLUBS!$B5,'PU H'!$T$5:$T$72)+SUMIF('BE F'!$D$5:$D$72,CLUBS!$B5,'BE F'!$T$5:$T$72)+SUMIF('BE H'!$D$5:$D$72,CLUBS!$B5,'BE H'!$T$5:$T$72)+SUMIF('MI F'!$D$5:$D$72,CLUBS!$B5,'MI F'!$T$5:$T$72)+SUMIF('MI H'!$D$5:$D$72,CLUBS!$B5,'MI H'!$T$5:$T$72)+SUMIF('CA F'!$D$5:$D$72,CLUBS!$B5,'CA F'!$T$5:$T$72)+SUMIF('CA H'!$D$5:$D$72,CLUBS!$B5,'CA H'!$T$5:$T$72)+SUMIF('JU F'!$D$5:$D$72,CLUBS!$B5,'JU F'!$T$5:$T$72)+SUMIF('JU H'!$D$5:$D$72,CLUBS!$B5,'JU H'!$T$5:$T$72)</f>
        <v>0</v>
      </c>
      <c r="S15" s="26">
        <f>COUNTIFS('MP F'!$D$5:$D$72,CLUBS!$B5,'MP F'!$U$5:$U$72,"&gt;0")+COUNTIFS('MP H'!$D$5:$D$72,CLUBS!$B5,'MP H'!$U$5:$U$72,"&gt;0")+COUNTIFS('PO F'!$D$5:$D$72,CLUBS!$B5,'PO F'!$U$5:$U$72,"&gt;0")+COUNTIFS('PO H'!$D$5:$D$72,CLUBS!$B5,'PO H'!$U$5:$U$72,"&gt;0")+COUNTIFS('PU F'!$D$5:$D$72,CLUBS!$B5,'PU F'!$U$5:$U$72,"&gt;0")+COUNTIFS('PU H'!$D$5:$D$72,CLUBS!$B5,'PU H'!$U$5:$U$72,"&gt;0")+COUNTIFS('BE F'!$D$5:$D$72,CLUBS!$B5,'BE F'!$U$5:$U$72,"&gt;0")+COUNTIFS('BE H'!$D$5:$D$72,CLUBS!$B5,'BE H'!$U$5:$U$72,"&gt;0")+COUNTIFS('MI F'!$D$5:$D$72,CLUBS!$B5,'MI F'!$U$5:$U$72,"&gt;0")+COUNTIFS('MI H'!$D$5:$D$72,CLUBS!$B5,'MI H'!$U$5:$U$72,"&gt;0")+COUNTIFS('CA F'!$D$5:$D$72,CLUBS!$B5,'CA F'!$U$5:$U$72,"&gt;0")+COUNTIFS('CA H'!$D$5:$D$72,CLUBS!$B5,'CA H'!$U$5:$U$72,"&gt;0")+COUNTIFS('JU F'!$D$5:$D$72,CLUBS!$B5,'JU F'!$U$5:$U$72,"&gt;0")+COUNTIFS('JU H'!$D$5:$D$72,CLUBS!$B5,'JU H'!$U$5:$U$72,"&gt;0")</f>
        <v>0</v>
      </c>
      <c r="T15" s="26">
        <f>SUMIF('MP F'!$D$5:$D$72,CLUBS!$B5,'MP F'!$V$5:$V$72)+SUMIF('MP H'!$D$5:$D$72,CLUBS!$B5,'MP H'!$V$5:$V$72)+SUMIF('PO F'!$D$5:$D$72,CLUBS!$B5,'PO F'!$V$5:$V$72)+SUMIF('PO H'!$D$5:$D$72,CLUBS!$B5,'PO H'!$V$5:$V$72)+SUMIF('PU F'!$D$5:$D$72,CLUBS!$B5,'PU F'!$V$5:$V$72)+SUMIF('PU H'!$D$5:$D$72,CLUBS!$B5,'PU H'!$V$5:$V$72)+SUMIF('BE F'!$D$5:$D$72,CLUBS!$B5,'BE F'!$V$5:$V$72)+SUMIF('BE H'!$D$5:$D$72,CLUBS!$B5,'BE H'!$V$5:$V$72)+SUMIF('MI F'!$D$5:$D$72,CLUBS!$B5,'MI F'!$V$5:$V$72)+SUMIF('MI H'!$D$5:$D$72,CLUBS!$B5,'MI H'!$V$5:$V$72)+SUMIF('CA F'!$D$5:$D$72,CLUBS!$B5,'CA F'!$V$5:$V$72)+SUMIF('CA H'!$D$5:$D$72,CLUBS!$B5,'CA H'!$V$5:$V$72)+SUMIF('JU F'!$D$5:$D$72,CLUBS!$B5,'JU F'!$V$5:$V$72)+SUMIF('JU H'!$D$5:$D$72,CLUBS!$B5,'JU H'!$V$5:$V$72)</f>
        <v>0</v>
      </c>
      <c r="U15" s="26">
        <f>COUNTIFS('MP F'!$D$5:$D$72,CLUBS!$B5,'MP F'!$W$5:$W$72,"&gt;0")+COUNTIFS('MP H'!$D$5:$D$72,CLUBS!$B5,'MP H'!$W$5:$W$72,"&gt;0")+COUNTIFS('PO F'!$D$5:$D$72,CLUBS!$B5,'PO F'!$W$5:$W$72,"&gt;0")+COUNTIFS('PO H'!$D$5:$D$72,CLUBS!$B5,'PO H'!$W$5:$W$72,"&gt;0")+COUNTIFS('PU F'!$D$5:$D$72,CLUBS!$B5,'PU F'!$W$5:$W$72,"&gt;0")+COUNTIFS('PU H'!$D$5:$D$72,CLUBS!$B5,'PU H'!$W$5:$W$72,"&gt;0")+COUNTIFS('BE F'!$D$5:$D$72,CLUBS!$B5,'BE F'!$W$5:$W$72,"&gt;0")+COUNTIFS('BE H'!$D$5:$D$72,CLUBS!$B5,'BE H'!$W$5:$W$72,"&gt;0")+COUNTIFS('MI F'!$D$5:$D$72,CLUBS!$B5,'MI F'!$W$5:$W$72,"&gt;0")+COUNTIFS('MI H'!$D$5:$D$72,CLUBS!$B5,'MI H'!$W$5:$W$72,"&gt;0")+COUNTIFS('CA F'!$D$5:$D$72,CLUBS!$B5,'CA F'!$W$5:$W$72,"&gt;0")+COUNTIFS('CA H'!$D$5:$D$72,CLUBS!$B5,'CA H'!$W$5:$W$72,"&gt;0")+COUNTIFS('JU F'!$D$5:$D$72,CLUBS!$B5,'JU F'!$W$5:$W$72,"&gt;0")+COUNTIFS('JU H'!$D$5:$D$72,CLUBS!$B5,'JU H'!$W$5:$W$72,"&gt;0")</f>
        <v>0</v>
      </c>
      <c r="V15" s="26">
        <f>SUMIF('MP F'!$D$5:$D$72,CLUBS!$B5,'MP F'!$X$5:$X$72)+SUMIF('MP H'!$D$5:$D$72,CLUBS!$B5,'MP H'!$X$5:$X$72)+SUMIF('PO F'!$D$5:$D$72,CLUBS!$B5,'PO F'!$X$5:$X$72)+SUMIF('PO H'!$D$5:$D$72,CLUBS!$B5,'PO H'!$X$5:$X$72)+SUMIF('PU F'!$D$5:$D$72,CLUBS!$B5,'PU F'!$X$5:$X$72)+SUMIF('PU H'!$D$5:$D$72,CLUBS!$B5,'PU H'!$X$5:$X$72)+SUMIF('BE F'!$D$5:$D$72,CLUBS!$B5,'BE F'!$X$5:$X$72)+SUMIF('BE H'!$D$5:$D$72,CLUBS!$B5,'BE H'!$X$5:$X$72)+SUMIF('MI F'!$D$5:$D$72,CLUBS!$B5,'MI F'!$X$5:$X$72)+SUMIF('MI H'!$D$5:$D$72,CLUBS!$B5,'MI H'!$X$5:$X$72)+SUMIF('CA F'!$D$5:$D$72,CLUBS!$B5,'CA F'!$X$5:$X$72)+SUMIF('CA H'!$D$5:$D$72,CLUBS!$B5,'CA H'!$X$5:$X$72)+SUMIF('JU F'!$D$5:$D$72,CLUBS!$B5,'JU F'!$X$5:$X$72)+SUMIF('JU H'!$D$5:$D$72,CLUBS!$B5,'JU H'!$X$5:$X$72)</f>
        <v>0</v>
      </c>
      <c r="W15" s="26">
        <f>COUNTIFS('MP F'!$D$5:$D$72,CLUBS!$B5,'MP F'!$Y$5:$Y$72,"&gt;0")+COUNTIFS('MP H'!$D$5:$D$72,CLUBS!$B5,'MP H'!$Y$5:$Y$72,"&gt;0")+COUNTIFS('PO F'!$D$5:$D$72,CLUBS!$B5,'PO F'!$Y$5:$Y$72,"&gt;0")+COUNTIFS('PO H'!$D$5:$D$72,CLUBS!$B5,'PO H'!$Y$5:$Y$72,"&gt;0")+COUNTIFS('PU F'!$D$5:$D$72,CLUBS!$B5,'PU F'!$Y$5:$Y$72,"&gt;0")+COUNTIFS('PU H'!$D$5:$D$72,CLUBS!$B5,'PU H'!$Y$5:$Y$72,"&gt;0")+COUNTIFS('BE F'!$D$5:$D$72,CLUBS!$B5,'BE F'!$Y$5:$Y$72,"&gt;0")+COUNTIFS('BE H'!$D$5:$D$72,CLUBS!$B5,'BE H'!$Y$5:$Y$72,"&gt;0")+COUNTIFS('MI F'!$D$5:$D$72,CLUBS!$B5,'MI F'!$Y$5:$Y$72,"&gt;0")+COUNTIFS('MI H'!$D$5:$D$72,CLUBS!$B5,'MI H'!$Y$5:$Y$72,"&gt;0")+COUNTIFS('CA F'!$D$5:$D$72,CLUBS!$B5,'CA F'!$Y$5:$Y$72,"&gt;0")+COUNTIFS('CA H'!$D$5:$D$72,CLUBS!$B5,'CA H'!$Y$5:$Y$72,"&gt;0")+COUNTIFS('JU F'!$D$5:$D$72,CLUBS!$B5,'JU F'!$Y$5:$Y$72,"&gt;0")+COUNTIFS('JU H'!$D$5:$D$72,CLUBS!$B5,'JU H'!$Y$5:$Y$72,"&gt;0")</f>
        <v>0</v>
      </c>
      <c r="X15" s="26">
        <f>SUMIF('MP F'!$D$5:$D$72,CLUBS!$B5,'MP F'!$Z$5:$Z$72)+SUMIF('MP H'!$D$5:$D$72,CLUBS!$B5,'MP H'!$Z$5:$Z$72)+SUMIF('PO F'!$D$5:$D$72,CLUBS!$B5,'PO F'!$Z$5:$Z$72)+SUMIF('PO H'!$D$5:$D$72,CLUBS!$B5,'PO H'!$Z$5:$Z$72)+SUMIF('PU F'!$D$5:$D$72,CLUBS!$B5,'PU F'!$Z$5:$Z$72)+SUMIF('PU H'!$D$5:$D$72,CLUBS!$B5,'PU H'!$Z$5:$Z$72)+SUMIF('BE F'!$D$5:$D$72,CLUBS!$B5,'BE F'!$Z$5:$Z$72)+SUMIF('BE H'!$D$5:$D$72,CLUBS!$B5,'BE H'!$Z$5:$Z$72)+SUMIF('MI F'!$D$5:$D$72,CLUBS!$B5,'MI F'!$Z$5:$Z$72)+SUMIF('MI H'!$D$5:$D$72,CLUBS!$B5,'MI H'!$Z$5:$Z$72)+SUMIF('CA F'!$D$5:$D$72,CLUBS!$B5,'CA F'!$Z$5:$Z$72)+SUMIF('CA H'!$D$5:$D$72,CLUBS!$B5,'CA H'!$Z$5:$Z$72)+SUMIF('JU F'!$D$5:$D$72,CLUBS!$B5,'JU F'!$Z$5:$Z$72)+SUMIF('JU H'!$D$5:$D$72,CLUBS!$B5,'JU H'!$Z$5:$Z$72)</f>
        <v>0</v>
      </c>
      <c r="Y15" s="26">
        <f>COUNTIFS('MP F'!$D$5:$D$72,CLUBS!$B5,'MP F'!$AA$5:$AA$72,"&gt;0")+COUNTIFS('MP H'!$D$5:$D$72,CLUBS!$B5,'MP H'!$AA$5:$AA$72,"&gt;0")+COUNTIFS('PO F'!$D$5:$D$72,CLUBS!$B5,'PO F'!$AA$5:$AA$72,"&gt;0")+COUNTIFS('PO H'!$D$5:$D$72,CLUBS!$B5,'PO H'!$AA$5:$AA$72,"&gt;0")+COUNTIFS('PU F'!$D$5:$D$72,CLUBS!$B5,'PU F'!$AA$5:$AA$72,"&gt;0")+COUNTIFS('PU H'!$D$5:$D$72,CLUBS!$B5,'PU H'!$AA$5:$AA$72,"&gt;0")+COUNTIFS('BE F'!$D$5:$D$72,CLUBS!$B5,'BE F'!$AA$5:$AA$72,"&gt;0")+COUNTIFS('BE H'!$D$5:$D$72,CLUBS!$B5,'BE H'!$AA$5:$AA$72,"&gt;0")+COUNTIFS('MI F'!$D$5:$D$72,CLUBS!$B5,'MI F'!$AA$5:$AA$72,"&gt;0")+COUNTIFS('MI H'!$D$5:$D$72,CLUBS!$B5,'MI H'!$AA$5:$AA$72,"&gt;0")+COUNTIFS('CA F'!$D$5:$D$72,CLUBS!$B5,'CA F'!$AA$5:$AA$72,"&gt;0")+COUNTIFS('CA H'!$D$5:$D$72,CLUBS!$B5,'CA H'!$AA$5:$AA$72,"&gt;0")+COUNTIFS('JU F'!$D$5:$D$72,CLUBS!$B5,'JU F'!$AA$5:$AA$72,"&gt;0")+COUNTIFS('JU H'!$D$5:$D$72,CLUBS!$B5,'JU H'!$AA$5:$AA$72,"&gt;0")</f>
        <v>0</v>
      </c>
      <c r="Z15" s="26">
        <f>SUMIF('MP F'!$D$5:$D$72,CLUBS!$B5,'MP F'!$AB$5:$AB$72)+SUMIF('MP H'!$D$5:$D$72,CLUBS!$B5,'MP H'!$AB$5:$AB$72)+SUMIF('PO F'!$D$5:$D$72,CLUBS!$B5,'PO F'!$AB$5:$AB$72)+SUMIF('PO H'!$D$5:$D$72,CLUBS!$B5,'PO H'!$AB$5:$AB$72)+SUMIF('PU F'!$D$5:$D$72,CLUBS!$B5,'PU F'!$AB$5:$AB$72)+SUMIF('PU H'!$D$5:$D$72,CLUBS!$B5,'PU H'!$AB$5:$AB$72)+SUMIF('BE F'!$D$5:$D$72,CLUBS!$B5,'BE F'!$AB$5:$AB$72)+SUMIF('BE H'!$D$5:$D$72,CLUBS!$B5,'BE H'!$AB$5:$AB$72)+SUMIF('MI F'!$D$5:$D$72,CLUBS!$B5,'MI F'!$AB$5:$AB$72)+SUMIF('MI H'!$D$5:$D$72,CLUBS!$B5,'MI H'!$AB$5:$AB$72)+SUMIF('CA F'!$D$5:$D$72,CLUBS!$B5,'CA F'!$AB$5:$AB$72)+SUMIF('CA H'!$D$5:$D$72,CLUBS!$B5,'CA H'!$AB$5:$AB$72)+SUMIF('JU F'!$D$5:$D$72,CLUBS!$B5,'JU F'!$AB$5:$AB$72)+SUMIF('JU H'!$D$5:$D$72,CLUBS!$B5,'JU H'!$AB$5:$AB$72)</f>
        <v>0</v>
      </c>
      <c r="AA15" s="26">
        <f>COUNTIFS('MP F'!$D$5:$D$72,CLUBS!$B5,'MP F'!$AC$5:$AC$72,"&gt;0")+COUNTIFS('MP H'!$D$5:$D$72,CLUBS!$B5,'MP H'!$AC$5:$AC$72,"&gt;0")+COUNTIFS('PO F'!$D$5:$D$72,CLUBS!$B5,'PO F'!$AC$5:$AC$72,"&gt;0")+COUNTIFS('PO H'!$D$5:$D$72,CLUBS!$B5,'PO H'!$AC$5:$AC$72,"&gt;0")+COUNTIFS('PU F'!$D$5:$D$72,CLUBS!$B5,'PU F'!$AC$5:$AC$72,"&gt;0")+COUNTIFS('PU H'!$D$5:$D$72,CLUBS!$B5,'PU H'!$AC$5:$AC$72,"&gt;0")+COUNTIFS('BE F'!$D$5:$D$72,CLUBS!$B5,'BE F'!$AC$5:$AC$72,"&gt;0")+COUNTIFS('BE H'!$D$5:$D$72,CLUBS!$B5,'BE H'!$AC$5:$AC$72,"&gt;0")+COUNTIFS('MI F'!$D$5:$D$72,CLUBS!$B5,'MI F'!$AC$5:$AC$72,"&gt;0")+COUNTIFS('MI H'!$D$5:$D$72,CLUBS!$B5,'MI H'!$AC$5:$AC$72,"&gt;0")+COUNTIFS('CA F'!$D$5:$D$72,CLUBS!$B5,'CA F'!$AC$5:$AC$72,"&gt;0")+COUNTIFS('CA H'!$D$5:$D$72,CLUBS!$B5,'CA H'!$AC$5:$AC$72,"&gt;0")+COUNTIFS('JU F'!$D$5:$D$72,CLUBS!$B5,'JU F'!$AC$5:$AC$72,"&gt;0")+COUNTIFS('JU H'!$D$5:$D$72,CLUBS!$B5,'JU H'!$AC$5:$AC$72,"&gt;0")</f>
        <v>0</v>
      </c>
      <c r="AB15" s="26">
        <f>SUMIF('MP F'!$D$5:$D$72,CLUBS!$B5,'MP F'!$AD$5:$AD$72)+SUMIF('MP H'!$D$5:$D$72,CLUBS!$B5,'MP H'!$AD$5:$AD$72)+SUMIF('PO F'!$D$5:$D$72,CLUBS!$B5,'PO F'!$AD$5:$AD$72)+SUMIF('PO H'!$D$5:$D$72,CLUBS!$B5,'PO H'!$AD$5:$AD$72)+SUMIF('PU F'!$D$5:$D$72,CLUBS!$B5,'PU F'!$AD$5:$AD$72)+SUMIF('PU H'!$D$5:$D$72,CLUBS!$B5,'PU H'!$AD$5:$AD$72)+SUMIF('BE F'!$D$5:$D$72,CLUBS!$B5,'BE F'!$AD$5:$AD$72)+SUMIF('BE H'!$D$5:$D$72,CLUBS!$B5,'BE H'!$AD$5:$AD$72)+SUMIF('MI F'!$D$5:$D$72,CLUBS!$B5,'MI F'!$AD$5:$AD$72)+SUMIF('MI H'!$D$5:$D$72,CLUBS!$B5,'MI H'!$AD$5:$AD$72)+SUMIF('CA F'!$D$5:$D$72,CLUBS!$B5,'CA F'!$AD$5:$AD$72)+SUMIF('CA H'!$D$5:$D$72,CLUBS!$B5,'CA H'!$AD$5:$AD$72)+SUMIF('JU F'!$D$5:$D$72,CLUBS!$B5,'JU F'!$AD$5:$AD$72)+SUMIF('JU H'!$D$5:$D$72,CLUBS!$B5,'JU H'!$AD$5:$AD$72)</f>
        <v>0</v>
      </c>
      <c r="AC15" s="26">
        <f>COUNTIFS('MP F'!$D$5:$D$72,CLUBS!$B5,'MP F'!$AE$5:$AE$72,"&gt;0")+COUNTIFS('MP H'!$D$5:$D$72,CLUBS!$B5,'MP H'!$AE$5:$AE$72,"&gt;0")+COUNTIFS('PO F'!$D$5:$D$72,CLUBS!$B5,'PO F'!$AE$5:$AE$72,"&gt;0")+COUNTIFS('PO H'!$D$5:$D$72,CLUBS!$B5,'PO H'!$AE$5:$AE$72,"&gt;0")+COUNTIFS('PU F'!$D$5:$D$72,CLUBS!$B5,'PU F'!$AE$5:$AE$72,"&gt;0")+COUNTIFS('PU H'!$D$5:$D$72,CLUBS!$B5,'PU H'!$AE$5:$AE$72,"&gt;0")+COUNTIFS('BE F'!$D$5:$D$72,CLUBS!$B5,'BE F'!$AE$5:$AE$72,"&gt;0")+COUNTIFS('BE H'!$D$5:$D$72,CLUBS!$B5,'BE H'!$AE$5:$AE$72,"&gt;0")+COUNTIFS('MI F'!$D$5:$D$72,CLUBS!$B5,'MI F'!$AE$5:$AE$72,"&gt;0")+COUNTIFS('MI H'!$D$5:$D$72,CLUBS!$B5,'MI H'!$AE$5:$AE$72,"&gt;0")+COUNTIFS('CA F'!$D$5:$D$72,CLUBS!$B5,'CA F'!$AE$5:$AE$72,"&gt;0")+COUNTIFS('CA H'!$D$5:$D$72,CLUBS!$B5,'CA H'!$AE$5:$AE$72,"&gt;0")+COUNTIFS('JU F'!$D$5:$D$72,CLUBS!$B5,'JU F'!$AE$5:$AE$72,"&gt;0")+COUNTIFS('JU H'!$D$5:$D$72,CLUBS!$B5,'JU H'!$AE$5:$AE$72,"&gt;0")</f>
        <v>0</v>
      </c>
      <c r="AD15" s="26">
        <f>SUMIF('MP F'!$D$5:$D$72,CLUBS!$B5,'MP F'!$AF$5:$AF$72)+SUMIF('MP H'!$D$5:$D$72,CLUBS!$B5,'MP H'!$AF$5:$AF$72)+SUMIF('PO F'!$D$5:$D$72,CLUBS!$B5,'PO F'!$AF$5:$AF$72)+SUMIF('PO H'!$D$5:$D$72,CLUBS!$B5,'PO H'!$AF$5:$AF$72)+SUMIF('PU F'!$D$5:$D$72,CLUBS!$B5,'PU F'!$AF$5:$AF$72)+SUMIF('PU H'!$D$5:$D$72,CLUBS!$B5,'PU H'!$AF$5:$AF$72)+SUMIF('BE F'!$D$5:$D$72,CLUBS!$B5,'BE F'!$AF$5:$AF$72)+SUMIF('BE H'!$D$5:$D$72,CLUBS!$B5,'BE H'!$AF$5:$AF$72)+SUMIF('MI F'!$D$5:$D$72,CLUBS!$B5,'MI F'!$AF$5:$AF$72)+SUMIF('MI H'!$D$5:$D$72,CLUBS!$B5,'MI H'!$AF$5:$AF$72)+SUMIF('CA F'!$D$5:$D$72,CLUBS!$B5,'CA F'!$AF$5:$AF$72)+SUMIF('CA H'!$D$5:$D$72,CLUBS!$B5,'CA H'!$AF$5:$AF$72)+SUMIF('JU F'!$D$5:$D$72,CLUBS!$B5,'JU F'!$AF$5:$AF$72)+SUMIF('JU H'!$D$5:$D$72,CLUBS!$B5,'JU H'!$AF$5:$AF$72)</f>
        <v>0</v>
      </c>
      <c r="AE15" s="26">
        <f>COUNTIFS('MP F'!$D$5:$D$72,CLUBS!$B5,'MP F'!$AG$5:$AG$72,"&gt;0")+COUNTIFS('MP H'!$D$5:$D$72,CLUBS!$B5,'MP H'!$AG$5:$AG$72,"&gt;0")+COUNTIFS('PO F'!$D$5:$D$72,CLUBS!$B5,'PO F'!$AG$5:$AG$72,"&gt;0")+COUNTIFS('PO H'!$D$5:$D$72,CLUBS!$B5,'PO H'!$AG$5:$AG$72,"&gt;0")+COUNTIFS('PU F'!$D$5:$D$72,CLUBS!$B5,'PU F'!$AG$5:$AG$72,"&gt;0")+COUNTIFS('PU H'!$D$5:$D$72,CLUBS!$B5,'PU H'!$AG$5:$AG$72,"&gt;0")+COUNTIFS('BE F'!$D$5:$D$72,CLUBS!$B5,'BE F'!$AG$5:$AG$72,"&gt;0")+COUNTIFS('BE H'!$D$5:$D$72,CLUBS!$B5,'BE H'!$AG$5:$AG$72,"&gt;0")+COUNTIFS('MI F'!$D$5:$D$72,CLUBS!$B5,'MI F'!$AG$5:$AG$72,"&gt;0")+COUNTIFS('MI H'!$D$5:$D$72,CLUBS!$B5,'MI H'!$AG$5:$AG$72,"&gt;0")+COUNTIFS('CA F'!$D$5:$D$72,CLUBS!$B5,'CA F'!$AG$5:$AG$72,"&gt;0")+COUNTIFS('CA H'!$D$5:$D$72,CLUBS!$B5,'CA H'!$AG$5:$AG$72,"&gt;0")+COUNTIFS('JU F'!$D$5:$D$72,CLUBS!$B5,'JU F'!$AG$5:$AG$72,"&gt;0")+COUNTIFS('JU H'!$D$5:$D$72,CLUBS!$B5,'JU H'!$AG$5:$AG$72,"&gt;0")</f>
        <v>0</v>
      </c>
      <c r="AF15" s="26">
        <f>SUMIF('MP F'!$D$5:$D$72,CLUBS!$B5,'MP F'!$AH$5:$AH$72)+SUMIF('MP H'!$D$5:$D$72,CLUBS!$B5,'MP H'!$AH$5:$AH$72)+SUMIF('PO F'!$D$5:$D$72,CLUBS!$B5,'PO F'!$AH$5:$AH$72)+SUMIF('PO H'!$D$5:$D$72,CLUBS!$B5,'PO H'!$AH$5:$AH$72)+SUMIF('PU F'!$D$5:$D$72,CLUBS!$B5,'PU F'!$AH$5:$AH$72)+SUMIF('PU H'!$D$5:$D$72,CLUBS!$B5,'PU H'!$AH$5:$AH$72)+SUMIF('BE F'!$D$5:$D$72,CLUBS!$B5,'BE F'!$AH$5:$AH$72)+SUMIF('BE H'!$D$5:$D$72,CLUBS!$B5,'BE H'!$AH$5:$AH$72)+SUMIF('MI F'!$D$5:$D$72,CLUBS!$B5,'MI F'!$AH$5:$AH$72)+SUMIF('MI H'!$D$5:$D$72,CLUBS!$B5,'MI H'!$AH$5:$AH$72)+SUMIF('CA F'!$D$5:$D$72,CLUBS!$B5,'CA F'!$AH$5:$AH$72)+SUMIF('CA H'!$D$5:$D$72,CLUBS!$B5,'CA H'!$AH$5:$AH$72)+SUMIF('JU F'!$D$5:$D$72,CLUBS!$B5,'JU F'!$AH$5:$AH$72)+SUMIF('JU H'!$D$5:$D$72,CLUBS!$B5,'JU H'!$AH$5:$AH$72)</f>
        <v>0</v>
      </c>
      <c r="AG15" s="16">
        <f t="shared" si="1"/>
        <v>3</v>
      </c>
      <c r="AH15" s="28">
        <f t="shared" si="2"/>
        <v>37</v>
      </c>
      <c r="AI15" s="29">
        <f t="shared" si="3"/>
        <v>12.333333333333332</v>
      </c>
      <c r="AJ15" s="14">
        <f>COUNTIF('Licenciés Jeunes 2023'!F:F,CLUBS!B5)</f>
        <v>0</v>
      </c>
      <c r="AK15" s="27">
        <f t="shared" si="4"/>
        <v>0</v>
      </c>
    </row>
    <row r="16" spans="1:37" ht="13.5" x14ac:dyDescent="0.3">
      <c r="A16" s="34">
        <f t="shared" si="0"/>
        <v>20</v>
      </c>
      <c r="B16" s="65" t="s">
        <v>26</v>
      </c>
      <c r="C16" s="14">
        <f>COUNTIFS('MP F'!$D$5:$D$72,CLUBS!$B6,'MP F'!$E$5:$E$72,"&gt;0")+COUNTIFS('MP H'!$D$5:$D$72,CLUBS!$B6,'MP H'!$E$5:$E$72,"&gt;0")+COUNTIFS('PO F'!$D$5:$D$72,CLUBS!$B6,'PO F'!$E$5:$E$72,"&gt;0")+COUNTIFS('PO H'!$D$5:$D$72,CLUBS!$B6,'PO H'!$E$5:$E$72,"&gt;0")+COUNTIFS('PU F'!$D$5:$D$72,CLUBS!$B6,'PU F'!$E$5:$E$72,"&gt;0")+COUNTIFS('PU H'!$D$5:$D$72,CLUBS!$B6,'PU H'!$E$5:$E$72,"&gt;0")+COUNTIFS('BE F'!$D$5:$D$72,CLUBS!$B6,'BE F'!$E$5:$E$72,"&gt;0")+COUNTIFS('BE H'!$D$5:$D$72,CLUBS!$B6,'BE H'!$E$5:$E$72,"&gt;0")+COUNTIFS('MI F'!$D$5:$D$72,CLUBS!$B6,'MI F'!$E$5:$E$72,"&gt;0")+COUNTIFS('MI H'!$D$5:$D$72,CLUBS!$B6,'MI H'!$E$5:$E$72,"&gt;0")+COUNTIFS('CA F'!$D$5:$D$72,CLUBS!$B6,'CA F'!$E$5:$E$72,"&gt;0")+COUNTIFS('CA H'!$D$5:$D$72,CLUBS!$B6,'CA H'!$E$5:$E$72,"&gt;0")+COUNTIFS('JU F'!$D$5:$D$72,CLUBS!$B6,'JU F'!$E$5:$E$72,"&gt;0")+COUNTIFS('JU H'!$D$5:$D$72,CLUBS!$B6,'JU H'!$E$5:$E$72,"&gt;0")</f>
        <v>0</v>
      </c>
      <c r="D16" s="27">
        <f>SUMIF('MP F'!$D$5:$D$72,CLUBS!$B6,'MP F'!$F$5:$F$72)+SUMIF('MP H'!$D$5:$D$72,CLUBS!$B6,'MP H'!$F$5:$F$72)+SUMIF('PO F'!$D$5:$D$72,CLUBS!$B6,'PO F'!$F$5:$F$72)+SUMIF('PO H'!$D$5:$D$72,CLUBS!$B6,'PO H'!$F$5:$F$72)+SUMIF('PU F'!$D$5:$D$72,CLUBS!$B6,'PU F'!$F$5:$F$72)+SUMIF('PU H'!$D$5:$D$72,CLUBS!$B6,'PU H'!$F$5:$F$72)+SUMIF('BE F'!$D$5:$D$72,CLUBS!$B6,'BE F'!$F$5:$F$72)+SUMIF('BE H'!$D$5:$D$72,CLUBS!$B6,'BE H'!$F$5:$F$72)+SUMIF('MI F'!$D$5:$D$72,CLUBS!$B6,'MI F'!$F$5:$F$72)+SUMIF('MI H'!$D$5:$D$72,CLUBS!$B6,'MI H'!$F$5:$F$72)+SUMIF('CA F'!$D$5:$D$72,CLUBS!$B6,'CA F'!$F$5:$F$72)+SUMIF('CA H'!$D$5:$D$72,CLUBS!$B6,'CA H'!$F$5:$F$72)+SUMIF('JU F'!$D$5:$D$72,CLUBS!$B6,'JU F'!$F$5:$F$72)+SUMIF('JU H'!$D$5:$D$72,CLUBS!$B6,'JU H'!$F$5:$F$72)</f>
        <v>0</v>
      </c>
      <c r="E16" s="38">
        <f>COUNTIFS('MP F'!$D$5:$D$72,CLUBS!$B6,'MP F'!$G$5:$G$72,"&gt;0")+COUNTIFS('MP H'!$D$5:$D$72,CLUBS!$B6,'MP H'!$G$5:$G$72,"&gt;0")+COUNTIFS('PO F'!$D$5:$D$72,CLUBS!$B6,'PO F'!$G$5:$G$72,"&gt;0")+COUNTIFS('PO H'!$D$5:$D$72,CLUBS!$B6,'PO H'!$G$5:$G$72,"&gt;0")+COUNTIFS('PU F'!$D$5:$D$72,CLUBS!$B6,'PU F'!$G$5:$G$72,"&gt;0")+COUNTIFS('PU H'!$D$5:$D$72,CLUBS!$B6,'PU H'!$G$5:$G$72,"&gt;0")+COUNTIFS('BE F'!$D$5:$D$72,CLUBS!$B6,'BE F'!$G$5:$G$72,"&gt;0")+COUNTIFS('BE H'!$D$5:$D$72,CLUBS!$B6,'BE H'!$G$5:$G$72,"&gt;0")+COUNTIFS('MI F'!$D$5:$D$72,CLUBS!$B6,'MI F'!$G$5:$G$72,"&gt;0")+COUNTIFS('MI H'!$D$5:$D$72,CLUBS!$B6,'MI H'!$G$5:$G$72,"&gt;0")+COUNTIFS('CA F'!$D$5:$D$72,CLUBS!$B6,'CA F'!$G$5:$G$72,"&gt;0")+COUNTIFS('CA H'!$D$5:$D$72,CLUBS!$B6,'CA H'!$G$5:$G$72,"&gt;0")+COUNTIFS('JU F'!$D$5:$D$72,CLUBS!$B6,'JU F'!$G$5:$G$72,"&gt;0")+COUNTIFS('JU H'!$D$5:$D$72,CLUBS!$B6,'JU H'!$G$5:$G$72,"&gt;0")</f>
        <v>0</v>
      </c>
      <c r="F16" s="58">
        <f>SUMIF('MP F'!$D$5:$D$72,CLUBS!$B6,'MP F'!$H$5:$H$72)+SUMIF('MP H'!$D$5:$D$72,CLUBS!$B6,'MP H'!$H$5:$H$72)+SUMIF('PO F'!$D$5:$D$72,CLUBS!$B6,'PO F'!$H$5:$H$72)+SUMIF('PO H'!$D$5:$D$72,CLUBS!$B6,'PO H'!$H$5:$H$72)+SUMIF('PU F'!$D$5:$D$72,CLUBS!$B6,'PU F'!$H$5:$H$72)+SUMIF('PU H'!$D$5:$D$72,CLUBS!$B6,'PU H'!$H$5:$H$72)+SUMIF('BE F'!$D$5:$D$72,CLUBS!$B6,'BE F'!$H$5:$H$72)+SUMIF('BE H'!$D$5:$D$72,CLUBS!$B6,'BE H'!$H$5:$H$72)+SUMIF('MI F'!$D$5:$D$72,CLUBS!$B6,'MI F'!$H$5:$H$72)+SUMIF('MI H'!$D$5:$D$72,CLUBS!$B6,'MI H'!$H$5:$H$72)+SUMIF('CA F'!$D$5:$D$72,CLUBS!$B6,'CA F'!$H$5:$H$72)+SUMIF('CA H'!$D$5:$D$72,CLUBS!$B6,'CA H'!$H$5:$H$72)+SUMIF('JU F'!$D$5:$D$72,CLUBS!$B6,'JU F'!$H$5:$H$72)+SUMIF('JU H'!$D$5:$D$72,CLUBS!$B6,'JU H'!$H$5:$H$72)</f>
        <v>0</v>
      </c>
      <c r="G16" s="14">
        <f>COUNTIFS('MP F'!$D$5:$D$72,CLUBS!$B6,'MP F'!$I$5:$I$72,"&gt;0")+COUNTIFS('MP H'!$D$5:$D$72,CLUBS!$B6,'MP H'!$I$5:$I$72,"&gt;0")+COUNTIFS('PO F'!$D$5:$D$72,CLUBS!$B6,'PO F'!$I$5:$I$72,"&gt;0")+COUNTIFS('PO H'!$D$5:$D$72,CLUBS!$B6,'PO H'!$I$5:$I$72,"&gt;0")+COUNTIFS('PU F'!$D$5:$D$72,CLUBS!$B6,'PU F'!$I$5:$I$72,"&gt;0")+COUNTIFS('PU H'!$D$5:$D$72,CLUBS!$B6,'PU H'!$I$5:$I$72,"&gt;0")+COUNTIFS('BE F'!$D$5:$D$72,CLUBS!$B6,'BE F'!$I$5:$I$72,"&gt;0")+COUNTIFS('BE H'!$D$5:$D$72,CLUBS!$B6,'BE H'!$I$5:$I$72,"&gt;0")+COUNTIFS('MI F'!$D$5:$D$72,CLUBS!$B6,'MI F'!$I$5:$I$72,"&gt;0")+COUNTIFS('MI H'!$D$5:$D$72,CLUBS!$B6,'MI H'!$I$5:$I$72,"&gt;0")+COUNTIFS('CA F'!$D$5:$D$72,CLUBS!$B6,'CA F'!$I$5:$I$72,"&gt;0")+COUNTIFS('CA H'!$D$5:$D$72,CLUBS!$B6,'CA H'!$I$5:$I$72,"&gt;0")+COUNTIFS('JU F'!$D$5:$D$72,CLUBS!$B6,'JU F'!$I$5:$I$72,"&gt;0")+COUNTIFS('JU H'!$D$5:$D$72,CLUBS!$B6,'JU H'!$I$5:$I$72,"&gt;0")</f>
        <v>0</v>
      </c>
      <c r="H16" s="26">
        <f>SUMIF('MP F'!$D$5:$D$72,CLUBS!$B6,'MP F'!$J$5:$J$72)+SUMIF('MP H'!$D$5:$D$72,CLUBS!$B6,'MP H'!$J$5:$J$72)+SUMIF('PO F'!$D$5:$D$72,CLUBS!$B6,'PO F'!$J$5:$J$72)+SUMIF('PO H'!$D$5:$D$72,CLUBS!$B6,'PO H'!$J$5:$J$72)+SUMIF('PU F'!$D$5:$D$72,CLUBS!$B6,'PU F'!$J$5:$J$72)+SUMIF('PU H'!$D$5:$D$72,CLUBS!$B6,'PU H'!$J$5:$J$72)+SUMIF('BE F'!$D$5:$D$72,CLUBS!$B6,'BE F'!$J$5:$J$72)+SUMIF('BE H'!$D$5:$D$72,CLUBS!$B6,'BE H'!$J$5:$J$72)+SUMIF('MI F'!$D$5:$D$72,CLUBS!$B6,'MI F'!$J$5:$J$72)+SUMIF('MI H'!$D$5:$D$72,CLUBS!$B6,'MI H'!$J$5:$J$72)+SUMIF('CA F'!$D$5:$D$72,CLUBS!$B6,'CA F'!$J$5:$J$72)+SUMIF('CA H'!$D$5:$D$72,CLUBS!$B6,'CA H'!$J$5:$J$72)+SUMIF('JU F'!$D$5:$D$72,CLUBS!$B6,'JU F'!$J$5:$J$72)+SUMIF('JU H'!$D$5:$D$72,CLUBS!$B6,'JU H'!$J$5:$J$72)</f>
        <v>0</v>
      </c>
      <c r="I16" s="38">
        <f>COUNTIFS('MP F'!$D$5:$D$72,CLUBS!$B6,'MP F'!$K$5:$K$72,"&gt;0")+COUNTIFS('MP H'!$D$5:$D$72,CLUBS!$B6,'MP H'!$K$5:$K$72,"&gt;0")+COUNTIFS('PO F'!$D$5:$D$72,CLUBS!$B6,'PO F'!$K$5:$K$72,"&gt;0")+COUNTIFS('PO H'!$D$5:$D$72,CLUBS!$B6,'PO H'!$K$5:$K$72,"&gt;0")+COUNTIFS('PU F'!$D$5:$D$72,CLUBS!$B6,'PU F'!$K$5:$K$72,"&gt;0")+COUNTIFS('PU H'!$D$5:$D$72,CLUBS!$B6,'PU H'!$K$5:$K$72,"&gt;0")+COUNTIFS('BE F'!$D$5:$D$72,CLUBS!$B6,'BE F'!$K$5:$K$72,"&gt;0")+COUNTIFS('BE H'!$D$5:$D$72,CLUBS!$B6,'BE H'!$K$5:$K$72,"&gt;0")+COUNTIFS('MI F'!$D$5:$D$72,CLUBS!$B6,'MI F'!$K$5:$K$72,"&gt;0")+COUNTIFS('MI H'!$D$5:$D$72,CLUBS!$B6,'MI H'!$K$5:$K$72,"&gt;0")+COUNTIFS('CA F'!$D$5:$D$72,CLUBS!$B6,'CA F'!$K$5:$K$72,"&gt;0")+COUNTIFS('CA H'!$D$5:$D$72,CLUBS!$B6,'CA H'!$K$5:$K$72,"&gt;0")+COUNTIFS('JU F'!$D$5:$D$72,CLUBS!$B6,'JU F'!$K$5:$K$72,"&gt;0")+COUNTIFS('JU H'!$D$5:$D$72,CLUBS!$B6,'JU H'!$K$5:$K$72,"&gt;0")</f>
        <v>0</v>
      </c>
      <c r="J16" s="38">
        <f>SUMIF('MP F'!$D$5:$D$72,CLUBS!$B6,'MP F'!$L$5:$L$72)+SUMIF('MP H'!$D$5:$D$72,CLUBS!$B6,'MP H'!$L$5:$L$72)+SUMIF('PO F'!$D$5:$D$72,CLUBS!$B6,'PO F'!$L$5:$L$72)+SUMIF('PO H'!$D$5:$D$72,CLUBS!$B6,'PO H'!$L$5:$L$72)+SUMIF('PU F'!$D$5:$D$72,CLUBS!$B6,'PU F'!$L$5:$L$72)+SUMIF('PU H'!$D$5:$D$72,CLUBS!$B6,'PU H'!$L$5:$L$72)+SUMIF('BE F'!$D$5:$D$72,CLUBS!$B6,'BE F'!$L$5:$L$72)+SUMIF('BE H'!$D$5:$D$72,CLUBS!$B6,'BE H'!$L$5:$L$72)+SUMIF('MI F'!$D$5:$D$72,CLUBS!$B6,'MI F'!$L$5:$L$72)+SUMIF('MI H'!$D$5:$D$72,CLUBS!$B6,'MI H'!$L$5:$L$72)+SUMIF('CA F'!$D$5:$D$72,CLUBS!$B6,'CA F'!$L$5:$L$72)+SUMIF('CA H'!$D$5:$D$72,CLUBS!$B6,'CA H'!$L$5:$L$72)+SUMIF('JU F'!$D$5:$D$72,CLUBS!$B6,'JU F'!$L$5:$L$72)+SUMIF('JU H'!$D$5:$D$72,CLUBS!$B6,'JU H'!$L$5:$L$72)</f>
        <v>0</v>
      </c>
      <c r="K16" s="26">
        <f>COUNTIFS('MP F'!$D$5:$D$72,CLUBS!$B6,'MP F'!$M$5:$M$72,"&gt;0")+COUNTIFS('MP H'!$D$5:$D$72,CLUBS!$B6,'MP H'!$M$5:$M$72,"&gt;0")+COUNTIFS('PO F'!$D$5:$D$72,CLUBS!$B6,'PO F'!$M$5:$M$72,"&gt;0")+COUNTIFS('PO H'!$D$5:$D$72,CLUBS!$B6,'PO H'!$M$5:$M$72,"&gt;0")+COUNTIFS('PU F'!$D$5:$D$72,CLUBS!$B6,'PU F'!$M$5:$M$72,"&gt;0")+COUNTIFS('PU H'!$D$5:$D$72,CLUBS!$B6,'PU H'!$M$5:$M$72,"&gt;0")+COUNTIFS('BE F'!$D$5:$D$72,CLUBS!$B6,'BE F'!$M$5:$M$72,"&gt;0")+COUNTIFS('BE H'!$D$5:$D$72,CLUBS!$B6,'BE H'!$M$5:$M$72,"&gt;0")+COUNTIFS('MI F'!$D$5:$D$72,CLUBS!$B6,'MI F'!$M$5:$M$72,"&gt;0")+COUNTIFS('MI H'!$D$5:$D$72,CLUBS!$B6,'MI H'!$M$5:$M$72,"&gt;0")+COUNTIFS('CA F'!$D$5:$D$72,CLUBS!$B6,'CA F'!$M$5:$M$72,"&gt;0")+COUNTIFS('CA H'!$D$5:$D$72,CLUBS!$B6,'CA H'!$M$5:$M$72,"&gt;0")+COUNTIFS('JU F'!$D$5:$D$72,CLUBS!$B6,'JU F'!$M$5:$M$72,"&gt;0")+COUNTIFS('JU H'!$D$5:$D$72,CLUBS!$B6,'JU H'!$M$5:$M$72,"&gt;0")</f>
        <v>0</v>
      </c>
      <c r="L16" s="26">
        <f>SUMIF('MP F'!$D$5:$D$72,CLUBS!$B6,'MP F'!$N$5:$N$72)+SUMIF('MP H'!$D$5:$D$72,CLUBS!$B6,'MP H'!$N$5:$N$72)+SUMIF('PO F'!$D$5:$D$72,CLUBS!$B6,'PO F'!$N$5:$N$72)+SUMIF('PO H'!$D$5:$D$72,CLUBS!$B6,'PO H'!$N$5:$N$72)+SUMIF('PU F'!$D$5:$D$72,CLUBS!$B6,'PU F'!$N$5:$N$72)+SUMIF('PU H'!$D$5:$D$72,CLUBS!$B6,'PU H'!$N$5:$N$72)+SUMIF('BE F'!$D$5:$D$72,CLUBS!$B6,'BE F'!$N$5:$N$72)+SUMIF('BE H'!$D$5:$D$72,CLUBS!$B6,'BE H'!$N$5:$N$72)+SUMIF('MI F'!$D$5:$D$72,CLUBS!$B6,'MI F'!$N$5:$N$72)+SUMIF('MI H'!$D$5:$D$72,CLUBS!$B6,'MI H'!$N$5:$N$72)+SUMIF('CA F'!$D$5:$D$72,CLUBS!$B6,'CA F'!$N$5:$N$72)+SUMIF('CA H'!$D$5:$D$72,CLUBS!$B6,'CA H'!$N$5:$N$72)+SUMIF('JU F'!$D$5:$D$72,CLUBS!$B6,'JU F'!$N$5:$N$72)+SUMIF('JU H'!$D$5:$D$72,CLUBS!$B6,'JU H'!$N$5:$N$72)</f>
        <v>0</v>
      </c>
      <c r="M16" s="26">
        <f>COUNTIFS('MP F'!$D$5:$D$72,CLUBS!$B6,'MP F'!$O$5:$O$72,"&gt;0")+COUNTIFS('MP H'!$D$5:$D$72,CLUBS!$B6,'MP H'!$O$5:$O$72,"&gt;0")+COUNTIFS('PO F'!$D$5:$D$72,CLUBS!$B6,'PO F'!$O$5:$O$72,"&gt;0")+COUNTIFS('PO H'!$D$5:$D$72,CLUBS!$B6,'PO H'!$O$5:$O$72,"&gt;0")+COUNTIFS('PU F'!$D$5:$D$72,CLUBS!$B6,'PU F'!$O$5:$O$72,"&gt;0")+COUNTIFS('PU H'!$D$5:$D$72,CLUBS!$B6,'PU H'!$O$5:$O$72,"&gt;0")+COUNTIFS('BE F'!$D$5:$D$72,CLUBS!$B6,'BE F'!$O$5:$O$72,"&gt;0")+COUNTIFS('BE H'!$D$5:$D$72,CLUBS!$B6,'BE H'!$O$5:$O$72,"&gt;0")+COUNTIFS('MI F'!$D$5:$D$72,CLUBS!$B6,'MI F'!$O$5:$O$72,"&gt;0")+COUNTIFS('MI H'!$D$5:$D$72,CLUBS!$B6,'MI H'!$O$5:$O$72,"&gt;0")+COUNTIFS('CA F'!$D$5:$D$72,CLUBS!$B6,'CA F'!$O$5:$O$72,"&gt;0")+COUNTIFS('CA H'!$D$5:$D$72,CLUBS!$B6,'CA H'!$O$5:$O$72,"&gt;0")+COUNTIFS('JU F'!$D$5:$D$72,CLUBS!$B6,'JU F'!$O$5:$O$72,"&gt;0")+COUNTIFS('JU H'!$D$5:$D$72,CLUBS!$B6,'JU H'!$O$5:$O$72,"&gt;0")</f>
        <v>0</v>
      </c>
      <c r="N16" s="26">
        <f>SUMIF('MP F'!$D$5:$D$72,CLUBS!$B6,'MP F'!$P$5:$P$72)+SUMIF('MP H'!$D$5:$D$72,CLUBS!$B6,'MP H'!$P$5:$P$72)+SUMIF('PO F'!$D$5:$D$72,CLUBS!$B6,'PO F'!$P$5:$P$72)+SUMIF('PO H'!$D$5:$D$72,CLUBS!$B6,'PO H'!$P$5:$P$72)+SUMIF('PU F'!$D$5:$D$72,CLUBS!$B6,'PU F'!$P$5:$P$72)+SUMIF('PU H'!$D$5:$D$72,CLUBS!$B6,'PU H'!$P$5:$P$72)+SUMIF('BE F'!$D$5:$D$72,CLUBS!$B6,'BE F'!$P$5:$P$72)+SUMIF('BE H'!$D$5:$D$72,CLUBS!$B6,'BE H'!$P$5:$P$72)+SUMIF('MI F'!$D$5:$D$72,CLUBS!$B6,'MI F'!$P$5:$P$72)+SUMIF('MI H'!$D$5:$D$72,CLUBS!$B6,'MI H'!$P$5:$P$72)+SUMIF('CA F'!$D$5:$D$72,CLUBS!$B6,'CA F'!$P$5:$P$72)+SUMIF('CA H'!$D$5:$D$72,CLUBS!$B6,'CA H'!$P$5:$P$72)+SUMIF('JU F'!$D$5:$D$72,CLUBS!$B6,'JU F'!$P$5:$P$72)+SUMIF('JU H'!$D$5:$D$72,CLUBS!$B6,'JU H'!$P$5:$P$72)</f>
        <v>0</v>
      </c>
      <c r="O16" s="26">
        <f>COUNTIFS('MP F'!$D$5:$D$72,CLUBS!$B6,'MP F'!$Q$5:$Q$72,"&gt;0")+COUNTIFS('MP H'!$D$5:$D$72,CLUBS!$B6,'MP H'!$Q$5:$Q$72,"&gt;0")+COUNTIFS('PO F'!$D$5:$D$72,CLUBS!$B6,'PO F'!$Q$5:$Q$72,"&gt;0")+COUNTIFS('PO H'!$D$5:$D$72,CLUBS!$B6,'PO H'!$Q$5:$Q$72,"&gt;0")+COUNTIFS('PU F'!$D$5:$D$72,CLUBS!$B6,'PU F'!$Q$5:$Q$72,"&gt;0")+COUNTIFS('PU H'!$D$5:$D$72,CLUBS!$B6,'PU H'!$Q$5:$Q$72,"&gt;0")+COUNTIFS('BE F'!$D$5:$D$72,CLUBS!$B6,'BE F'!$Q$5:$Q$72,"&gt;0")+COUNTIFS('BE H'!$D$5:$D$72,CLUBS!$B6,'BE H'!$Q$5:$Q$72,"&gt;0")+COUNTIFS('MI F'!$D$5:$D$72,CLUBS!$B6,'MI F'!$Q$5:$Q$72,"&gt;0")+COUNTIFS('MI H'!$D$5:$D$72,CLUBS!$B6,'MI H'!$Q$5:$Q$72,"&gt;0")+COUNTIFS('CA F'!$D$5:$D$72,CLUBS!$B6,'CA F'!$Q$5:$Q$72,"&gt;0")+COUNTIFS('CA H'!$D$5:$D$72,CLUBS!$B6,'CA H'!$Q$5:$Q$72,"&gt;0")+COUNTIFS('JU F'!$D$5:$D$72,CLUBS!$B6,'JU F'!$Q$5:$Q$72,"&gt;0")+COUNTIFS('JU H'!$D$5:$D$72,CLUBS!$B6,'JU H'!$Q$5:$Q$72,"&gt;0")</f>
        <v>0</v>
      </c>
      <c r="P16" s="26">
        <f>SUMIF('MP F'!$D$5:$D$72,CLUBS!$B6,'MP F'!$R$5:$R$72)+SUMIF('MP H'!$D$5:$D$72,CLUBS!$B6,'MP H'!$R$5:$R$72)+SUMIF('PO F'!$D$5:$D$72,CLUBS!$B6,'PO F'!$R$5:$R$72)+SUMIF('PO H'!$D$5:$D$72,CLUBS!$B6,'PO H'!$R$5:$R$72)+SUMIF('PU F'!$D$5:$D$72,CLUBS!$B6,'PU F'!$R$5:$R$72)+SUMIF('PU H'!$D$5:$D$72,CLUBS!$B6,'PU H'!$R$5:$R$72)+SUMIF('BE F'!$D$5:$D$72,CLUBS!$B6,'BE F'!$R$5:$R$72)+SUMIF('BE H'!$D$5:$D$72,CLUBS!$B6,'BE H'!$R$5:$R$72)+SUMIF('MI F'!$D$5:$D$72,CLUBS!$B6,'MI F'!$R$5:$R$72)+SUMIF('MI H'!$D$5:$D$72,CLUBS!$B6,'MI H'!$R$5:$R$72)+SUMIF('CA F'!$D$5:$D$72,CLUBS!$B6,'CA F'!$R$5:$R$72)+SUMIF('CA H'!$D$5:$D$72,CLUBS!$B6,'CA H'!$R$5:$R$72)+SUMIF('JU F'!$D$5:$D$72,CLUBS!$B6,'JU F'!$R$5:$R$72)+SUMIF('JU H'!$D$5:$D$72,CLUBS!$B6,'JU H'!$R$5:$R$72)</f>
        <v>0</v>
      </c>
      <c r="Q16" s="26">
        <f>COUNTIFS('MP F'!$D$5:$D$72,CLUBS!$B6,'MP F'!$S$5:$S$72,"&gt;0")+COUNTIFS('MP H'!$D$5:$D$72,CLUBS!$B6,'MP H'!$S$5:$S$72,"&gt;0")+COUNTIFS('PO F'!$D$5:$D$72,CLUBS!$B6,'PO F'!$S$5:$S$72,"&gt;0")+COUNTIFS('PO H'!$D$5:$D$72,CLUBS!$B6,'PO H'!$S$5:$S$72,"&gt;0")+COUNTIFS('PU F'!$D$5:$D$72,CLUBS!$B6,'PU F'!$S$5:$S$72,"&gt;0")+COUNTIFS('PU H'!$D$5:$D$72,CLUBS!$B6,'PU H'!$S$5:$S$72,"&gt;0")+COUNTIFS('BE F'!$D$5:$D$72,CLUBS!$B6,'BE F'!$S$5:$S$72,"&gt;0")+COUNTIFS('BE H'!$D$5:$D$72,CLUBS!$B6,'BE H'!$S$5:$S$72,"&gt;0")+COUNTIFS('MI F'!$D$5:$D$72,CLUBS!$B6,'MI F'!$S$5:$S$72,"&gt;0")+COUNTIFS('MI H'!$D$5:$D$72,CLUBS!$B6,'MI H'!$S$5:$S$72,"&gt;0")+COUNTIFS('CA F'!$D$5:$D$72,CLUBS!$B6,'CA F'!$S$5:$S$72,"&gt;0")+COUNTIFS('CA H'!$D$5:$D$72,CLUBS!$B6,'CA H'!$S$5:$S$72,"&gt;0")+COUNTIFS('JU F'!$D$5:$D$72,CLUBS!$B6,'JU F'!$S$5:$S$72,"&gt;0")+COUNTIFS('JU H'!$D$5:$D$72,CLUBS!$B6,'JU H'!$S$5:$S$72,"&gt;0")</f>
        <v>0</v>
      </c>
      <c r="R16" s="26">
        <f>SUMIF('MP F'!$D$5:$D$72,CLUBS!$B6,'MP F'!$T$5:$T$72)+SUMIF('MP H'!$D$5:$D$72,CLUBS!$B6,'MP H'!$T$5:$T$72)+SUMIF('PO F'!$D$5:$D$72,CLUBS!$B6,'PO F'!$T$5:$T$72)+SUMIF('PO H'!$D$5:$D$72,CLUBS!$B6,'PO H'!$T$5:$T$72)+SUMIF('PU F'!$D$5:$D$72,CLUBS!$B6,'PU F'!$T$5:$T$72)+SUMIF('PU H'!$D$5:$D$72,CLUBS!$B6,'PU H'!$T$5:$T$72)+SUMIF('BE F'!$D$5:$D$72,CLUBS!$B6,'BE F'!$T$5:$T$72)+SUMIF('BE H'!$D$5:$D$72,CLUBS!$B6,'BE H'!$T$5:$T$72)+SUMIF('MI F'!$D$5:$D$72,CLUBS!$B6,'MI F'!$T$5:$T$72)+SUMIF('MI H'!$D$5:$D$72,CLUBS!$B6,'MI H'!$T$5:$T$72)+SUMIF('CA F'!$D$5:$D$72,CLUBS!$B6,'CA F'!$T$5:$T$72)+SUMIF('CA H'!$D$5:$D$72,CLUBS!$B6,'CA H'!$T$5:$T$72)+SUMIF('JU F'!$D$5:$D$72,CLUBS!$B6,'JU F'!$T$5:$T$72)+SUMIF('JU H'!$D$5:$D$72,CLUBS!$B6,'JU H'!$T$5:$T$72)</f>
        <v>0</v>
      </c>
      <c r="S16" s="26">
        <f>COUNTIFS('MP F'!$D$5:$D$72,CLUBS!$B6,'MP F'!$U$5:$U$72,"&gt;0")+COUNTIFS('MP H'!$D$5:$D$72,CLUBS!$B6,'MP H'!$U$5:$U$72,"&gt;0")+COUNTIFS('PO F'!$D$5:$D$72,CLUBS!$B6,'PO F'!$U$5:$U$72,"&gt;0")+COUNTIFS('PO H'!$D$5:$D$72,CLUBS!$B6,'PO H'!$U$5:$U$72,"&gt;0")+COUNTIFS('PU F'!$D$5:$D$72,CLUBS!$B6,'PU F'!$U$5:$U$72,"&gt;0")+COUNTIFS('PU H'!$D$5:$D$72,CLUBS!$B6,'PU H'!$U$5:$U$72,"&gt;0")+COUNTIFS('BE F'!$D$5:$D$72,CLUBS!$B6,'BE F'!$U$5:$U$72,"&gt;0")+COUNTIFS('BE H'!$D$5:$D$72,CLUBS!$B6,'BE H'!$U$5:$U$72,"&gt;0")+COUNTIFS('MI F'!$D$5:$D$72,CLUBS!$B6,'MI F'!$U$5:$U$72,"&gt;0")+COUNTIFS('MI H'!$D$5:$D$72,CLUBS!$B6,'MI H'!$U$5:$U$72,"&gt;0")+COUNTIFS('CA F'!$D$5:$D$72,CLUBS!$B6,'CA F'!$U$5:$U$72,"&gt;0")+COUNTIFS('CA H'!$D$5:$D$72,CLUBS!$B6,'CA H'!$U$5:$U$72,"&gt;0")+COUNTIFS('JU F'!$D$5:$D$72,CLUBS!$B6,'JU F'!$U$5:$U$72,"&gt;0")+COUNTIFS('JU H'!$D$5:$D$72,CLUBS!$B6,'JU H'!$U$5:$U$72,"&gt;0")</f>
        <v>0</v>
      </c>
      <c r="T16" s="26">
        <f>SUMIF('MP F'!$D$5:$D$72,CLUBS!$B6,'MP F'!$V$5:$V$72)+SUMIF('MP H'!$D$5:$D$72,CLUBS!$B6,'MP H'!$V$5:$V$72)+SUMIF('PO F'!$D$5:$D$72,CLUBS!$B6,'PO F'!$V$5:$V$72)+SUMIF('PO H'!$D$5:$D$72,CLUBS!$B6,'PO H'!$V$5:$V$72)+SUMIF('PU F'!$D$5:$D$72,CLUBS!$B6,'PU F'!$V$5:$V$72)+SUMIF('PU H'!$D$5:$D$72,CLUBS!$B6,'PU H'!$V$5:$V$72)+SUMIF('BE F'!$D$5:$D$72,CLUBS!$B6,'BE F'!$V$5:$V$72)+SUMIF('BE H'!$D$5:$D$72,CLUBS!$B6,'BE H'!$V$5:$V$72)+SUMIF('MI F'!$D$5:$D$72,CLUBS!$B6,'MI F'!$V$5:$V$72)+SUMIF('MI H'!$D$5:$D$72,CLUBS!$B6,'MI H'!$V$5:$V$72)+SUMIF('CA F'!$D$5:$D$72,CLUBS!$B6,'CA F'!$V$5:$V$72)+SUMIF('CA H'!$D$5:$D$72,CLUBS!$B6,'CA H'!$V$5:$V$72)+SUMIF('JU F'!$D$5:$D$72,CLUBS!$B6,'JU F'!$V$5:$V$72)+SUMIF('JU H'!$D$5:$D$72,CLUBS!$B6,'JU H'!$V$5:$V$72)</f>
        <v>0</v>
      </c>
      <c r="U16" s="26">
        <f>COUNTIFS('MP F'!$D$5:$D$72,CLUBS!$B6,'MP F'!$W$5:$W$72,"&gt;0")+COUNTIFS('MP H'!$D$5:$D$72,CLUBS!$B6,'MP H'!$W$5:$W$72,"&gt;0")+COUNTIFS('PO F'!$D$5:$D$72,CLUBS!$B6,'PO F'!$W$5:$W$72,"&gt;0")+COUNTIFS('PO H'!$D$5:$D$72,CLUBS!$B6,'PO H'!$W$5:$W$72,"&gt;0")+COUNTIFS('PU F'!$D$5:$D$72,CLUBS!$B6,'PU F'!$W$5:$W$72,"&gt;0")+COUNTIFS('PU H'!$D$5:$D$72,CLUBS!$B6,'PU H'!$W$5:$W$72,"&gt;0")+COUNTIFS('BE F'!$D$5:$D$72,CLUBS!$B6,'BE F'!$W$5:$W$72,"&gt;0")+COUNTIFS('BE H'!$D$5:$D$72,CLUBS!$B6,'BE H'!$W$5:$W$72,"&gt;0")+COUNTIFS('MI F'!$D$5:$D$72,CLUBS!$B6,'MI F'!$W$5:$W$72,"&gt;0")+COUNTIFS('MI H'!$D$5:$D$72,CLUBS!$B6,'MI H'!$W$5:$W$72,"&gt;0")+COUNTIFS('CA F'!$D$5:$D$72,CLUBS!$B6,'CA F'!$W$5:$W$72,"&gt;0")+COUNTIFS('CA H'!$D$5:$D$72,CLUBS!$B6,'CA H'!$W$5:$W$72,"&gt;0")+COUNTIFS('JU F'!$D$5:$D$72,CLUBS!$B6,'JU F'!$W$5:$W$72,"&gt;0")+COUNTIFS('JU H'!$D$5:$D$72,CLUBS!$B6,'JU H'!$W$5:$W$72,"&gt;0")</f>
        <v>0</v>
      </c>
      <c r="V16" s="26">
        <f>SUMIF('MP F'!$D$5:$D$72,CLUBS!$B6,'MP F'!$X$5:$X$72)+SUMIF('MP H'!$D$5:$D$72,CLUBS!$B6,'MP H'!$X$5:$X$72)+SUMIF('PO F'!$D$5:$D$72,CLUBS!$B6,'PO F'!$X$5:$X$72)+SUMIF('PO H'!$D$5:$D$72,CLUBS!$B6,'PO H'!$X$5:$X$72)+SUMIF('PU F'!$D$5:$D$72,CLUBS!$B6,'PU F'!$X$5:$X$72)+SUMIF('PU H'!$D$5:$D$72,CLUBS!$B6,'PU H'!$X$5:$X$72)+SUMIF('BE F'!$D$5:$D$72,CLUBS!$B6,'BE F'!$X$5:$X$72)+SUMIF('BE H'!$D$5:$D$72,CLUBS!$B6,'BE H'!$X$5:$X$72)+SUMIF('MI F'!$D$5:$D$72,CLUBS!$B6,'MI F'!$X$5:$X$72)+SUMIF('MI H'!$D$5:$D$72,CLUBS!$B6,'MI H'!$X$5:$X$72)+SUMIF('CA F'!$D$5:$D$72,CLUBS!$B6,'CA F'!$X$5:$X$72)+SUMIF('CA H'!$D$5:$D$72,CLUBS!$B6,'CA H'!$X$5:$X$72)+SUMIF('JU F'!$D$5:$D$72,CLUBS!$B6,'JU F'!$X$5:$X$72)+SUMIF('JU H'!$D$5:$D$72,CLUBS!$B6,'JU H'!$X$5:$X$72)</f>
        <v>0</v>
      </c>
      <c r="W16" s="26">
        <f>COUNTIFS('MP F'!$D$5:$D$72,CLUBS!$B6,'MP F'!$Y$5:$Y$72,"&gt;0")+COUNTIFS('MP H'!$D$5:$D$72,CLUBS!$B6,'MP H'!$Y$5:$Y$72,"&gt;0")+COUNTIFS('PO F'!$D$5:$D$72,CLUBS!$B6,'PO F'!$Y$5:$Y$72,"&gt;0")+COUNTIFS('PO H'!$D$5:$D$72,CLUBS!$B6,'PO H'!$Y$5:$Y$72,"&gt;0")+COUNTIFS('PU F'!$D$5:$D$72,CLUBS!$B6,'PU F'!$Y$5:$Y$72,"&gt;0")+COUNTIFS('PU H'!$D$5:$D$72,CLUBS!$B6,'PU H'!$Y$5:$Y$72,"&gt;0")+COUNTIFS('BE F'!$D$5:$D$72,CLUBS!$B6,'BE F'!$Y$5:$Y$72,"&gt;0")+COUNTIFS('BE H'!$D$5:$D$72,CLUBS!$B6,'BE H'!$Y$5:$Y$72,"&gt;0")+COUNTIFS('MI F'!$D$5:$D$72,CLUBS!$B6,'MI F'!$Y$5:$Y$72,"&gt;0")+COUNTIFS('MI H'!$D$5:$D$72,CLUBS!$B6,'MI H'!$Y$5:$Y$72,"&gt;0")+COUNTIFS('CA F'!$D$5:$D$72,CLUBS!$B6,'CA F'!$Y$5:$Y$72,"&gt;0")+COUNTIFS('CA H'!$D$5:$D$72,CLUBS!$B6,'CA H'!$Y$5:$Y$72,"&gt;0")+COUNTIFS('JU F'!$D$5:$D$72,CLUBS!$B6,'JU F'!$Y$5:$Y$72,"&gt;0")+COUNTIFS('JU H'!$D$5:$D$72,CLUBS!$B6,'JU H'!$Y$5:$Y$72,"&gt;0")</f>
        <v>0</v>
      </c>
      <c r="X16" s="26">
        <f>SUMIF('MP F'!$D$5:$D$72,CLUBS!$B6,'MP F'!$Z$5:$Z$72)+SUMIF('MP H'!$D$5:$D$72,CLUBS!$B6,'MP H'!$Z$5:$Z$72)+SUMIF('PO F'!$D$5:$D$72,CLUBS!$B6,'PO F'!$Z$5:$Z$72)+SUMIF('PO H'!$D$5:$D$72,CLUBS!$B6,'PO H'!$Z$5:$Z$72)+SUMIF('PU F'!$D$5:$D$72,CLUBS!$B6,'PU F'!$Z$5:$Z$72)+SUMIF('PU H'!$D$5:$D$72,CLUBS!$B6,'PU H'!$Z$5:$Z$72)+SUMIF('BE F'!$D$5:$D$72,CLUBS!$B6,'BE F'!$Z$5:$Z$72)+SUMIF('BE H'!$D$5:$D$72,CLUBS!$B6,'BE H'!$Z$5:$Z$72)+SUMIF('MI F'!$D$5:$D$72,CLUBS!$B6,'MI F'!$Z$5:$Z$72)+SUMIF('MI H'!$D$5:$D$72,CLUBS!$B6,'MI H'!$Z$5:$Z$72)+SUMIF('CA F'!$D$5:$D$72,CLUBS!$B6,'CA F'!$Z$5:$Z$72)+SUMIF('CA H'!$D$5:$D$72,CLUBS!$B6,'CA H'!$Z$5:$Z$72)+SUMIF('JU F'!$D$5:$D$72,CLUBS!$B6,'JU F'!$Z$5:$Z$72)+SUMIF('JU H'!$D$5:$D$72,CLUBS!$B6,'JU H'!$Z$5:$Z$72)</f>
        <v>0</v>
      </c>
      <c r="Y16" s="26">
        <f>COUNTIFS('MP F'!$D$5:$D$72,CLUBS!$B6,'MP F'!$AA$5:$AA$72,"&gt;0")+COUNTIFS('MP H'!$D$5:$D$72,CLUBS!$B6,'MP H'!$AA$5:$AA$72,"&gt;0")+COUNTIFS('PO F'!$D$5:$D$72,CLUBS!$B6,'PO F'!$AA$5:$AA$72,"&gt;0")+COUNTIFS('PO H'!$D$5:$D$72,CLUBS!$B6,'PO H'!$AA$5:$AA$72,"&gt;0")+COUNTIFS('PU F'!$D$5:$D$72,CLUBS!$B6,'PU F'!$AA$5:$AA$72,"&gt;0")+COUNTIFS('PU H'!$D$5:$D$72,CLUBS!$B6,'PU H'!$AA$5:$AA$72,"&gt;0")+COUNTIFS('BE F'!$D$5:$D$72,CLUBS!$B6,'BE F'!$AA$5:$AA$72,"&gt;0")+COUNTIFS('BE H'!$D$5:$D$72,CLUBS!$B6,'BE H'!$AA$5:$AA$72,"&gt;0")+COUNTIFS('MI F'!$D$5:$D$72,CLUBS!$B6,'MI F'!$AA$5:$AA$72,"&gt;0")+COUNTIFS('MI H'!$D$5:$D$72,CLUBS!$B6,'MI H'!$AA$5:$AA$72,"&gt;0")+COUNTIFS('CA F'!$D$5:$D$72,CLUBS!$B6,'CA F'!$AA$5:$AA$72,"&gt;0")+COUNTIFS('CA H'!$D$5:$D$72,CLUBS!$B6,'CA H'!$AA$5:$AA$72,"&gt;0")+COUNTIFS('JU F'!$D$5:$D$72,CLUBS!$B6,'JU F'!$AA$5:$AA$72,"&gt;0")+COUNTIFS('JU H'!$D$5:$D$72,CLUBS!$B6,'JU H'!$AA$5:$AA$72,"&gt;0")</f>
        <v>0</v>
      </c>
      <c r="Z16" s="26">
        <f>SUMIF('MP F'!$D$5:$D$72,CLUBS!$B6,'MP F'!$AB$5:$AB$72)+SUMIF('MP H'!$D$5:$D$72,CLUBS!$B6,'MP H'!$AB$5:$AB$72)+SUMIF('PO F'!$D$5:$D$72,CLUBS!$B6,'PO F'!$AB$5:$AB$72)+SUMIF('PO H'!$D$5:$D$72,CLUBS!$B6,'PO H'!$AB$5:$AB$72)+SUMIF('PU F'!$D$5:$D$72,CLUBS!$B6,'PU F'!$AB$5:$AB$72)+SUMIF('PU H'!$D$5:$D$72,CLUBS!$B6,'PU H'!$AB$5:$AB$72)+SUMIF('BE F'!$D$5:$D$72,CLUBS!$B6,'BE F'!$AB$5:$AB$72)+SUMIF('BE H'!$D$5:$D$72,CLUBS!$B6,'BE H'!$AB$5:$AB$72)+SUMIF('MI F'!$D$5:$D$72,CLUBS!$B6,'MI F'!$AB$5:$AB$72)+SUMIF('MI H'!$D$5:$D$72,CLUBS!$B6,'MI H'!$AB$5:$AB$72)+SUMIF('CA F'!$D$5:$D$72,CLUBS!$B6,'CA F'!$AB$5:$AB$72)+SUMIF('CA H'!$D$5:$D$72,CLUBS!$B6,'CA H'!$AB$5:$AB$72)+SUMIF('JU F'!$D$5:$D$72,CLUBS!$B6,'JU F'!$AB$5:$AB$72)+SUMIF('JU H'!$D$5:$D$72,CLUBS!$B6,'JU H'!$AB$5:$AB$72)</f>
        <v>0</v>
      </c>
      <c r="AA16" s="26">
        <f>COUNTIFS('MP F'!$D$5:$D$72,CLUBS!$B6,'MP F'!$AC$5:$AC$72,"&gt;0")+COUNTIFS('MP H'!$D$5:$D$72,CLUBS!$B6,'MP H'!$AC$5:$AC$72,"&gt;0")+COUNTIFS('PO F'!$D$5:$D$72,CLUBS!$B6,'PO F'!$AC$5:$AC$72,"&gt;0")+COUNTIFS('PO H'!$D$5:$D$72,CLUBS!$B6,'PO H'!$AC$5:$AC$72,"&gt;0")+COUNTIFS('PU F'!$D$5:$D$72,CLUBS!$B6,'PU F'!$AC$5:$AC$72,"&gt;0")+COUNTIFS('PU H'!$D$5:$D$72,CLUBS!$B6,'PU H'!$AC$5:$AC$72,"&gt;0")+COUNTIFS('BE F'!$D$5:$D$72,CLUBS!$B6,'BE F'!$AC$5:$AC$72,"&gt;0")+COUNTIFS('BE H'!$D$5:$D$72,CLUBS!$B6,'BE H'!$AC$5:$AC$72,"&gt;0")+COUNTIFS('MI F'!$D$5:$D$72,CLUBS!$B6,'MI F'!$AC$5:$AC$72,"&gt;0")+COUNTIFS('MI H'!$D$5:$D$72,CLUBS!$B6,'MI H'!$AC$5:$AC$72,"&gt;0")+COUNTIFS('CA F'!$D$5:$D$72,CLUBS!$B6,'CA F'!$AC$5:$AC$72,"&gt;0")+COUNTIFS('CA H'!$D$5:$D$72,CLUBS!$B6,'CA H'!$AC$5:$AC$72,"&gt;0")+COUNTIFS('JU F'!$D$5:$D$72,CLUBS!$B6,'JU F'!$AC$5:$AC$72,"&gt;0")+COUNTIFS('JU H'!$D$5:$D$72,CLUBS!$B6,'JU H'!$AC$5:$AC$72,"&gt;0")</f>
        <v>0</v>
      </c>
      <c r="AB16" s="26">
        <f>SUMIF('MP F'!$D$5:$D$72,CLUBS!$B6,'MP F'!$AD$5:$AD$72)+SUMIF('MP H'!$D$5:$D$72,CLUBS!$B6,'MP H'!$AD$5:$AD$72)+SUMIF('PO F'!$D$5:$D$72,CLUBS!$B6,'PO F'!$AD$5:$AD$72)+SUMIF('PO H'!$D$5:$D$72,CLUBS!$B6,'PO H'!$AD$5:$AD$72)+SUMIF('PU F'!$D$5:$D$72,CLUBS!$B6,'PU F'!$AD$5:$AD$72)+SUMIF('PU H'!$D$5:$D$72,CLUBS!$B6,'PU H'!$AD$5:$AD$72)+SUMIF('BE F'!$D$5:$D$72,CLUBS!$B6,'BE F'!$AD$5:$AD$72)+SUMIF('BE H'!$D$5:$D$72,CLUBS!$B6,'BE H'!$AD$5:$AD$72)+SUMIF('MI F'!$D$5:$D$72,CLUBS!$B6,'MI F'!$AD$5:$AD$72)+SUMIF('MI H'!$D$5:$D$72,CLUBS!$B6,'MI H'!$AD$5:$AD$72)+SUMIF('CA F'!$D$5:$D$72,CLUBS!$B6,'CA F'!$AD$5:$AD$72)+SUMIF('CA H'!$D$5:$D$72,CLUBS!$B6,'CA H'!$AD$5:$AD$72)+SUMIF('JU F'!$D$5:$D$72,CLUBS!$B6,'JU F'!$AD$5:$AD$72)+SUMIF('JU H'!$D$5:$D$72,CLUBS!$B6,'JU H'!$AD$5:$AD$72)</f>
        <v>0</v>
      </c>
      <c r="AC16" s="26">
        <f>COUNTIFS('MP F'!$D$5:$D$72,CLUBS!$B6,'MP F'!$AE$5:$AE$72,"&gt;0")+COUNTIFS('MP H'!$D$5:$D$72,CLUBS!$B6,'MP H'!$AE$5:$AE$72,"&gt;0")+COUNTIFS('PO F'!$D$5:$D$72,CLUBS!$B6,'PO F'!$AE$5:$AE$72,"&gt;0")+COUNTIFS('PO H'!$D$5:$D$72,CLUBS!$B6,'PO H'!$AE$5:$AE$72,"&gt;0")+COUNTIFS('PU F'!$D$5:$D$72,CLUBS!$B6,'PU F'!$AE$5:$AE$72,"&gt;0")+COUNTIFS('PU H'!$D$5:$D$72,CLUBS!$B6,'PU H'!$AE$5:$AE$72,"&gt;0")+COUNTIFS('BE F'!$D$5:$D$72,CLUBS!$B6,'BE F'!$AE$5:$AE$72,"&gt;0")+COUNTIFS('BE H'!$D$5:$D$72,CLUBS!$B6,'BE H'!$AE$5:$AE$72,"&gt;0")+COUNTIFS('MI F'!$D$5:$D$72,CLUBS!$B6,'MI F'!$AE$5:$AE$72,"&gt;0")+COUNTIFS('MI H'!$D$5:$D$72,CLUBS!$B6,'MI H'!$AE$5:$AE$72,"&gt;0")+COUNTIFS('CA F'!$D$5:$D$72,CLUBS!$B6,'CA F'!$AE$5:$AE$72,"&gt;0")+COUNTIFS('CA H'!$D$5:$D$72,CLUBS!$B6,'CA H'!$AE$5:$AE$72,"&gt;0")+COUNTIFS('JU F'!$D$5:$D$72,CLUBS!$B6,'JU F'!$AE$5:$AE$72,"&gt;0")+COUNTIFS('JU H'!$D$5:$D$72,CLUBS!$B6,'JU H'!$AE$5:$AE$72,"&gt;0")</f>
        <v>0</v>
      </c>
      <c r="AD16" s="26">
        <f>SUMIF('MP F'!$D$5:$D$72,CLUBS!$B6,'MP F'!$AF$5:$AF$72)+SUMIF('MP H'!$D$5:$D$72,CLUBS!$B6,'MP H'!$AF$5:$AF$72)+SUMIF('PO F'!$D$5:$D$72,CLUBS!$B6,'PO F'!$AF$5:$AF$72)+SUMIF('PO H'!$D$5:$D$72,CLUBS!$B6,'PO H'!$AF$5:$AF$72)+SUMIF('PU F'!$D$5:$D$72,CLUBS!$B6,'PU F'!$AF$5:$AF$72)+SUMIF('PU H'!$D$5:$D$72,CLUBS!$B6,'PU H'!$AF$5:$AF$72)+SUMIF('BE F'!$D$5:$D$72,CLUBS!$B6,'BE F'!$AF$5:$AF$72)+SUMIF('BE H'!$D$5:$D$72,CLUBS!$B6,'BE H'!$AF$5:$AF$72)+SUMIF('MI F'!$D$5:$D$72,CLUBS!$B6,'MI F'!$AF$5:$AF$72)+SUMIF('MI H'!$D$5:$D$72,CLUBS!$B6,'MI H'!$AF$5:$AF$72)+SUMIF('CA F'!$D$5:$D$72,CLUBS!$B6,'CA F'!$AF$5:$AF$72)+SUMIF('CA H'!$D$5:$D$72,CLUBS!$B6,'CA H'!$AF$5:$AF$72)+SUMIF('JU F'!$D$5:$D$72,CLUBS!$B6,'JU F'!$AF$5:$AF$72)+SUMIF('JU H'!$D$5:$D$72,CLUBS!$B6,'JU H'!$AF$5:$AF$72)</f>
        <v>0</v>
      </c>
      <c r="AE16" s="26">
        <f>COUNTIFS('MP F'!$D$5:$D$72,CLUBS!$B6,'MP F'!$AG$5:$AG$72,"&gt;0")+COUNTIFS('MP H'!$D$5:$D$72,CLUBS!$B6,'MP H'!$AG$5:$AG$72,"&gt;0")+COUNTIFS('PO F'!$D$5:$D$72,CLUBS!$B6,'PO F'!$AG$5:$AG$72,"&gt;0")+COUNTIFS('PO H'!$D$5:$D$72,CLUBS!$B6,'PO H'!$AG$5:$AG$72,"&gt;0")+COUNTIFS('PU F'!$D$5:$D$72,CLUBS!$B6,'PU F'!$AG$5:$AG$72,"&gt;0")+COUNTIFS('PU H'!$D$5:$D$72,CLUBS!$B6,'PU H'!$AG$5:$AG$72,"&gt;0")+COUNTIFS('BE F'!$D$5:$D$72,CLUBS!$B6,'BE F'!$AG$5:$AG$72,"&gt;0")+COUNTIFS('BE H'!$D$5:$D$72,CLUBS!$B6,'BE H'!$AG$5:$AG$72,"&gt;0")+COUNTIFS('MI F'!$D$5:$D$72,CLUBS!$B6,'MI F'!$AG$5:$AG$72,"&gt;0")+COUNTIFS('MI H'!$D$5:$D$72,CLUBS!$B6,'MI H'!$AG$5:$AG$72,"&gt;0")+COUNTIFS('CA F'!$D$5:$D$72,CLUBS!$B6,'CA F'!$AG$5:$AG$72,"&gt;0")+COUNTIFS('CA H'!$D$5:$D$72,CLUBS!$B6,'CA H'!$AG$5:$AG$72,"&gt;0")+COUNTIFS('JU F'!$D$5:$D$72,CLUBS!$B6,'JU F'!$AG$5:$AG$72,"&gt;0")+COUNTIFS('JU H'!$D$5:$D$72,CLUBS!$B6,'JU H'!$AG$5:$AG$72,"&gt;0")</f>
        <v>0</v>
      </c>
      <c r="AF16" s="26">
        <f>SUMIF('MP F'!$D$5:$D$72,CLUBS!$B6,'MP F'!$AH$5:$AH$72)+SUMIF('MP H'!$D$5:$D$72,CLUBS!$B6,'MP H'!$AH$5:$AH$72)+SUMIF('PO F'!$D$5:$D$72,CLUBS!$B6,'PO F'!$AH$5:$AH$72)+SUMIF('PO H'!$D$5:$D$72,CLUBS!$B6,'PO H'!$AH$5:$AH$72)+SUMIF('PU F'!$D$5:$D$72,CLUBS!$B6,'PU F'!$AH$5:$AH$72)+SUMIF('PU H'!$D$5:$D$72,CLUBS!$B6,'PU H'!$AH$5:$AH$72)+SUMIF('BE F'!$D$5:$D$72,CLUBS!$B6,'BE F'!$AH$5:$AH$72)+SUMIF('BE H'!$D$5:$D$72,CLUBS!$B6,'BE H'!$AH$5:$AH$72)+SUMIF('MI F'!$D$5:$D$72,CLUBS!$B6,'MI F'!$AH$5:$AH$72)+SUMIF('MI H'!$D$5:$D$72,CLUBS!$B6,'MI H'!$AH$5:$AH$72)+SUMIF('CA F'!$D$5:$D$72,CLUBS!$B6,'CA F'!$AH$5:$AH$72)+SUMIF('CA H'!$D$5:$D$72,CLUBS!$B6,'CA H'!$AH$5:$AH$72)+SUMIF('JU F'!$D$5:$D$72,CLUBS!$B6,'JU F'!$AH$5:$AH$72)+SUMIF('JU H'!$D$5:$D$72,CLUBS!$B6,'JU H'!$AH$5:$AH$72)</f>
        <v>0</v>
      </c>
      <c r="AG16" s="16">
        <f t="shared" si="1"/>
        <v>0</v>
      </c>
      <c r="AH16" s="28">
        <f t="shared" si="2"/>
        <v>0</v>
      </c>
      <c r="AI16" s="29">
        <f t="shared" si="3"/>
        <v>0</v>
      </c>
      <c r="AJ16" s="14">
        <f>COUNTIF('Licenciés Jeunes 2023'!F:F,CLUBS!B6)</f>
        <v>0</v>
      </c>
      <c r="AK16" s="27">
        <f t="shared" si="4"/>
        <v>0</v>
      </c>
    </row>
    <row r="17" spans="1:37" ht="13.5" x14ac:dyDescent="0.3">
      <c r="A17" s="34">
        <f t="shared" si="0"/>
        <v>18</v>
      </c>
      <c r="B17" s="65" t="s">
        <v>44</v>
      </c>
      <c r="C17" s="14">
        <f>COUNTIFS('MP F'!$D$5:$D$72,CLUBS!$B9,'MP F'!$E$5:$E$72,"&gt;0")+COUNTIFS('MP H'!$D$5:$D$72,CLUBS!$B9,'MP H'!$E$5:$E$72,"&gt;0")+COUNTIFS('PO F'!$D$5:$D$72,CLUBS!$B9,'PO F'!$E$5:$E$72,"&gt;0")+COUNTIFS('PO H'!$D$5:$D$72,CLUBS!$B9,'PO H'!$E$5:$E$72,"&gt;0")+COUNTIFS('PU F'!$D$5:$D$72,CLUBS!$B9,'PU F'!$E$5:$E$72,"&gt;0")+COUNTIFS('PU H'!$D$5:$D$72,CLUBS!$B9,'PU H'!$E$5:$E$72,"&gt;0")+COUNTIFS('BE F'!$D$5:$D$72,CLUBS!$B9,'BE F'!$E$5:$E$72,"&gt;0")+COUNTIFS('BE H'!$D$5:$D$72,CLUBS!$B9,'BE H'!$E$5:$E$72,"&gt;0")+COUNTIFS('MI F'!$D$5:$D$72,CLUBS!$B9,'MI F'!$E$5:$E$72,"&gt;0")+COUNTIFS('MI H'!$D$5:$D$72,CLUBS!$B9,'MI H'!$E$5:$E$72,"&gt;0")+COUNTIFS('CA F'!$D$5:$D$72,CLUBS!$B9,'CA F'!$E$5:$E$72,"&gt;0")+COUNTIFS('CA H'!$D$5:$D$72,CLUBS!$B9,'CA H'!$E$5:$E$72,"&gt;0")+COUNTIFS('JU F'!$D$5:$D$72,CLUBS!$B9,'JU F'!$E$5:$E$72,"&gt;0")+COUNTIFS('JU H'!$D$5:$D$72,CLUBS!$B9,'JU H'!$E$5:$E$72,"&gt;0")</f>
        <v>3</v>
      </c>
      <c r="D17" s="27">
        <f>SUMIF('MP F'!$D$5:$D$72,CLUBS!$B9,'MP F'!$F$5:$F$72)+SUMIF('MP H'!$D$5:$D$72,CLUBS!$B9,'MP H'!$F$5:$F$72)+SUMIF('PO F'!$D$5:$D$72,CLUBS!$B9,'PO F'!$F$5:$F$72)+SUMIF('PO H'!$D$5:$D$72,CLUBS!$B9,'PO H'!$F$5:$F$72)+SUMIF('PU F'!$D$5:$D$72,CLUBS!$B9,'PU F'!$F$5:$F$72)+SUMIF('PU H'!$D$5:$D$72,CLUBS!$B9,'PU H'!$F$5:$F$72)+SUMIF('BE F'!$D$5:$D$72,CLUBS!$B9,'BE F'!$F$5:$F$72)+SUMIF('BE H'!$D$5:$D$72,CLUBS!$B9,'BE H'!$F$5:$F$72)+SUMIF('MI F'!$D$5:$D$72,CLUBS!$B9,'MI F'!$F$5:$F$72)+SUMIF('MI H'!$D$5:$D$72,CLUBS!$B9,'MI H'!$F$5:$F$72)+SUMIF('CA F'!$D$5:$D$72,CLUBS!$B9,'CA F'!$F$5:$F$72)+SUMIF('CA H'!$D$5:$D$72,CLUBS!$B9,'CA H'!$F$5:$F$72)+SUMIF('JU F'!$D$5:$D$72,CLUBS!$B9,'JU F'!$F$5:$F$72)+SUMIF('JU H'!$D$5:$D$72,CLUBS!$B9,'JU H'!$F$5:$F$72)</f>
        <v>38</v>
      </c>
      <c r="E17" s="38">
        <f>COUNTIFS('MP F'!$D$5:$D$72,CLUBS!$B9,'MP F'!$G$5:$G$72,"&gt;0")+COUNTIFS('MP H'!$D$5:$D$72,CLUBS!$B9,'MP H'!$G$5:$G$72,"&gt;0")+COUNTIFS('PO F'!$D$5:$D$72,CLUBS!$B9,'PO F'!$G$5:$G$72,"&gt;0")+COUNTIFS('PO H'!$D$5:$D$72,CLUBS!$B9,'PO H'!$G$5:$G$72,"&gt;0")+COUNTIFS('PU F'!$D$5:$D$72,CLUBS!$B9,'PU F'!$G$5:$G$72,"&gt;0")+COUNTIFS('PU H'!$D$5:$D$72,CLUBS!$B9,'PU H'!$G$5:$G$72,"&gt;0")+COUNTIFS('BE F'!$D$5:$D$72,CLUBS!$B9,'BE F'!$G$5:$G$72,"&gt;0")+COUNTIFS('BE H'!$D$5:$D$72,CLUBS!$B9,'BE H'!$G$5:$G$72,"&gt;0")+COUNTIFS('MI F'!$D$5:$D$72,CLUBS!$B9,'MI F'!$G$5:$G$72,"&gt;0")+COUNTIFS('MI H'!$D$5:$D$72,CLUBS!$B9,'MI H'!$G$5:$G$72,"&gt;0")+COUNTIFS('CA F'!$D$5:$D$72,CLUBS!$B9,'CA F'!$G$5:$G$72,"&gt;0")+COUNTIFS('CA H'!$D$5:$D$72,CLUBS!$B9,'CA H'!$G$5:$G$72,"&gt;0")+COUNTIFS('JU F'!$D$5:$D$72,CLUBS!$B9,'JU F'!$G$5:$G$72,"&gt;0")+COUNTIFS('JU H'!$D$5:$D$72,CLUBS!$B9,'JU H'!$G$5:$G$72,"&gt;0")</f>
        <v>0</v>
      </c>
      <c r="F17" s="58">
        <f>SUMIF('MP F'!$D$5:$D$72,CLUBS!$B9,'MP F'!$H$5:$H$72)+SUMIF('MP H'!$D$5:$D$72,CLUBS!$B9,'MP H'!$H$5:$H$72)+SUMIF('PO F'!$D$5:$D$72,CLUBS!$B9,'PO F'!$H$5:$H$72)+SUMIF('PO H'!$D$5:$D$72,CLUBS!$B9,'PO H'!$H$5:$H$72)+SUMIF('PU F'!$D$5:$D$72,CLUBS!$B9,'PU F'!$H$5:$H$72)+SUMIF('PU H'!$D$5:$D$72,CLUBS!$B9,'PU H'!$H$5:$H$72)+SUMIF('BE F'!$D$5:$D$72,CLUBS!$B9,'BE F'!$H$5:$H$72)+SUMIF('BE H'!$D$5:$D$72,CLUBS!$B9,'BE H'!$H$5:$H$72)+SUMIF('MI F'!$D$5:$D$72,CLUBS!$B9,'MI F'!$H$5:$H$72)+SUMIF('MI H'!$D$5:$D$72,CLUBS!$B9,'MI H'!$H$5:$H$72)+SUMIF('CA F'!$D$5:$D$72,CLUBS!$B9,'CA F'!$H$5:$H$72)+SUMIF('CA H'!$D$5:$D$72,CLUBS!$B9,'CA H'!$H$5:$H$72)+SUMIF('JU F'!$D$5:$D$72,CLUBS!$B9,'JU F'!$H$5:$H$72)+SUMIF('JU H'!$D$5:$D$72,CLUBS!$B9,'JU H'!$H$5:$H$72)</f>
        <v>0</v>
      </c>
      <c r="G17" s="14">
        <f>COUNTIFS('MP F'!$D$5:$D$72,CLUBS!$B9,'MP F'!$I$5:$I$72,"&gt;0")+COUNTIFS('MP H'!$D$5:$D$72,CLUBS!$B9,'MP H'!$I$5:$I$72,"&gt;0")+COUNTIFS('PO F'!$D$5:$D$72,CLUBS!$B9,'PO F'!$I$5:$I$72,"&gt;0")+COUNTIFS('PO H'!$D$5:$D$72,CLUBS!$B9,'PO H'!$I$5:$I$72,"&gt;0")+COUNTIFS('PU F'!$D$5:$D$72,CLUBS!$B9,'PU F'!$I$5:$I$72,"&gt;0")+COUNTIFS('PU H'!$D$5:$D$72,CLUBS!$B9,'PU H'!$I$5:$I$72,"&gt;0")+COUNTIFS('BE F'!$D$5:$D$72,CLUBS!$B9,'BE F'!$I$5:$I$72,"&gt;0")+COUNTIFS('BE H'!$D$5:$D$72,CLUBS!$B9,'BE H'!$I$5:$I$72,"&gt;0")+COUNTIFS('MI F'!$D$5:$D$72,CLUBS!$B9,'MI F'!$I$5:$I$72,"&gt;0")+COUNTIFS('MI H'!$D$5:$D$72,CLUBS!$B9,'MI H'!$I$5:$I$72,"&gt;0")+COUNTIFS('CA F'!$D$5:$D$72,CLUBS!$B9,'CA F'!$I$5:$I$72,"&gt;0")+COUNTIFS('CA H'!$D$5:$D$72,CLUBS!$B9,'CA H'!$I$5:$I$72,"&gt;0")+COUNTIFS('JU F'!$D$5:$D$72,CLUBS!$B9,'JU F'!$I$5:$I$72,"&gt;0")+COUNTIFS('JU H'!$D$5:$D$72,CLUBS!$B9,'JU H'!$I$5:$I$72,"&gt;0")</f>
        <v>0</v>
      </c>
      <c r="H17" s="26">
        <f>SUMIF('MP F'!$D$5:$D$72,CLUBS!$B9,'MP F'!$J$5:$J$72)+SUMIF('MP H'!$D$5:$D$72,CLUBS!$B9,'MP H'!$J$5:$J$72)+SUMIF('PO F'!$D$5:$D$72,CLUBS!$B9,'PO F'!$J$5:$J$72)+SUMIF('PO H'!$D$5:$D$72,CLUBS!$B9,'PO H'!$J$5:$J$72)+SUMIF('PU F'!$D$5:$D$72,CLUBS!$B9,'PU F'!$J$5:$J$72)+SUMIF('PU H'!$D$5:$D$72,CLUBS!$B9,'PU H'!$J$5:$J$72)+SUMIF('BE F'!$D$5:$D$72,CLUBS!$B9,'BE F'!$J$5:$J$72)+SUMIF('BE H'!$D$5:$D$72,CLUBS!$B9,'BE H'!$J$5:$J$72)+SUMIF('MI F'!$D$5:$D$72,CLUBS!$B9,'MI F'!$J$5:$J$72)+SUMIF('MI H'!$D$5:$D$72,CLUBS!$B9,'MI H'!$J$5:$J$72)+SUMIF('CA F'!$D$5:$D$72,CLUBS!$B9,'CA F'!$J$5:$J$72)+SUMIF('CA H'!$D$5:$D$72,CLUBS!$B9,'CA H'!$J$5:$J$72)+SUMIF('JU F'!$D$5:$D$72,CLUBS!$B9,'JU F'!$J$5:$J$72)+SUMIF('JU H'!$D$5:$D$72,CLUBS!$B9,'JU H'!$J$5:$J$72)</f>
        <v>0</v>
      </c>
      <c r="I17" s="38">
        <f>COUNTIFS('MP F'!$D$5:$D$72,CLUBS!$B9,'MP F'!$K$5:$K$72,"&gt;0")+COUNTIFS('MP H'!$D$5:$D$72,CLUBS!$B9,'MP H'!$K$5:$K$72,"&gt;0")+COUNTIFS('PO F'!$D$5:$D$72,CLUBS!$B9,'PO F'!$K$5:$K$72,"&gt;0")+COUNTIFS('PO H'!$D$5:$D$72,CLUBS!$B9,'PO H'!$K$5:$K$72,"&gt;0")+COUNTIFS('PU F'!$D$5:$D$72,CLUBS!$B9,'PU F'!$K$5:$K$72,"&gt;0")+COUNTIFS('PU H'!$D$5:$D$72,CLUBS!$B9,'PU H'!$K$5:$K$72,"&gt;0")+COUNTIFS('BE F'!$D$5:$D$72,CLUBS!$B9,'BE F'!$K$5:$K$72,"&gt;0")+COUNTIFS('BE H'!$D$5:$D$72,CLUBS!$B9,'BE H'!$K$5:$K$72,"&gt;0")+COUNTIFS('MI F'!$D$5:$D$72,CLUBS!$B9,'MI F'!$K$5:$K$72,"&gt;0")+COUNTIFS('MI H'!$D$5:$D$72,CLUBS!$B9,'MI H'!$K$5:$K$72,"&gt;0")+COUNTIFS('CA F'!$D$5:$D$72,CLUBS!$B9,'CA F'!$K$5:$K$72,"&gt;0")+COUNTIFS('CA H'!$D$5:$D$72,CLUBS!$B9,'CA H'!$K$5:$K$72,"&gt;0")+COUNTIFS('JU F'!$D$5:$D$72,CLUBS!$B9,'JU F'!$K$5:$K$72,"&gt;0")+COUNTIFS('JU H'!$D$5:$D$72,CLUBS!$B9,'JU H'!$K$5:$K$72,"&gt;0")</f>
        <v>0</v>
      </c>
      <c r="J17" s="38">
        <f>SUMIF('MP F'!$D$5:$D$72,CLUBS!$B9,'MP F'!$L$5:$L$72)+SUMIF('MP H'!$D$5:$D$72,CLUBS!$B9,'MP H'!$L$5:$L$72)+SUMIF('PO F'!$D$5:$D$72,CLUBS!$B9,'PO F'!$L$5:$L$72)+SUMIF('PO H'!$D$5:$D$72,CLUBS!$B9,'PO H'!$L$5:$L$72)+SUMIF('PU F'!$D$5:$D$72,CLUBS!$B9,'PU F'!$L$5:$L$72)+SUMIF('PU H'!$D$5:$D$72,CLUBS!$B9,'PU H'!$L$5:$L$72)+SUMIF('BE F'!$D$5:$D$72,CLUBS!$B9,'BE F'!$L$5:$L$72)+SUMIF('BE H'!$D$5:$D$72,CLUBS!$B9,'BE H'!$L$5:$L$72)+SUMIF('MI F'!$D$5:$D$72,CLUBS!$B9,'MI F'!$L$5:$L$72)+SUMIF('MI H'!$D$5:$D$72,CLUBS!$B9,'MI H'!$L$5:$L$72)+SUMIF('CA F'!$D$5:$D$72,CLUBS!$B9,'CA F'!$L$5:$L$72)+SUMIF('CA H'!$D$5:$D$72,CLUBS!$B9,'CA H'!$L$5:$L$72)+SUMIF('JU F'!$D$5:$D$72,CLUBS!$B9,'JU F'!$L$5:$L$72)+SUMIF('JU H'!$D$5:$D$72,CLUBS!$B9,'JU H'!$L$5:$L$72)</f>
        <v>0</v>
      </c>
      <c r="K17" s="26">
        <f>COUNTIFS('MP F'!$D$5:$D$72,CLUBS!$B9,'MP F'!$M$5:$M$72,"&gt;0")+COUNTIFS('MP H'!$D$5:$D$72,CLUBS!$B9,'MP H'!$M$5:$M$72,"&gt;0")+COUNTIFS('PO F'!$D$5:$D$72,CLUBS!$B9,'PO F'!$M$5:$M$72,"&gt;0")+COUNTIFS('PO H'!$D$5:$D$72,CLUBS!$B9,'PO H'!$M$5:$M$72,"&gt;0")+COUNTIFS('PU F'!$D$5:$D$72,CLUBS!$B9,'PU F'!$M$5:$M$72,"&gt;0")+COUNTIFS('PU H'!$D$5:$D$72,CLUBS!$B9,'PU H'!$M$5:$M$72,"&gt;0")+COUNTIFS('BE F'!$D$5:$D$72,CLUBS!$B9,'BE F'!$M$5:$M$72,"&gt;0")+COUNTIFS('BE H'!$D$5:$D$72,CLUBS!$B9,'BE H'!$M$5:$M$72,"&gt;0")+COUNTIFS('MI F'!$D$5:$D$72,CLUBS!$B9,'MI F'!$M$5:$M$72,"&gt;0")+COUNTIFS('MI H'!$D$5:$D$72,CLUBS!$B9,'MI H'!$M$5:$M$72,"&gt;0")+COUNTIFS('CA F'!$D$5:$D$72,CLUBS!$B9,'CA F'!$M$5:$M$72,"&gt;0")+COUNTIFS('CA H'!$D$5:$D$72,CLUBS!$B9,'CA H'!$M$5:$M$72,"&gt;0")+COUNTIFS('JU F'!$D$5:$D$72,CLUBS!$B9,'JU F'!$M$5:$M$72,"&gt;0")+COUNTIFS('JU H'!$D$5:$D$72,CLUBS!$B9,'JU H'!$M$5:$M$72,"&gt;0")</f>
        <v>0</v>
      </c>
      <c r="L17" s="26">
        <f>SUMIF('MP F'!$D$5:$D$72,CLUBS!$B9,'MP F'!$N$5:$N$72)+SUMIF('MP H'!$D$5:$D$72,CLUBS!$B9,'MP H'!$N$5:$N$72)+SUMIF('PO F'!$D$5:$D$72,CLUBS!$B9,'PO F'!$N$5:$N$72)+SUMIF('PO H'!$D$5:$D$72,CLUBS!$B9,'PO H'!$N$5:$N$72)+SUMIF('PU F'!$D$5:$D$72,CLUBS!$B9,'PU F'!$N$5:$N$72)+SUMIF('PU H'!$D$5:$D$72,CLUBS!$B9,'PU H'!$N$5:$N$72)+SUMIF('BE F'!$D$5:$D$72,CLUBS!$B9,'BE F'!$N$5:$N$72)+SUMIF('BE H'!$D$5:$D$72,CLUBS!$B9,'BE H'!$N$5:$N$72)+SUMIF('MI F'!$D$5:$D$72,CLUBS!$B9,'MI F'!$N$5:$N$72)+SUMIF('MI H'!$D$5:$D$72,CLUBS!$B9,'MI H'!$N$5:$N$72)+SUMIF('CA F'!$D$5:$D$72,CLUBS!$B9,'CA F'!$N$5:$N$72)+SUMIF('CA H'!$D$5:$D$72,CLUBS!$B9,'CA H'!$N$5:$N$72)+SUMIF('JU F'!$D$5:$D$72,CLUBS!$B9,'JU F'!$N$5:$N$72)+SUMIF('JU H'!$D$5:$D$72,CLUBS!$B9,'JU H'!$N$5:$N$72)</f>
        <v>0</v>
      </c>
      <c r="M17" s="26">
        <f>COUNTIFS('MP F'!$D$5:$D$72,CLUBS!$B9,'MP F'!$O$5:$O$72,"&gt;0")+COUNTIFS('MP H'!$D$5:$D$72,CLUBS!$B9,'MP H'!$O$5:$O$72,"&gt;0")+COUNTIFS('PO F'!$D$5:$D$72,CLUBS!$B9,'PO F'!$O$5:$O$72,"&gt;0")+COUNTIFS('PO H'!$D$5:$D$72,CLUBS!$B9,'PO H'!$O$5:$O$72,"&gt;0")+COUNTIFS('PU F'!$D$5:$D$72,CLUBS!$B9,'PU F'!$O$5:$O$72,"&gt;0")+COUNTIFS('PU H'!$D$5:$D$72,CLUBS!$B9,'PU H'!$O$5:$O$72,"&gt;0")+COUNTIFS('BE F'!$D$5:$D$72,CLUBS!$B9,'BE F'!$O$5:$O$72,"&gt;0")+COUNTIFS('BE H'!$D$5:$D$72,CLUBS!$B9,'BE H'!$O$5:$O$72,"&gt;0")+COUNTIFS('MI F'!$D$5:$D$72,CLUBS!$B9,'MI F'!$O$5:$O$72,"&gt;0")+COUNTIFS('MI H'!$D$5:$D$72,CLUBS!$B9,'MI H'!$O$5:$O$72,"&gt;0")+COUNTIFS('CA F'!$D$5:$D$72,CLUBS!$B9,'CA F'!$O$5:$O$72,"&gt;0")+COUNTIFS('CA H'!$D$5:$D$72,CLUBS!$B9,'CA H'!$O$5:$O$72,"&gt;0")+COUNTIFS('JU F'!$D$5:$D$72,CLUBS!$B9,'JU F'!$O$5:$O$72,"&gt;0")+COUNTIFS('JU H'!$D$5:$D$72,CLUBS!$B9,'JU H'!$O$5:$O$72,"&gt;0")</f>
        <v>0</v>
      </c>
      <c r="N17" s="26">
        <f>SUMIF('MP F'!$D$5:$D$72,CLUBS!$B9,'MP F'!$P$5:$P$72)+SUMIF('MP H'!$D$5:$D$72,CLUBS!$B9,'MP H'!$P$5:$P$72)+SUMIF('PO F'!$D$5:$D$72,CLUBS!$B9,'PO F'!$P$5:$P$72)+SUMIF('PO H'!$D$5:$D$72,CLUBS!$B9,'PO H'!$P$5:$P$72)+SUMIF('PU F'!$D$5:$D$72,CLUBS!$B9,'PU F'!$P$5:$P$72)+SUMIF('PU H'!$D$5:$D$72,CLUBS!$B9,'PU H'!$P$5:$P$72)+SUMIF('BE F'!$D$5:$D$72,CLUBS!$B9,'BE F'!$P$5:$P$72)+SUMIF('BE H'!$D$5:$D$72,CLUBS!$B9,'BE H'!$P$5:$P$72)+SUMIF('MI F'!$D$5:$D$72,CLUBS!$B9,'MI F'!$P$5:$P$72)+SUMIF('MI H'!$D$5:$D$72,CLUBS!$B9,'MI H'!$P$5:$P$72)+SUMIF('CA F'!$D$5:$D$72,CLUBS!$B9,'CA F'!$P$5:$P$72)+SUMIF('CA H'!$D$5:$D$72,CLUBS!$B9,'CA H'!$P$5:$P$72)+SUMIF('JU F'!$D$5:$D$72,CLUBS!$B9,'JU F'!$P$5:$P$72)+SUMIF('JU H'!$D$5:$D$72,CLUBS!$B9,'JU H'!$P$5:$P$72)</f>
        <v>0</v>
      </c>
      <c r="O17" s="26">
        <f>COUNTIFS('MP F'!$D$5:$D$72,CLUBS!$B9,'MP F'!$Q$5:$Q$72,"&gt;0")+COUNTIFS('MP H'!$D$5:$D$72,CLUBS!$B9,'MP H'!$Q$5:$Q$72,"&gt;0")+COUNTIFS('PO F'!$D$5:$D$72,CLUBS!$B9,'PO F'!$Q$5:$Q$72,"&gt;0")+COUNTIFS('PO H'!$D$5:$D$72,CLUBS!$B9,'PO H'!$Q$5:$Q$72,"&gt;0")+COUNTIFS('PU F'!$D$5:$D$72,CLUBS!$B9,'PU F'!$Q$5:$Q$72,"&gt;0")+COUNTIFS('PU H'!$D$5:$D$72,CLUBS!$B9,'PU H'!$Q$5:$Q$72,"&gt;0")+COUNTIFS('BE F'!$D$5:$D$72,CLUBS!$B9,'BE F'!$Q$5:$Q$72,"&gt;0")+COUNTIFS('BE H'!$D$5:$D$72,CLUBS!$B9,'BE H'!$Q$5:$Q$72,"&gt;0")+COUNTIFS('MI F'!$D$5:$D$72,CLUBS!$B9,'MI F'!$Q$5:$Q$72,"&gt;0")+COUNTIFS('MI H'!$D$5:$D$72,CLUBS!$B9,'MI H'!$Q$5:$Q$72,"&gt;0")+COUNTIFS('CA F'!$D$5:$D$72,CLUBS!$B9,'CA F'!$Q$5:$Q$72,"&gt;0")+COUNTIFS('CA H'!$D$5:$D$72,CLUBS!$B9,'CA H'!$Q$5:$Q$72,"&gt;0")+COUNTIFS('JU F'!$D$5:$D$72,CLUBS!$B9,'JU F'!$Q$5:$Q$72,"&gt;0")+COUNTIFS('JU H'!$D$5:$D$72,CLUBS!$B9,'JU H'!$Q$5:$Q$72,"&gt;0")</f>
        <v>0</v>
      </c>
      <c r="P17" s="26">
        <f>SUMIF('MP F'!$D$5:$D$72,CLUBS!$B9,'MP F'!$R$5:$R$72)+SUMIF('MP H'!$D$5:$D$72,CLUBS!$B9,'MP H'!$R$5:$R$72)+SUMIF('PO F'!$D$5:$D$72,CLUBS!$B9,'PO F'!$R$5:$R$72)+SUMIF('PO H'!$D$5:$D$72,CLUBS!$B9,'PO H'!$R$5:$R$72)+SUMIF('PU F'!$D$5:$D$72,CLUBS!$B9,'PU F'!$R$5:$R$72)+SUMIF('PU H'!$D$5:$D$72,CLUBS!$B9,'PU H'!$R$5:$R$72)+SUMIF('BE F'!$D$5:$D$72,CLUBS!$B9,'BE F'!$R$5:$R$72)+SUMIF('BE H'!$D$5:$D$72,CLUBS!$B9,'BE H'!$R$5:$R$72)+SUMIF('MI F'!$D$5:$D$72,CLUBS!$B9,'MI F'!$R$5:$R$72)+SUMIF('MI H'!$D$5:$D$72,CLUBS!$B9,'MI H'!$R$5:$R$72)+SUMIF('CA F'!$D$5:$D$72,CLUBS!$B9,'CA F'!$R$5:$R$72)+SUMIF('CA H'!$D$5:$D$72,CLUBS!$B9,'CA H'!$R$5:$R$72)+SUMIF('JU F'!$D$5:$D$72,CLUBS!$B9,'JU F'!$R$5:$R$72)+SUMIF('JU H'!$D$5:$D$72,CLUBS!$B9,'JU H'!$R$5:$R$72)</f>
        <v>0</v>
      </c>
      <c r="Q17" s="26">
        <f>COUNTIFS('MP F'!$D$5:$D$72,CLUBS!$B9,'MP F'!$S$5:$S$72,"&gt;0")+COUNTIFS('MP H'!$D$5:$D$72,CLUBS!$B9,'MP H'!$S$5:$S$72,"&gt;0")+COUNTIFS('PO F'!$D$5:$D$72,CLUBS!$B9,'PO F'!$S$5:$S$72,"&gt;0")+COUNTIFS('PO H'!$D$5:$D$72,CLUBS!$B9,'PO H'!$S$5:$S$72,"&gt;0")+COUNTIFS('PU F'!$D$5:$D$72,CLUBS!$B9,'PU F'!$S$5:$S$72,"&gt;0")+COUNTIFS('PU H'!$D$5:$D$72,CLUBS!$B9,'PU H'!$S$5:$S$72,"&gt;0")+COUNTIFS('BE F'!$D$5:$D$72,CLUBS!$B9,'BE F'!$S$5:$S$72,"&gt;0")+COUNTIFS('BE H'!$D$5:$D$72,CLUBS!$B9,'BE H'!$S$5:$S$72,"&gt;0")+COUNTIFS('MI F'!$D$5:$D$72,CLUBS!$B9,'MI F'!$S$5:$S$72,"&gt;0")+COUNTIFS('MI H'!$D$5:$D$72,CLUBS!$B9,'MI H'!$S$5:$S$72,"&gt;0")+COUNTIFS('CA F'!$D$5:$D$72,CLUBS!$B9,'CA F'!$S$5:$S$72,"&gt;0")+COUNTIFS('CA H'!$D$5:$D$72,CLUBS!$B9,'CA H'!$S$5:$S$72,"&gt;0")+COUNTIFS('JU F'!$D$5:$D$72,CLUBS!$B9,'JU F'!$S$5:$S$72,"&gt;0")+COUNTIFS('JU H'!$D$5:$D$72,CLUBS!$B9,'JU H'!$S$5:$S$72,"&gt;0")</f>
        <v>0</v>
      </c>
      <c r="R17" s="26">
        <f>SUMIF('MP F'!$D$5:$D$72,CLUBS!$B9,'MP F'!$T$5:$T$72)+SUMIF('MP H'!$D$5:$D$72,CLUBS!$B9,'MP H'!$T$5:$T$72)+SUMIF('PO F'!$D$5:$D$72,CLUBS!$B9,'PO F'!$T$5:$T$72)+SUMIF('PO H'!$D$5:$D$72,CLUBS!$B9,'PO H'!$T$5:$T$72)+SUMIF('PU F'!$D$5:$D$72,CLUBS!$B9,'PU F'!$T$5:$T$72)+SUMIF('PU H'!$D$5:$D$72,CLUBS!$B9,'PU H'!$T$5:$T$72)+SUMIF('BE F'!$D$5:$D$72,CLUBS!$B9,'BE F'!$T$5:$T$72)+SUMIF('BE H'!$D$5:$D$72,CLUBS!$B9,'BE H'!$T$5:$T$72)+SUMIF('MI F'!$D$5:$D$72,CLUBS!$B9,'MI F'!$T$5:$T$72)+SUMIF('MI H'!$D$5:$D$72,CLUBS!$B9,'MI H'!$T$5:$T$72)+SUMIF('CA F'!$D$5:$D$72,CLUBS!$B9,'CA F'!$T$5:$T$72)+SUMIF('CA H'!$D$5:$D$72,CLUBS!$B9,'CA H'!$T$5:$T$72)+SUMIF('JU F'!$D$5:$D$72,CLUBS!$B9,'JU F'!$T$5:$T$72)+SUMIF('JU H'!$D$5:$D$72,CLUBS!$B9,'JU H'!$T$5:$T$72)</f>
        <v>0</v>
      </c>
      <c r="S17" s="26">
        <f>COUNTIFS('MP F'!$D$5:$D$72,CLUBS!$B9,'MP F'!$U$5:$U$72,"&gt;0")+COUNTIFS('MP H'!$D$5:$D$72,CLUBS!$B9,'MP H'!$U$5:$U$72,"&gt;0")+COUNTIFS('PO F'!$D$5:$D$72,CLUBS!$B9,'PO F'!$U$5:$U$72,"&gt;0")+COUNTIFS('PO H'!$D$5:$D$72,CLUBS!$B9,'PO H'!$U$5:$U$72,"&gt;0")+COUNTIFS('PU F'!$D$5:$D$72,CLUBS!$B9,'PU F'!$U$5:$U$72,"&gt;0")+COUNTIFS('PU H'!$D$5:$D$72,CLUBS!$B9,'PU H'!$U$5:$U$72,"&gt;0")+COUNTIFS('BE F'!$D$5:$D$72,CLUBS!$B9,'BE F'!$U$5:$U$72,"&gt;0")+COUNTIFS('BE H'!$D$5:$D$72,CLUBS!$B9,'BE H'!$U$5:$U$72,"&gt;0")+COUNTIFS('MI F'!$D$5:$D$72,CLUBS!$B9,'MI F'!$U$5:$U$72,"&gt;0")+COUNTIFS('MI H'!$D$5:$D$72,CLUBS!$B9,'MI H'!$U$5:$U$72,"&gt;0")+COUNTIFS('CA F'!$D$5:$D$72,CLUBS!$B9,'CA F'!$U$5:$U$72,"&gt;0")+COUNTIFS('CA H'!$D$5:$D$72,CLUBS!$B9,'CA H'!$U$5:$U$72,"&gt;0")+COUNTIFS('JU F'!$D$5:$D$72,CLUBS!$B9,'JU F'!$U$5:$U$72,"&gt;0")+COUNTIFS('JU H'!$D$5:$D$72,CLUBS!$B9,'JU H'!$U$5:$U$72,"&gt;0")</f>
        <v>0</v>
      </c>
      <c r="T17" s="26">
        <f>SUMIF('MP F'!$D$5:$D$72,CLUBS!$B9,'MP F'!$V$5:$V$72)+SUMIF('MP H'!$D$5:$D$72,CLUBS!$B9,'MP H'!$V$5:$V$72)+SUMIF('PO F'!$D$5:$D$72,CLUBS!$B9,'PO F'!$V$5:$V$72)+SUMIF('PO H'!$D$5:$D$72,CLUBS!$B9,'PO H'!$V$5:$V$72)+SUMIF('PU F'!$D$5:$D$72,CLUBS!$B9,'PU F'!$V$5:$V$72)+SUMIF('PU H'!$D$5:$D$72,CLUBS!$B9,'PU H'!$V$5:$V$72)+SUMIF('BE F'!$D$5:$D$72,CLUBS!$B9,'BE F'!$V$5:$V$72)+SUMIF('BE H'!$D$5:$D$72,CLUBS!$B9,'BE H'!$V$5:$V$72)+SUMIF('MI F'!$D$5:$D$72,CLUBS!$B9,'MI F'!$V$5:$V$72)+SUMIF('MI H'!$D$5:$D$72,CLUBS!$B9,'MI H'!$V$5:$V$72)+SUMIF('CA F'!$D$5:$D$72,CLUBS!$B9,'CA F'!$V$5:$V$72)+SUMIF('CA H'!$D$5:$D$72,CLUBS!$B9,'CA H'!$V$5:$V$72)+SUMIF('JU F'!$D$5:$D$72,CLUBS!$B9,'JU F'!$V$5:$V$72)+SUMIF('JU H'!$D$5:$D$72,CLUBS!$B9,'JU H'!$V$5:$V$72)</f>
        <v>0</v>
      </c>
      <c r="U17" s="26">
        <f>COUNTIFS('MP F'!$D$5:$D$72,CLUBS!$B9,'MP F'!$W$5:$W$72,"&gt;0")+COUNTIFS('MP H'!$D$5:$D$72,CLUBS!$B9,'MP H'!$W$5:$W$72,"&gt;0")+COUNTIFS('PO F'!$D$5:$D$72,CLUBS!$B9,'PO F'!$W$5:$W$72,"&gt;0")+COUNTIFS('PO H'!$D$5:$D$72,CLUBS!$B9,'PO H'!$W$5:$W$72,"&gt;0")+COUNTIFS('PU F'!$D$5:$D$72,CLUBS!$B9,'PU F'!$W$5:$W$72,"&gt;0")+COUNTIFS('PU H'!$D$5:$D$72,CLUBS!$B9,'PU H'!$W$5:$W$72,"&gt;0")+COUNTIFS('BE F'!$D$5:$D$72,CLUBS!$B9,'BE F'!$W$5:$W$72,"&gt;0")+COUNTIFS('BE H'!$D$5:$D$72,CLUBS!$B9,'BE H'!$W$5:$W$72,"&gt;0")+COUNTIFS('MI F'!$D$5:$D$72,CLUBS!$B9,'MI F'!$W$5:$W$72,"&gt;0")+COUNTIFS('MI H'!$D$5:$D$72,CLUBS!$B9,'MI H'!$W$5:$W$72,"&gt;0")+COUNTIFS('CA F'!$D$5:$D$72,CLUBS!$B9,'CA F'!$W$5:$W$72,"&gt;0")+COUNTIFS('CA H'!$D$5:$D$72,CLUBS!$B9,'CA H'!$W$5:$W$72,"&gt;0")+COUNTIFS('JU F'!$D$5:$D$72,CLUBS!$B9,'JU F'!$W$5:$W$72,"&gt;0")+COUNTIFS('JU H'!$D$5:$D$72,CLUBS!$B9,'JU H'!$W$5:$W$72,"&gt;0")</f>
        <v>0</v>
      </c>
      <c r="V17" s="26">
        <f>SUMIF('MP F'!$D$5:$D$72,CLUBS!$B9,'MP F'!$X$5:$X$72)+SUMIF('MP H'!$D$5:$D$72,CLUBS!$B9,'MP H'!$X$5:$X$72)+SUMIF('PO F'!$D$5:$D$72,CLUBS!$B9,'PO F'!$X$5:$X$72)+SUMIF('PO H'!$D$5:$D$72,CLUBS!$B9,'PO H'!$X$5:$X$72)+SUMIF('PU F'!$D$5:$D$72,CLUBS!$B9,'PU F'!$X$5:$X$72)+SUMIF('PU H'!$D$5:$D$72,CLUBS!$B9,'PU H'!$X$5:$X$72)+SUMIF('BE F'!$D$5:$D$72,CLUBS!$B9,'BE F'!$X$5:$X$72)+SUMIF('BE H'!$D$5:$D$72,CLUBS!$B9,'BE H'!$X$5:$X$72)+SUMIF('MI F'!$D$5:$D$72,CLUBS!$B9,'MI F'!$X$5:$X$72)+SUMIF('MI H'!$D$5:$D$72,CLUBS!$B9,'MI H'!$X$5:$X$72)+SUMIF('CA F'!$D$5:$D$72,CLUBS!$B9,'CA F'!$X$5:$X$72)+SUMIF('CA H'!$D$5:$D$72,CLUBS!$B9,'CA H'!$X$5:$X$72)+SUMIF('JU F'!$D$5:$D$72,CLUBS!$B9,'JU F'!$X$5:$X$72)+SUMIF('JU H'!$D$5:$D$72,CLUBS!$B9,'JU H'!$X$5:$X$72)</f>
        <v>0</v>
      </c>
      <c r="W17" s="26">
        <f>COUNTIFS('MP F'!$D$5:$D$72,CLUBS!$B9,'MP F'!$Y$5:$Y$72,"&gt;0")+COUNTIFS('MP H'!$D$5:$D$72,CLUBS!$B9,'MP H'!$Y$5:$Y$72,"&gt;0")+COUNTIFS('PO F'!$D$5:$D$72,CLUBS!$B9,'PO F'!$Y$5:$Y$72,"&gt;0")+COUNTIFS('PO H'!$D$5:$D$72,CLUBS!$B9,'PO H'!$Y$5:$Y$72,"&gt;0")+COUNTIFS('PU F'!$D$5:$D$72,CLUBS!$B9,'PU F'!$Y$5:$Y$72,"&gt;0")+COUNTIFS('PU H'!$D$5:$D$72,CLUBS!$B9,'PU H'!$Y$5:$Y$72,"&gt;0")+COUNTIFS('BE F'!$D$5:$D$72,CLUBS!$B9,'BE F'!$Y$5:$Y$72,"&gt;0")+COUNTIFS('BE H'!$D$5:$D$72,CLUBS!$B9,'BE H'!$Y$5:$Y$72,"&gt;0")+COUNTIFS('MI F'!$D$5:$D$72,CLUBS!$B9,'MI F'!$Y$5:$Y$72,"&gt;0")+COUNTIFS('MI H'!$D$5:$D$72,CLUBS!$B9,'MI H'!$Y$5:$Y$72,"&gt;0")+COUNTIFS('CA F'!$D$5:$D$72,CLUBS!$B9,'CA F'!$Y$5:$Y$72,"&gt;0")+COUNTIFS('CA H'!$D$5:$D$72,CLUBS!$B9,'CA H'!$Y$5:$Y$72,"&gt;0")+COUNTIFS('JU F'!$D$5:$D$72,CLUBS!$B9,'JU F'!$Y$5:$Y$72,"&gt;0")+COUNTIFS('JU H'!$D$5:$D$72,CLUBS!$B9,'JU H'!$Y$5:$Y$72,"&gt;0")</f>
        <v>0</v>
      </c>
      <c r="X17" s="26">
        <f>SUMIF('MP F'!$D$5:$D$72,CLUBS!$B9,'MP F'!$Z$5:$Z$72)+SUMIF('MP H'!$D$5:$D$72,CLUBS!$B9,'MP H'!$Z$5:$Z$72)+SUMIF('PO F'!$D$5:$D$72,CLUBS!$B9,'PO F'!$Z$5:$Z$72)+SUMIF('PO H'!$D$5:$D$72,CLUBS!$B9,'PO H'!$Z$5:$Z$72)+SUMIF('PU F'!$D$5:$D$72,CLUBS!$B9,'PU F'!$Z$5:$Z$72)+SUMIF('PU H'!$D$5:$D$72,CLUBS!$B9,'PU H'!$Z$5:$Z$72)+SUMIF('BE F'!$D$5:$D$72,CLUBS!$B9,'BE F'!$Z$5:$Z$72)+SUMIF('BE H'!$D$5:$D$72,CLUBS!$B9,'BE H'!$Z$5:$Z$72)+SUMIF('MI F'!$D$5:$D$72,CLUBS!$B9,'MI F'!$Z$5:$Z$72)+SUMIF('MI H'!$D$5:$D$72,CLUBS!$B9,'MI H'!$Z$5:$Z$72)+SUMIF('CA F'!$D$5:$D$72,CLUBS!$B9,'CA F'!$Z$5:$Z$72)+SUMIF('CA H'!$D$5:$D$72,CLUBS!$B9,'CA H'!$Z$5:$Z$72)+SUMIF('JU F'!$D$5:$D$72,CLUBS!$B9,'JU F'!$Z$5:$Z$72)+SUMIF('JU H'!$D$5:$D$72,CLUBS!$B9,'JU H'!$Z$5:$Z$72)</f>
        <v>0</v>
      </c>
      <c r="Y17" s="26">
        <f>COUNTIFS('MP F'!$D$5:$D$72,CLUBS!$B9,'MP F'!$AA$5:$AA$72,"&gt;0")+COUNTIFS('MP H'!$D$5:$D$72,CLUBS!$B9,'MP H'!$AA$5:$AA$72,"&gt;0")+COUNTIFS('PO F'!$D$5:$D$72,CLUBS!$B9,'PO F'!$AA$5:$AA$72,"&gt;0")+COUNTIFS('PO H'!$D$5:$D$72,CLUBS!$B9,'PO H'!$AA$5:$AA$72,"&gt;0")+COUNTIFS('PU F'!$D$5:$D$72,CLUBS!$B9,'PU F'!$AA$5:$AA$72,"&gt;0")+COUNTIFS('PU H'!$D$5:$D$72,CLUBS!$B9,'PU H'!$AA$5:$AA$72,"&gt;0")+COUNTIFS('BE F'!$D$5:$D$72,CLUBS!$B9,'BE F'!$AA$5:$AA$72,"&gt;0")+COUNTIFS('BE H'!$D$5:$D$72,CLUBS!$B9,'BE H'!$AA$5:$AA$72,"&gt;0")+COUNTIFS('MI F'!$D$5:$D$72,CLUBS!$B9,'MI F'!$AA$5:$AA$72,"&gt;0")+COUNTIFS('MI H'!$D$5:$D$72,CLUBS!$B9,'MI H'!$AA$5:$AA$72,"&gt;0")+COUNTIFS('CA F'!$D$5:$D$72,CLUBS!$B9,'CA F'!$AA$5:$AA$72,"&gt;0")+COUNTIFS('CA H'!$D$5:$D$72,CLUBS!$B9,'CA H'!$AA$5:$AA$72,"&gt;0")+COUNTIFS('JU F'!$D$5:$D$72,CLUBS!$B9,'JU F'!$AA$5:$AA$72,"&gt;0")+COUNTIFS('JU H'!$D$5:$D$72,CLUBS!$B9,'JU H'!$AA$5:$AA$72,"&gt;0")</f>
        <v>0</v>
      </c>
      <c r="Z17" s="26">
        <f>SUMIF('MP F'!$D$5:$D$72,CLUBS!$B9,'MP F'!$AB$5:$AB$72)+SUMIF('MP H'!$D$5:$D$72,CLUBS!$B9,'MP H'!$AB$5:$AB$72)+SUMIF('PO F'!$D$5:$D$72,CLUBS!$B9,'PO F'!$AB$5:$AB$72)+SUMIF('PO H'!$D$5:$D$72,CLUBS!$B9,'PO H'!$AB$5:$AB$72)+SUMIF('PU F'!$D$5:$D$72,CLUBS!$B9,'PU F'!$AB$5:$AB$72)+SUMIF('PU H'!$D$5:$D$72,CLUBS!$B9,'PU H'!$AB$5:$AB$72)+SUMIF('BE F'!$D$5:$D$72,CLUBS!$B9,'BE F'!$AB$5:$AB$72)+SUMIF('BE H'!$D$5:$D$72,CLUBS!$B9,'BE H'!$AB$5:$AB$72)+SUMIF('MI F'!$D$5:$D$72,CLUBS!$B9,'MI F'!$AB$5:$AB$72)+SUMIF('MI H'!$D$5:$D$72,CLUBS!$B9,'MI H'!$AB$5:$AB$72)+SUMIF('CA F'!$D$5:$D$72,CLUBS!$B9,'CA F'!$AB$5:$AB$72)+SUMIF('CA H'!$D$5:$D$72,CLUBS!$B9,'CA H'!$AB$5:$AB$72)+SUMIF('JU F'!$D$5:$D$72,CLUBS!$B9,'JU F'!$AB$5:$AB$72)+SUMIF('JU H'!$D$5:$D$72,CLUBS!$B9,'JU H'!$AB$5:$AB$72)</f>
        <v>0</v>
      </c>
      <c r="AA17" s="26">
        <f>COUNTIFS('MP F'!$D$5:$D$72,CLUBS!$B9,'MP F'!$AC$5:$AC$72,"&gt;0")+COUNTIFS('MP H'!$D$5:$D$72,CLUBS!$B9,'MP H'!$AC$5:$AC$72,"&gt;0")+COUNTIFS('PO F'!$D$5:$D$72,CLUBS!$B9,'PO F'!$AC$5:$AC$72,"&gt;0")+COUNTIFS('PO H'!$D$5:$D$72,CLUBS!$B9,'PO H'!$AC$5:$AC$72,"&gt;0")+COUNTIFS('PU F'!$D$5:$D$72,CLUBS!$B9,'PU F'!$AC$5:$AC$72,"&gt;0")+COUNTIFS('PU H'!$D$5:$D$72,CLUBS!$B9,'PU H'!$AC$5:$AC$72,"&gt;0")+COUNTIFS('BE F'!$D$5:$D$72,CLUBS!$B9,'BE F'!$AC$5:$AC$72,"&gt;0")+COUNTIFS('BE H'!$D$5:$D$72,CLUBS!$B9,'BE H'!$AC$5:$AC$72,"&gt;0")+COUNTIFS('MI F'!$D$5:$D$72,CLUBS!$B9,'MI F'!$AC$5:$AC$72,"&gt;0")+COUNTIFS('MI H'!$D$5:$D$72,CLUBS!$B9,'MI H'!$AC$5:$AC$72,"&gt;0")+COUNTIFS('CA F'!$D$5:$D$72,CLUBS!$B9,'CA F'!$AC$5:$AC$72,"&gt;0")+COUNTIFS('CA H'!$D$5:$D$72,CLUBS!$B9,'CA H'!$AC$5:$AC$72,"&gt;0")+COUNTIFS('JU F'!$D$5:$D$72,CLUBS!$B9,'JU F'!$AC$5:$AC$72,"&gt;0")+COUNTIFS('JU H'!$D$5:$D$72,CLUBS!$B9,'JU H'!$AC$5:$AC$72,"&gt;0")</f>
        <v>0</v>
      </c>
      <c r="AB17" s="26">
        <f>SUMIF('MP F'!$D$5:$D$72,CLUBS!$B9,'MP F'!$AD$5:$AD$72)+SUMIF('MP H'!$D$5:$D$72,CLUBS!$B9,'MP H'!$AD$5:$AD$72)+SUMIF('PO F'!$D$5:$D$72,CLUBS!$B9,'PO F'!$AD$5:$AD$72)+SUMIF('PO H'!$D$5:$D$72,CLUBS!$B9,'PO H'!$AD$5:$AD$72)+SUMIF('PU F'!$D$5:$D$72,CLUBS!$B9,'PU F'!$AD$5:$AD$72)+SUMIF('PU H'!$D$5:$D$72,CLUBS!$B9,'PU H'!$AD$5:$AD$72)+SUMIF('BE F'!$D$5:$D$72,CLUBS!$B9,'BE F'!$AD$5:$AD$72)+SUMIF('BE H'!$D$5:$D$72,CLUBS!$B9,'BE H'!$AD$5:$AD$72)+SUMIF('MI F'!$D$5:$D$72,CLUBS!$B9,'MI F'!$AD$5:$AD$72)+SUMIF('MI H'!$D$5:$D$72,CLUBS!$B9,'MI H'!$AD$5:$AD$72)+SUMIF('CA F'!$D$5:$D$72,CLUBS!$B9,'CA F'!$AD$5:$AD$72)+SUMIF('CA H'!$D$5:$D$72,CLUBS!$B9,'CA H'!$AD$5:$AD$72)+SUMIF('JU F'!$D$5:$D$72,CLUBS!$B9,'JU F'!$AD$5:$AD$72)+SUMIF('JU H'!$D$5:$D$72,CLUBS!$B9,'JU H'!$AD$5:$AD$72)</f>
        <v>0</v>
      </c>
      <c r="AC17" s="26">
        <f>COUNTIFS('MP F'!$D$5:$D$72,CLUBS!$B9,'MP F'!$AE$5:$AE$72,"&gt;0")+COUNTIFS('MP H'!$D$5:$D$72,CLUBS!$B9,'MP H'!$AE$5:$AE$72,"&gt;0")+COUNTIFS('PO F'!$D$5:$D$72,CLUBS!$B9,'PO F'!$AE$5:$AE$72,"&gt;0")+COUNTIFS('PO H'!$D$5:$D$72,CLUBS!$B9,'PO H'!$AE$5:$AE$72,"&gt;0")+COUNTIFS('PU F'!$D$5:$D$72,CLUBS!$B9,'PU F'!$AE$5:$AE$72,"&gt;0")+COUNTIFS('PU H'!$D$5:$D$72,CLUBS!$B9,'PU H'!$AE$5:$AE$72,"&gt;0")+COUNTIFS('BE F'!$D$5:$D$72,CLUBS!$B9,'BE F'!$AE$5:$AE$72,"&gt;0")+COUNTIFS('BE H'!$D$5:$D$72,CLUBS!$B9,'BE H'!$AE$5:$AE$72,"&gt;0")+COUNTIFS('MI F'!$D$5:$D$72,CLUBS!$B9,'MI F'!$AE$5:$AE$72,"&gt;0")+COUNTIFS('MI H'!$D$5:$D$72,CLUBS!$B9,'MI H'!$AE$5:$AE$72,"&gt;0")+COUNTIFS('CA F'!$D$5:$D$72,CLUBS!$B9,'CA F'!$AE$5:$AE$72,"&gt;0")+COUNTIFS('CA H'!$D$5:$D$72,CLUBS!$B9,'CA H'!$AE$5:$AE$72,"&gt;0")+COUNTIFS('JU F'!$D$5:$D$72,CLUBS!$B9,'JU F'!$AE$5:$AE$72,"&gt;0")+COUNTIFS('JU H'!$D$5:$D$72,CLUBS!$B9,'JU H'!$AE$5:$AE$72,"&gt;0")</f>
        <v>0</v>
      </c>
      <c r="AD17" s="26">
        <f>SUMIF('MP F'!$D$5:$D$72,CLUBS!$B9,'MP F'!$AF$5:$AF$72)+SUMIF('MP H'!$D$5:$D$72,CLUBS!$B9,'MP H'!$AF$5:$AF$72)+SUMIF('PO F'!$D$5:$D$72,CLUBS!$B9,'PO F'!$AF$5:$AF$72)+SUMIF('PO H'!$D$5:$D$72,CLUBS!$B9,'PO H'!$AF$5:$AF$72)+SUMIF('PU F'!$D$5:$D$72,CLUBS!$B9,'PU F'!$AF$5:$AF$72)+SUMIF('PU H'!$D$5:$D$72,CLUBS!$B9,'PU H'!$AF$5:$AF$72)+SUMIF('BE F'!$D$5:$D$72,CLUBS!$B9,'BE F'!$AF$5:$AF$72)+SUMIF('BE H'!$D$5:$D$72,CLUBS!$B9,'BE H'!$AF$5:$AF$72)+SUMIF('MI F'!$D$5:$D$72,CLUBS!$B9,'MI F'!$AF$5:$AF$72)+SUMIF('MI H'!$D$5:$D$72,CLUBS!$B9,'MI H'!$AF$5:$AF$72)+SUMIF('CA F'!$D$5:$D$72,CLUBS!$B9,'CA F'!$AF$5:$AF$72)+SUMIF('CA H'!$D$5:$D$72,CLUBS!$B9,'CA H'!$AF$5:$AF$72)+SUMIF('JU F'!$D$5:$D$72,CLUBS!$B9,'JU F'!$AF$5:$AF$72)+SUMIF('JU H'!$D$5:$D$72,CLUBS!$B9,'JU H'!$AF$5:$AF$72)</f>
        <v>0</v>
      </c>
      <c r="AE17" s="26">
        <f>COUNTIFS('MP F'!$D$5:$D$72,CLUBS!$B9,'MP F'!$AG$5:$AG$72,"&gt;0")+COUNTIFS('MP H'!$D$5:$D$72,CLUBS!$B9,'MP H'!$AG$5:$AG$72,"&gt;0")+COUNTIFS('PO F'!$D$5:$D$72,CLUBS!$B9,'PO F'!$AG$5:$AG$72,"&gt;0")+COUNTIFS('PO H'!$D$5:$D$72,CLUBS!$B9,'PO H'!$AG$5:$AG$72,"&gt;0")+COUNTIFS('PU F'!$D$5:$D$72,CLUBS!$B9,'PU F'!$AG$5:$AG$72,"&gt;0")+COUNTIFS('PU H'!$D$5:$D$72,CLUBS!$B9,'PU H'!$AG$5:$AG$72,"&gt;0")+COUNTIFS('BE F'!$D$5:$D$72,CLUBS!$B9,'BE F'!$AG$5:$AG$72,"&gt;0")+COUNTIFS('BE H'!$D$5:$D$72,CLUBS!$B9,'BE H'!$AG$5:$AG$72,"&gt;0")+COUNTIFS('MI F'!$D$5:$D$72,CLUBS!$B9,'MI F'!$AG$5:$AG$72,"&gt;0")+COUNTIFS('MI H'!$D$5:$D$72,CLUBS!$B9,'MI H'!$AG$5:$AG$72,"&gt;0")+COUNTIFS('CA F'!$D$5:$D$72,CLUBS!$B9,'CA F'!$AG$5:$AG$72,"&gt;0")+COUNTIFS('CA H'!$D$5:$D$72,CLUBS!$B9,'CA H'!$AG$5:$AG$72,"&gt;0")+COUNTIFS('JU F'!$D$5:$D$72,CLUBS!$B9,'JU F'!$AG$5:$AG$72,"&gt;0")+COUNTIFS('JU H'!$D$5:$D$72,CLUBS!$B9,'JU H'!$AG$5:$AG$72,"&gt;0")</f>
        <v>0</v>
      </c>
      <c r="AF17" s="26">
        <f>SUMIF('MP F'!$D$5:$D$72,CLUBS!$B9,'MP F'!$AH$5:$AH$72)+SUMIF('MP H'!$D$5:$D$72,CLUBS!$B9,'MP H'!$AH$5:$AH$72)+SUMIF('PO F'!$D$5:$D$72,CLUBS!$B9,'PO F'!$AH$5:$AH$72)+SUMIF('PO H'!$D$5:$D$72,CLUBS!$B9,'PO H'!$AH$5:$AH$72)+SUMIF('PU F'!$D$5:$D$72,CLUBS!$B9,'PU F'!$AH$5:$AH$72)+SUMIF('PU H'!$D$5:$D$72,CLUBS!$B9,'PU H'!$AH$5:$AH$72)+SUMIF('BE F'!$D$5:$D$72,CLUBS!$B9,'BE F'!$AH$5:$AH$72)+SUMIF('BE H'!$D$5:$D$72,CLUBS!$B9,'BE H'!$AH$5:$AH$72)+SUMIF('MI F'!$D$5:$D$72,CLUBS!$B9,'MI F'!$AH$5:$AH$72)+SUMIF('MI H'!$D$5:$D$72,CLUBS!$B9,'MI H'!$AH$5:$AH$72)+SUMIF('CA F'!$D$5:$D$72,CLUBS!$B9,'CA F'!$AH$5:$AH$72)+SUMIF('CA H'!$D$5:$D$72,CLUBS!$B9,'CA H'!$AH$5:$AH$72)+SUMIF('JU F'!$D$5:$D$72,CLUBS!$B9,'JU F'!$AH$5:$AH$72)+SUMIF('JU H'!$D$5:$D$72,CLUBS!$B9,'JU H'!$AH$5:$AH$72)</f>
        <v>0</v>
      </c>
      <c r="AG17" s="16">
        <f t="shared" si="1"/>
        <v>3</v>
      </c>
      <c r="AH17" s="28">
        <f t="shared" si="2"/>
        <v>38</v>
      </c>
      <c r="AI17" s="29">
        <f t="shared" si="3"/>
        <v>12.666666666666666</v>
      </c>
      <c r="AJ17" s="14">
        <f>COUNTIF('Licenciés Jeunes 2023'!F:F,CLUBS!B9)</f>
        <v>0</v>
      </c>
      <c r="AK17" s="27">
        <f t="shared" si="4"/>
        <v>0</v>
      </c>
    </row>
    <row r="18" spans="1:37" ht="13.5" x14ac:dyDescent="0.3">
      <c r="A18" s="34">
        <f t="shared" si="0"/>
        <v>20</v>
      </c>
      <c r="B18" s="65" t="s">
        <v>35</v>
      </c>
      <c r="C18" s="14">
        <f>COUNTIFS('MP F'!$D$5:$D$72,CLUBS!$B10,'MP F'!$E$5:$E$72,"&gt;0")+COUNTIFS('MP H'!$D$5:$D$72,CLUBS!$B10,'MP H'!$E$5:$E$72,"&gt;0")+COUNTIFS('PO F'!$D$5:$D$72,CLUBS!$B10,'PO F'!$E$5:$E$72,"&gt;0")+COUNTIFS('PO H'!$D$5:$D$72,CLUBS!$B10,'PO H'!$E$5:$E$72,"&gt;0")+COUNTIFS('PU F'!$D$5:$D$72,CLUBS!$B10,'PU F'!$E$5:$E$72,"&gt;0")+COUNTIFS('PU H'!$D$5:$D$72,CLUBS!$B10,'PU H'!$E$5:$E$72,"&gt;0")+COUNTIFS('BE F'!$D$5:$D$72,CLUBS!$B10,'BE F'!$E$5:$E$72,"&gt;0")+COUNTIFS('BE H'!$D$5:$D$72,CLUBS!$B10,'BE H'!$E$5:$E$72,"&gt;0")+COUNTIFS('MI F'!$D$5:$D$72,CLUBS!$B10,'MI F'!$E$5:$E$72,"&gt;0")+COUNTIFS('MI H'!$D$5:$D$72,CLUBS!$B10,'MI H'!$E$5:$E$72,"&gt;0")+COUNTIFS('CA F'!$D$5:$D$72,CLUBS!$B10,'CA F'!$E$5:$E$72,"&gt;0")+COUNTIFS('CA H'!$D$5:$D$72,CLUBS!$B10,'CA H'!$E$5:$E$72,"&gt;0")+COUNTIFS('JU F'!$D$5:$D$72,CLUBS!$B10,'JU F'!$E$5:$E$72,"&gt;0")+COUNTIFS('JU H'!$D$5:$D$72,CLUBS!$B10,'JU H'!$E$5:$E$72,"&gt;0")</f>
        <v>0</v>
      </c>
      <c r="D18" s="27">
        <f>SUMIF('MP F'!$D$5:$D$72,CLUBS!$B10,'MP F'!$F$5:$F$72)+SUMIF('MP H'!$D$5:$D$72,CLUBS!$B10,'MP H'!$F$5:$F$72)+SUMIF('PO F'!$D$5:$D$72,CLUBS!$B10,'PO F'!$F$5:$F$72)+SUMIF('PO H'!$D$5:$D$72,CLUBS!$B10,'PO H'!$F$5:$F$72)+SUMIF('PU F'!$D$5:$D$72,CLUBS!$B10,'PU F'!$F$5:$F$72)+SUMIF('PU H'!$D$5:$D$72,CLUBS!$B10,'PU H'!$F$5:$F$72)+SUMIF('BE F'!$D$5:$D$72,CLUBS!$B10,'BE F'!$F$5:$F$72)+SUMIF('BE H'!$D$5:$D$72,CLUBS!$B10,'BE H'!$F$5:$F$72)+SUMIF('MI F'!$D$5:$D$72,CLUBS!$B10,'MI F'!$F$5:$F$72)+SUMIF('MI H'!$D$5:$D$72,CLUBS!$B10,'MI H'!$F$5:$F$72)+SUMIF('CA F'!$D$5:$D$72,CLUBS!$B10,'CA F'!$F$5:$F$72)+SUMIF('CA H'!$D$5:$D$72,CLUBS!$B10,'CA H'!$F$5:$F$72)+SUMIF('JU F'!$D$5:$D$72,CLUBS!$B10,'JU F'!$F$5:$F$72)+SUMIF('JU H'!$D$5:$D$72,CLUBS!$B10,'JU H'!$F$5:$F$72)</f>
        <v>0</v>
      </c>
      <c r="E18" s="38">
        <f>COUNTIFS('MP F'!$D$5:$D$72,CLUBS!$B10,'MP F'!$G$5:$G$72,"&gt;0")+COUNTIFS('MP H'!$D$5:$D$72,CLUBS!$B10,'MP H'!$G$5:$G$72,"&gt;0")+COUNTIFS('PO F'!$D$5:$D$72,CLUBS!$B10,'PO F'!$G$5:$G$72,"&gt;0")+COUNTIFS('PO H'!$D$5:$D$72,CLUBS!$B10,'PO H'!$G$5:$G$72,"&gt;0")+COUNTIFS('PU F'!$D$5:$D$72,CLUBS!$B10,'PU F'!$G$5:$G$72,"&gt;0")+COUNTIFS('PU H'!$D$5:$D$72,CLUBS!$B10,'PU H'!$G$5:$G$72,"&gt;0")+COUNTIFS('BE F'!$D$5:$D$72,CLUBS!$B10,'BE F'!$G$5:$G$72,"&gt;0")+COUNTIFS('BE H'!$D$5:$D$72,CLUBS!$B10,'BE H'!$G$5:$G$72,"&gt;0")+COUNTIFS('MI F'!$D$5:$D$72,CLUBS!$B10,'MI F'!$G$5:$G$72,"&gt;0")+COUNTIFS('MI H'!$D$5:$D$72,CLUBS!$B10,'MI H'!$G$5:$G$72,"&gt;0")+COUNTIFS('CA F'!$D$5:$D$72,CLUBS!$B10,'CA F'!$G$5:$G$72,"&gt;0")+COUNTIFS('CA H'!$D$5:$D$72,CLUBS!$B10,'CA H'!$G$5:$G$72,"&gt;0")+COUNTIFS('JU F'!$D$5:$D$72,CLUBS!$B10,'JU F'!$G$5:$G$72,"&gt;0")+COUNTIFS('JU H'!$D$5:$D$72,CLUBS!$B10,'JU H'!$G$5:$G$72,"&gt;0")</f>
        <v>0</v>
      </c>
      <c r="F18" s="58">
        <f>SUMIF('MP F'!$D$5:$D$72,CLUBS!$B10,'MP F'!$H$5:$H$72)+SUMIF('MP H'!$D$5:$D$72,CLUBS!$B10,'MP H'!$H$5:$H$72)+SUMIF('PO F'!$D$5:$D$72,CLUBS!$B10,'PO F'!$H$5:$H$72)+SUMIF('PO H'!$D$5:$D$72,CLUBS!$B10,'PO H'!$H$5:$H$72)+SUMIF('PU F'!$D$5:$D$72,CLUBS!$B10,'PU F'!$H$5:$H$72)+SUMIF('PU H'!$D$5:$D$72,CLUBS!$B10,'PU H'!$H$5:$H$72)+SUMIF('BE F'!$D$5:$D$72,CLUBS!$B10,'BE F'!$H$5:$H$72)+SUMIF('BE H'!$D$5:$D$72,CLUBS!$B10,'BE H'!$H$5:$H$72)+SUMIF('MI F'!$D$5:$D$72,CLUBS!$B10,'MI F'!$H$5:$H$72)+SUMIF('MI H'!$D$5:$D$72,CLUBS!$B10,'MI H'!$H$5:$H$72)+SUMIF('CA F'!$D$5:$D$72,CLUBS!$B10,'CA F'!$H$5:$H$72)+SUMIF('CA H'!$D$5:$D$72,CLUBS!$B10,'CA H'!$H$5:$H$72)+SUMIF('JU F'!$D$5:$D$72,CLUBS!$B10,'JU F'!$H$5:$H$72)+SUMIF('JU H'!$D$5:$D$72,CLUBS!$B10,'JU H'!$H$5:$H$72)</f>
        <v>0</v>
      </c>
      <c r="G18" s="14">
        <f>COUNTIFS('MP F'!$D$5:$D$72,CLUBS!$B10,'MP F'!$I$5:$I$72,"&gt;0")+COUNTIFS('MP H'!$D$5:$D$72,CLUBS!$B10,'MP H'!$I$5:$I$72,"&gt;0")+COUNTIFS('PO F'!$D$5:$D$72,CLUBS!$B10,'PO F'!$I$5:$I$72,"&gt;0")+COUNTIFS('PO H'!$D$5:$D$72,CLUBS!$B10,'PO H'!$I$5:$I$72,"&gt;0")+COUNTIFS('PU F'!$D$5:$D$72,CLUBS!$B10,'PU F'!$I$5:$I$72,"&gt;0")+COUNTIFS('PU H'!$D$5:$D$72,CLUBS!$B10,'PU H'!$I$5:$I$72,"&gt;0")+COUNTIFS('BE F'!$D$5:$D$72,CLUBS!$B10,'BE F'!$I$5:$I$72,"&gt;0")+COUNTIFS('BE H'!$D$5:$D$72,CLUBS!$B10,'BE H'!$I$5:$I$72,"&gt;0")+COUNTIFS('MI F'!$D$5:$D$72,CLUBS!$B10,'MI F'!$I$5:$I$72,"&gt;0")+COUNTIFS('MI H'!$D$5:$D$72,CLUBS!$B10,'MI H'!$I$5:$I$72,"&gt;0")+COUNTIFS('CA F'!$D$5:$D$72,CLUBS!$B10,'CA F'!$I$5:$I$72,"&gt;0")+COUNTIFS('CA H'!$D$5:$D$72,CLUBS!$B10,'CA H'!$I$5:$I$72,"&gt;0")+COUNTIFS('JU F'!$D$5:$D$72,CLUBS!$B10,'JU F'!$I$5:$I$72,"&gt;0")+COUNTIFS('JU H'!$D$5:$D$72,CLUBS!$B10,'JU H'!$I$5:$I$72,"&gt;0")</f>
        <v>0</v>
      </c>
      <c r="H18" s="26">
        <f>SUMIF('MP F'!$D$5:$D$72,CLUBS!$B10,'MP F'!$J$5:$J$72)+SUMIF('MP H'!$D$5:$D$72,CLUBS!$B10,'MP H'!$J$5:$J$72)+SUMIF('PO F'!$D$5:$D$72,CLUBS!$B10,'PO F'!$J$5:$J$72)+SUMIF('PO H'!$D$5:$D$72,CLUBS!$B10,'PO H'!$J$5:$J$72)+SUMIF('PU F'!$D$5:$D$72,CLUBS!$B10,'PU F'!$J$5:$J$72)+SUMIF('PU H'!$D$5:$D$72,CLUBS!$B10,'PU H'!$J$5:$J$72)+SUMIF('BE F'!$D$5:$D$72,CLUBS!$B10,'BE F'!$J$5:$J$72)+SUMIF('BE H'!$D$5:$D$72,CLUBS!$B10,'BE H'!$J$5:$J$72)+SUMIF('MI F'!$D$5:$D$72,CLUBS!$B10,'MI F'!$J$5:$J$72)+SUMIF('MI H'!$D$5:$D$72,CLUBS!$B10,'MI H'!$J$5:$J$72)+SUMIF('CA F'!$D$5:$D$72,CLUBS!$B10,'CA F'!$J$5:$J$72)+SUMIF('CA H'!$D$5:$D$72,CLUBS!$B10,'CA H'!$J$5:$J$72)+SUMIF('JU F'!$D$5:$D$72,CLUBS!$B10,'JU F'!$J$5:$J$72)+SUMIF('JU H'!$D$5:$D$72,CLUBS!$B10,'JU H'!$J$5:$J$72)</f>
        <v>0</v>
      </c>
      <c r="I18" s="38">
        <f>COUNTIFS('MP F'!$D$5:$D$72,CLUBS!$B10,'MP F'!$K$5:$K$72,"&gt;0")+COUNTIFS('MP H'!$D$5:$D$72,CLUBS!$B10,'MP H'!$K$5:$K$72,"&gt;0")+COUNTIFS('PO F'!$D$5:$D$72,CLUBS!$B10,'PO F'!$K$5:$K$72,"&gt;0")+COUNTIFS('PO H'!$D$5:$D$72,CLUBS!$B10,'PO H'!$K$5:$K$72,"&gt;0")+COUNTIFS('PU F'!$D$5:$D$72,CLUBS!$B10,'PU F'!$K$5:$K$72,"&gt;0")+COUNTIFS('PU H'!$D$5:$D$72,CLUBS!$B10,'PU H'!$K$5:$K$72,"&gt;0")+COUNTIFS('BE F'!$D$5:$D$72,CLUBS!$B10,'BE F'!$K$5:$K$72,"&gt;0")+COUNTIFS('BE H'!$D$5:$D$72,CLUBS!$B10,'BE H'!$K$5:$K$72,"&gt;0")+COUNTIFS('MI F'!$D$5:$D$72,CLUBS!$B10,'MI F'!$K$5:$K$72,"&gt;0")+COUNTIFS('MI H'!$D$5:$D$72,CLUBS!$B10,'MI H'!$K$5:$K$72,"&gt;0")+COUNTIFS('CA F'!$D$5:$D$72,CLUBS!$B10,'CA F'!$K$5:$K$72,"&gt;0")+COUNTIFS('CA H'!$D$5:$D$72,CLUBS!$B10,'CA H'!$K$5:$K$72,"&gt;0")+COUNTIFS('JU F'!$D$5:$D$72,CLUBS!$B10,'JU F'!$K$5:$K$72,"&gt;0")+COUNTIFS('JU H'!$D$5:$D$72,CLUBS!$B10,'JU H'!$K$5:$K$72,"&gt;0")</f>
        <v>0</v>
      </c>
      <c r="J18" s="38">
        <f>SUMIF('MP F'!$D$5:$D$72,CLUBS!$B10,'MP F'!$L$5:$L$72)+SUMIF('MP H'!$D$5:$D$72,CLUBS!$B10,'MP H'!$L$5:$L$72)+SUMIF('PO F'!$D$5:$D$72,CLUBS!$B10,'PO F'!$L$5:$L$72)+SUMIF('PO H'!$D$5:$D$72,CLUBS!$B10,'PO H'!$L$5:$L$72)+SUMIF('PU F'!$D$5:$D$72,CLUBS!$B10,'PU F'!$L$5:$L$72)+SUMIF('PU H'!$D$5:$D$72,CLUBS!$B10,'PU H'!$L$5:$L$72)+SUMIF('BE F'!$D$5:$D$72,CLUBS!$B10,'BE F'!$L$5:$L$72)+SUMIF('BE H'!$D$5:$D$72,CLUBS!$B10,'BE H'!$L$5:$L$72)+SUMIF('MI F'!$D$5:$D$72,CLUBS!$B10,'MI F'!$L$5:$L$72)+SUMIF('MI H'!$D$5:$D$72,CLUBS!$B10,'MI H'!$L$5:$L$72)+SUMIF('CA F'!$D$5:$D$72,CLUBS!$B10,'CA F'!$L$5:$L$72)+SUMIF('CA H'!$D$5:$D$72,CLUBS!$B10,'CA H'!$L$5:$L$72)+SUMIF('JU F'!$D$5:$D$72,CLUBS!$B10,'JU F'!$L$5:$L$72)+SUMIF('JU H'!$D$5:$D$72,CLUBS!$B10,'JU H'!$L$5:$L$72)</f>
        <v>0</v>
      </c>
      <c r="K18" s="26">
        <f>COUNTIFS('MP F'!$D$5:$D$72,CLUBS!$B10,'MP F'!$M$5:$M$72,"&gt;0")+COUNTIFS('MP H'!$D$5:$D$72,CLUBS!$B10,'MP H'!$M$5:$M$72,"&gt;0")+COUNTIFS('PO F'!$D$5:$D$72,CLUBS!$B10,'PO F'!$M$5:$M$72,"&gt;0")+COUNTIFS('PO H'!$D$5:$D$72,CLUBS!$B10,'PO H'!$M$5:$M$72,"&gt;0")+COUNTIFS('PU F'!$D$5:$D$72,CLUBS!$B10,'PU F'!$M$5:$M$72,"&gt;0")+COUNTIFS('PU H'!$D$5:$D$72,CLUBS!$B10,'PU H'!$M$5:$M$72,"&gt;0")+COUNTIFS('BE F'!$D$5:$D$72,CLUBS!$B10,'BE F'!$M$5:$M$72,"&gt;0")+COUNTIFS('BE H'!$D$5:$D$72,CLUBS!$B10,'BE H'!$M$5:$M$72,"&gt;0")+COUNTIFS('MI F'!$D$5:$D$72,CLUBS!$B10,'MI F'!$M$5:$M$72,"&gt;0")+COUNTIFS('MI H'!$D$5:$D$72,CLUBS!$B10,'MI H'!$M$5:$M$72,"&gt;0")+COUNTIFS('CA F'!$D$5:$D$72,CLUBS!$B10,'CA F'!$M$5:$M$72,"&gt;0")+COUNTIFS('CA H'!$D$5:$D$72,CLUBS!$B10,'CA H'!$M$5:$M$72,"&gt;0")+COUNTIFS('JU F'!$D$5:$D$72,CLUBS!$B10,'JU F'!$M$5:$M$72,"&gt;0")+COUNTIFS('JU H'!$D$5:$D$72,CLUBS!$B10,'JU H'!$M$5:$M$72,"&gt;0")</f>
        <v>0</v>
      </c>
      <c r="L18" s="26">
        <f>SUMIF('MP F'!$D$5:$D$72,CLUBS!$B10,'MP F'!$N$5:$N$72)+SUMIF('MP H'!$D$5:$D$72,CLUBS!$B10,'MP H'!$N$5:$N$72)+SUMIF('PO F'!$D$5:$D$72,CLUBS!$B10,'PO F'!$N$5:$N$72)+SUMIF('PO H'!$D$5:$D$72,CLUBS!$B10,'PO H'!$N$5:$N$72)+SUMIF('PU F'!$D$5:$D$72,CLUBS!$B10,'PU F'!$N$5:$N$72)+SUMIF('PU H'!$D$5:$D$72,CLUBS!$B10,'PU H'!$N$5:$N$72)+SUMIF('BE F'!$D$5:$D$72,CLUBS!$B10,'BE F'!$N$5:$N$72)+SUMIF('BE H'!$D$5:$D$72,CLUBS!$B10,'BE H'!$N$5:$N$72)+SUMIF('MI F'!$D$5:$D$72,CLUBS!$B10,'MI F'!$N$5:$N$72)+SUMIF('MI H'!$D$5:$D$72,CLUBS!$B10,'MI H'!$N$5:$N$72)+SUMIF('CA F'!$D$5:$D$72,CLUBS!$B10,'CA F'!$N$5:$N$72)+SUMIF('CA H'!$D$5:$D$72,CLUBS!$B10,'CA H'!$N$5:$N$72)+SUMIF('JU F'!$D$5:$D$72,CLUBS!$B10,'JU F'!$N$5:$N$72)+SUMIF('JU H'!$D$5:$D$72,CLUBS!$B10,'JU H'!$N$5:$N$72)</f>
        <v>0</v>
      </c>
      <c r="M18" s="26">
        <f>COUNTIFS('MP F'!$D$5:$D$72,CLUBS!$B10,'MP F'!$O$5:$O$72,"&gt;0")+COUNTIFS('MP H'!$D$5:$D$72,CLUBS!$B10,'MP H'!$O$5:$O$72,"&gt;0")+COUNTIFS('PO F'!$D$5:$D$72,CLUBS!$B10,'PO F'!$O$5:$O$72,"&gt;0")+COUNTIFS('PO H'!$D$5:$D$72,CLUBS!$B10,'PO H'!$O$5:$O$72,"&gt;0")+COUNTIFS('PU F'!$D$5:$D$72,CLUBS!$B10,'PU F'!$O$5:$O$72,"&gt;0")+COUNTIFS('PU H'!$D$5:$D$72,CLUBS!$B10,'PU H'!$O$5:$O$72,"&gt;0")+COUNTIFS('BE F'!$D$5:$D$72,CLUBS!$B10,'BE F'!$O$5:$O$72,"&gt;0")+COUNTIFS('BE H'!$D$5:$D$72,CLUBS!$B10,'BE H'!$O$5:$O$72,"&gt;0")+COUNTIFS('MI F'!$D$5:$D$72,CLUBS!$B10,'MI F'!$O$5:$O$72,"&gt;0")+COUNTIFS('MI H'!$D$5:$D$72,CLUBS!$B10,'MI H'!$O$5:$O$72,"&gt;0")+COUNTIFS('CA F'!$D$5:$D$72,CLUBS!$B10,'CA F'!$O$5:$O$72,"&gt;0")+COUNTIFS('CA H'!$D$5:$D$72,CLUBS!$B10,'CA H'!$O$5:$O$72,"&gt;0")+COUNTIFS('JU F'!$D$5:$D$72,CLUBS!$B10,'JU F'!$O$5:$O$72,"&gt;0")+COUNTIFS('JU H'!$D$5:$D$72,CLUBS!$B10,'JU H'!$O$5:$O$72,"&gt;0")</f>
        <v>0</v>
      </c>
      <c r="N18" s="26">
        <f>SUMIF('MP F'!$D$5:$D$72,CLUBS!$B10,'MP F'!$P$5:$P$72)+SUMIF('MP H'!$D$5:$D$72,CLUBS!$B10,'MP H'!$P$5:$P$72)+SUMIF('PO F'!$D$5:$D$72,CLUBS!$B10,'PO F'!$P$5:$P$72)+SUMIF('PO H'!$D$5:$D$72,CLUBS!$B10,'PO H'!$P$5:$P$72)+SUMIF('PU F'!$D$5:$D$72,CLUBS!$B10,'PU F'!$P$5:$P$72)+SUMIF('PU H'!$D$5:$D$72,CLUBS!$B10,'PU H'!$P$5:$P$72)+SUMIF('BE F'!$D$5:$D$72,CLUBS!$B10,'BE F'!$P$5:$P$72)+SUMIF('BE H'!$D$5:$D$72,CLUBS!$B10,'BE H'!$P$5:$P$72)+SUMIF('MI F'!$D$5:$D$72,CLUBS!$B10,'MI F'!$P$5:$P$72)+SUMIF('MI H'!$D$5:$D$72,CLUBS!$B10,'MI H'!$P$5:$P$72)+SUMIF('CA F'!$D$5:$D$72,CLUBS!$B10,'CA F'!$P$5:$P$72)+SUMIF('CA H'!$D$5:$D$72,CLUBS!$B10,'CA H'!$P$5:$P$72)+SUMIF('JU F'!$D$5:$D$72,CLUBS!$B10,'JU F'!$P$5:$P$72)+SUMIF('JU H'!$D$5:$D$72,CLUBS!$B10,'JU H'!$P$5:$P$72)</f>
        <v>0</v>
      </c>
      <c r="O18" s="26">
        <f>COUNTIFS('MP F'!$D$5:$D$72,CLUBS!$B10,'MP F'!$Q$5:$Q$72,"&gt;0")+COUNTIFS('MP H'!$D$5:$D$72,CLUBS!$B10,'MP H'!$Q$5:$Q$72,"&gt;0")+COUNTIFS('PO F'!$D$5:$D$72,CLUBS!$B10,'PO F'!$Q$5:$Q$72,"&gt;0")+COUNTIFS('PO H'!$D$5:$D$72,CLUBS!$B10,'PO H'!$Q$5:$Q$72,"&gt;0")+COUNTIFS('PU F'!$D$5:$D$72,CLUBS!$B10,'PU F'!$Q$5:$Q$72,"&gt;0")+COUNTIFS('PU H'!$D$5:$D$72,CLUBS!$B10,'PU H'!$Q$5:$Q$72,"&gt;0")+COUNTIFS('BE F'!$D$5:$D$72,CLUBS!$B10,'BE F'!$Q$5:$Q$72,"&gt;0")+COUNTIFS('BE H'!$D$5:$D$72,CLUBS!$B10,'BE H'!$Q$5:$Q$72,"&gt;0")+COUNTIFS('MI F'!$D$5:$D$72,CLUBS!$B10,'MI F'!$Q$5:$Q$72,"&gt;0")+COUNTIFS('MI H'!$D$5:$D$72,CLUBS!$B10,'MI H'!$Q$5:$Q$72,"&gt;0")+COUNTIFS('CA F'!$D$5:$D$72,CLUBS!$B10,'CA F'!$Q$5:$Q$72,"&gt;0")+COUNTIFS('CA H'!$D$5:$D$72,CLUBS!$B10,'CA H'!$Q$5:$Q$72,"&gt;0")+COUNTIFS('JU F'!$D$5:$D$72,CLUBS!$B10,'JU F'!$Q$5:$Q$72,"&gt;0")+COUNTIFS('JU H'!$D$5:$D$72,CLUBS!$B10,'JU H'!$Q$5:$Q$72,"&gt;0")</f>
        <v>0</v>
      </c>
      <c r="P18" s="26">
        <f>SUMIF('MP F'!$D$5:$D$72,CLUBS!$B10,'MP F'!$R$5:$R$72)+SUMIF('MP H'!$D$5:$D$72,CLUBS!$B10,'MP H'!$R$5:$R$72)+SUMIF('PO F'!$D$5:$D$72,CLUBS!$B10,'PO F'!$R$5:$R$72)+SUMIF('PO H'!$D$5:$D$72,CLUBS!$B10,'PO H'!$R$5:$R$72)+SUMIF('PU F'!$D$5:$D$72,CLUBS!$B10,'PU F'!$R$5:$R$72)+SUMIF('PU H'!$D$5:$D$72,CLUBS!$B10,'PU H'!$R$5:$R$72)+SUMIF('BE F'!$D$5:$D$72,CLUBS!$B10,'BE F'!$R$5:$R$72)+SUMIF('BE H'!$D$5:$D$72,CLUBS!$B10,'BE H'!$R$5:$R$72)+SUMIF('MI F'!$D$5:$D$72,CLUBS!$B10,'MI F'!$R$5:$R$72)+SUMIF('MI H'!$D$5:$D$72,CLUBS!$B10,'MI H'!$R$5:$R$72)+SUMIF('CA F'!$D$5:$D$72,CLUBS!$B10,'CA F'!$R$5:$R$72)+SUMIF('CA H'!$D$5:$D$72,CLUBS!$B10,'CA H'!$R$5:$R$72)+SUMIF('JU F'!$D$5:$D$72,CLUBS!$B10,'JU F'!$R$5:$R$72)+SUMIF('JU H'!$D$5:$D$72,CLUBS!$B10,'JU H'!$R$5:$R$72)</f>
        <v>0</v>
      </c>
      <c r="Q18" s="26">
        <f>COUNTIFS('MP F'!$D$5:$D$72,CLUBS!$B10,'MP F'!$S$5:$S$72,"&gt;0")+COUNTIFS('MP H'!$D$5:$D$72,CLUBS!$B10,'MP H'!$S$5:$S$72,"&gt;0")+COUNTIFS('PO F'!$D$5:$D$72,CLUBS!$B10,'PO F'!$S$5:$S$72,"&gt;0")+COUNTIFS('PO H'!$D$5:$D$72,CLUBS!$B10,'PO H'!$S$5:$S$72,"&gt;0")+COUNTIFS('PU F'!$D$5:$D$72,CLUBS!$B10,'PU F'!$S$5:$S$72,"&gt;0")+COUNTIFS('PU H'!$D$5:$D$72,CLUBS!$B10,'PU H'!$S$5:$S$72,"&gt;0")+COUNTIFS('BE F'!$D$5:$D$72,CLUBS!$B10,'BE F'!$S$5:$S$72,"&gt;0")+COUNTIFS('BE H'!$D$5:$D$72,CLUBS!$B10,'BE H'!$S$5:$S$72,"&gt;0")+COUNTIFS('MI F'!$D$5:$D$72,CLUBS!$B10,'MI F'!$S$5:$S$72,"&gt;0")+COUNTIFS('MI H'!$D$5:$D$72,CLUBS!$B10,'MI H'!$S$5:$S$72,"&gt;0")+COUNTIFS('CA F'!$D$5:$D$72,CLUBS!$B10,'CA F'!$S$5:$S$72,"&gt;0")+COUNTIFS('CA H'!$D$5:$D$72,CLUBS!$B10,'CA H'!$S$5:$S$72,"&gt;0")+COUNTIFS('JU F'!$D$5:$D$72,CLUBS!$B10,'JU F'!$S$5:$S$72,"&gt;0")+COUNTIFS('JU H'!$D$5:$D$72,CLUBS!$B10,'JU H'!$S$5:$S$72,"&gt;0")</f>
        <v>0</v>
      </c>
      <c r="R18" s="26">
        <f>SUMIF('MP F'!$D$5:$D$72,CLUBS!$B10,'MP F'!$T$5:$T$72)+SUMIF('MP H'!$D$5:$D$72,CLUBS!$B10,'MP H'!$T$5:$T$72)+SUMIF('PO F'!$D$5:$D$72,CLUBS!$B10,'PO F'!$T$5:$T$72)+SUMIF('PO H'!$D$5:$D$72,CLUBS!$B10,'PO H'!$T$5:$T$72)+SUMIF('PU F'!$D$5:$D$72,CLUBS!$B10,'PU F'!$T$5:$T$72)+SUMIF('PU H'!$D$5:$D$72,CLUBS!$B10,'PU H'!$T$5:$T$72)+SUMIF('BE F'!$D$5:$D$72,CLUBS!$B10,'BE F'!$T$5:$T$72)+SUMIF('BE H'!$D$5:$D$72,CLUBS!$B10,'BE H'!$T$5:$T$72)+SUMIF('MI F'!$D$5:$D$72,CLUBS!$B10,'MI F'!$T$5:$T$72)+SUMIF('MI H'!$D$5:$D$72,CLUBS!$B10,'MI H'!$T$5:$T$72)+SUMIF('CA F'!$D$5:$D$72,CLUBS!$B10,'CA F'!$T$5:$T$72)+SUMIF('CA H'!$D$5:$D$72,CLUBS!$B10,'CA H'!$T$5:$T$72)+SUMIF('JU F'!$D$5:$D$72,CLUBS!$B10,'JU F'!$T$5:$T$72)+SUMIF('JU H'!$D$5:$D$72,CLUBS!$B10,'JU H'!$T$5:$T$72)</f>
        <v>0</v>
      </c>
      <c r="S18" s="26">
        <f>COUNTIFS('MP F'!$D$5:$D$72,CLUBS!$B10,'MP F'!$U$5:$U$72,"&gt;0")+COUNTIFS('MP H'!$D$5:$D$72,CLUBS!$B10,'MP H'!$U$5:$U$72,"&gt;0")+COUNTIFS('PO F'!$D$5:$D$72,CLUBS!$B10,'PO F'!$U$5:$U$72,"&gt;0")+COUNTIFS('PO H'!$D$5:$D$72,CLUBS!$B10,'PO H'!$U$5:$U$72,"&gt;0")+COUNTIFS('PU F'!$D$5:$D$72,CLUBS!$B10,'PU F'!$U$5:$U$72,"&gt;0")+COUNTIFS('PU H'!$D$5:$D$72,CLUBS!$B10,'PU H'!$U$5:$U$72,"&gt;0")+COUNTIFS('BE F'!$D$5:$D$72,CLUBS!$B10,'BE F'!$U$5:$U$72,"&gt;0")+COUNTIFS('BE H'!$D$5:$D$72,CLUBS!$B10,'BE H'!$U$5:$U$72,"&gt;0")+COUNTIFS('MI F'!$D$5:$D$72,CLUBS!$B10,'MI F'!$U$5:$U$72,"&gt;0")+COUNTIFS('MI H'!$D$5:$D$72,CLUBS!$B10,'MI H'!$U$5:$U$72,"&gt;0")+COUNTIFS('CA F'!$D$5:$D$72,CLUBS!$B10,'CA F'!$U$5:$U$72,"&gt;0")+COUNTIFS('CA H'!$D$5:$D$72,CLUBS!$B10,'CA H'!$U$5:$U$72,"&gt;0")+COUNTIFS('JU F'!$D$5:$D$72,CLUBS!$B10,'JU F'!$U$5:$U$72,"&gt;0")+COUNTIFS('JU H'!$D$5:$D$72,CLUBS!$B10,'JU H'!$U$5:$U$72,"&gt;0")</f>
        <v>0</v>
      </c>
      <c r="T18" s="26">
        <f>SUMIF('MP F'!$D$5:$D$72,CLUBS!$B10,'MP F'!$V$5:$V$72)+SUMIF('MP H'!$D$5:$D$72,CLUBS!$B10,'MP H'!$V$5:$V$72)+SUMIF('PO F'!$D$5:$D$72,CLUBS!$B10,'PO F'!$V$5:$V$72)+SUMIF('PO H'!$D$5:$D$72,CLUBS!$B10,'PO H'!$V$5:$V$72)+SUMIF('PU F'!$D$5:$D$72,CLUBS!$B10,'PU F'!$V$5:$V$72)+SUMIF('PU H'!$D$5:$D$72,CLUBS!$B10,'PU H'!$V$5:$V$72)+SUMIF('BE F'!$D$5:$D$72,CLUBS!$B10,'BE F'!$V$5:$V$72)+SUMIF('BE H'!$D$5:$D$72,CLUBS!$B10,'BE H'!$V$5:$V$72)+SUMIF('MI F'!$D$5:$D$72,CLUBS!$B10,'MI F'!$V$5:$V$72)+SUMIF('MI H'!$D$5:$D$72,CLUBS!$B10,'MI H'!$V$5:$V$72)+SUMIF('CA F'!$D$5:$D$72,CLUBS!$B10,'CA F'!$V$5:$V$72)+SUMIF('CA H'!$D$5:$D$72,CLUBS!$B10,'CA H'!$V$5:$V$72)+SUMIF('JU F'!$D$5:$D$72,CLUBS!$B10,'JU F'!$V$5:$V$72)+SUMIF('JU H'!$D$5:$D$72,CLUBS!$B10,'JU H'!$V$5:$V$72)</f>
        <v>0</v>
      </c>
      <c r="U18" s="26">
        <f>COUNTIFS('MP F'!$D$5:$D$72,CLUBS!$B10,'MP F'!$W$5:$W$72,"&gt;0")+COUNTIFS('MP H'!$D$5:$D$72,CLUBS!$B10,'MP H'!$W$5:$W$72,"&gt;0")+COUNTIFS('PO F'!$D$5:$D$72,CLUBS!$B10,'PO F'!$W$5:$W$72,"&gt;0")+COUNTIFS('PO H'!$D$5:$D$72,CLUBS!$B10,'PO H'!$W$5:$W$72,"&gt;0")+COUNTIFS('PU F'!$D$5:$D$72,CLUBS!$B10,'PU F'!$W$5:$W$72,"&gt;0")+COUNTIFS('PU H'!$D$5:$D$72,CLUBS!$B10,'PU H'!$W$5:$W$72,"&gt;0")+COUNTIFS('BE F'!$D$5:$D$72,CLUBS!$B10,'BE F'!$W$5:$W$72,"&gt;0")+COUNTIFS('BE H'!$D$5:$D$72,CLUBS!$B10,'BE H'!$W$5:$W$72,"&gt;0")+COUNTIFS('MI F'!$D$5:$D$72,CLUBS!$B10,'MI F'!$W$5:$W$72,"&gt;0")+COUNTIFS('MI H'!$D$5:$D$72,CLUBS!$B10,'MI H'!$W$5:$W$72,"&gt;0")+COUNTIFS('CA F'!$D$5:$D$72,CLUBS!$B10,'CA F'!$W$5:$W$72,"&gt;0")+COUNTIFS('CA H'!$D$5:$D$72,CLUBS!$B10,'CA H'!$W$5:$W$72,"&gt;0")+COUNTIFS('JU F'!$D$5:$D$72,CLUBS!$B10,'JU F'!$W$5:$W$72,"&gt;0")+COUNTIFS('JU H'!$D$5:$D$72,CLUBS!$B10,'JU H'!$W$5:$W$72,"&gt;0")</f>
        <v>0</v>
      </c>
      <c r="V18" s="26">
        <f>SUMIF('MP F'!$D$5:$D$72,CLUBS!$B10,'MP F'!$X$5:$X$72)+SUMIF('MP H'!$D$5:$D$72,CLUBS!$B10,'MP H'!$X$5:$X$72)+SUMIF('PO F'!$D$5:$D$72,CLUBS!$B10,'PO F'!$X$5:$X$72)+SUMIF('PO H'!$D$5:$D$72,CLUBS!$B10,'PO H'!$X$5:$X$72)+SUMIF('PU F'!$D$5:$D$72,CLUBS!$B10,'PU F'!$X$5:$X$72)+SUMIF('PU H'!$D$5:$D$72,CLUBS!$B10,'PU H'!$X$5:$X$72)+SUMIF('BE F'!$D$5:$D$72,CLUBS!$B10,'BE F'!$X$5:$X$72)+SUMIF('BE H'!$D$5:$D$72,CLUBS!$B10,'BE H'!$X$5:$X$72)+SUMIF('MI F'!$D$5:$D$72,CLUBS!$B10,'MI F'!$X$5:$X$72)+SUMIF('MI H'!$D$5:$D$72,CLUBS!$B10,'MI H'!$X$5:$X$72)+SUMIF('CA F'!$D$5:$D$72,CLUBS!$B10,'CA F'!$X$5:$X$72)+SUMIF('CA H'!$D$5:$D$72,CLUBS!$B10,'CA H'!$X$5:$X$72)+SUMIF('JU F'!$D$5:$D$72,CLUBS!$B10,'JU F'!$X$5:$X$72)+SUMIF('JU H'!$D$5:$D$72,CLUBS!$B10,'JU H'!$X$5:$X$72)</f>
        <v>0</v>
      </c>
      <c r="W18" s="26">
        <f>COUNTIFS('MP F'!$D$5:$D$72,CLUBS!$B10,'MP F'!$Y$5:$Y$72,"&gt;0")+COUNTIFS('MP H'!$D$5:$D$72,CLUBS!$B10,'MP H'!$Y$5:$Y$72,"&gt;0")+COUNTIFS('PO F'!$D$5:$D$72,CLUBS!$B10,'PO F'!$Y$5:$Y$72,"&gt;0")+COUNTIFS('PO H'!$D$5:$D$72,CLUBS!$B10,'PO H'!$Y$5:$Y$72,"&gt;0")+COUNTIFS('PU F'!$D$5:$D$72,CLUBS!$B10,'PU F'!$Y$5:$Y$72,"&gt;0")+COUNTIFS('PU H'!$D$5:$D$72,CLUBS!$B10,'PU H'!$Y$5:$Y$72,"&gt;0")+COUNTIFS('BE F'!$D$5:$D$72,CLUBS!$B10,'BE F'!$Y$5:$Y$72,"&gt;0")+COUNTIFS('BE H'!$D$5:$D$72,CLUBS!$B10,'BE H'!$Y$5:$Y$72,"&gt;0")+COUNTIFS('MI F'!$D$5:$D$72,CLUBS!$B10,'MI F'!$Y$5:$Y$72,"&gt;0")+COUNTIFS('MI H'!$D$5:$D$72,CLUBS!$B10,'MI H'!$Y$5:$Y$72,"&gt;0")+COUNTIFS('CA F'!$D$5:$D$72,CLUBS!$B10,'CA F'!$Y$5:$Y$72,"&gt;0")+COUNTIFS('CA H'!$D$5:$D$72,CLUBS!$B10,'CA H'!$Y$5:$Y$72,"&gt;0")+COUNTIFS('JU F'!$D$5:$D$72,CLUBS!$B10,'JU F'!$Y$5:$Y$72,"&gt;0")+COUNTIFS('JU H'!$D$5:$D$72,CLUBS!$B10,'JU H'!$Y$5:$Y$72,"&gt;0")</f>
        <v>0</v>
      </c>
      <c r="X18" s="26">
        <f>SUMIF('MP F'!$D$5:$D$72,CLUBS!$B10,'MP F'!$Z$5:$Z$72)+SUMIF('MP H'!$D$5:$D$72,CLUBS!$B10,'MP H'!$Z$5:$Z$72)+SUMIF('PO F'!$D$5:$D$72,CLUBS!$B10,'PO F'!$Z$5:$Z$72)+SUMIF('PO H'!$D$5:$D$72,CLUBS!$B10,'PO H'!$Z$5:$Z$72)+SUMIF('PU F'!$D$5:$D$72,CLUBS!$B10,'PU F'!$Z$5:$Z$72)+SUMIF('PU H'!$D$5:$D$72,CLUBS!$B10,'PU H'!$Z$5:$Z$72)+SUMIF('BE F'!$D$5:$D$72,CLUBS!$B10,'BE F'!$Z$5:$Z$72)+SUMIF('BE H'!$D$5:$D$72,CLUBS!$B10,'BE H'!$Z$5:$Z$72)+SUMIF('MI F'!$D$5:$D$72,CLUBS!$B10,'MI F'!$Z$5:$Z$72)+SUMIF('MI H'!$D$5:$D$72,CLUBS!$B10,'MI H'!$Z$5:$Z$72)+SUMIF('CA F'!$D$5:$D$72,CLUBS!$B10,'CA F'!$Z$5:$Z$72)+SUMIF('CA H'!$D$5:$D$72,CLUBS!$B10,'CA H'!$Z$5:$Z$72)+SUMIF('JU F'!$D$5:$D$72,CLUBS!$B10,'JU F'!$Z$5:$Z$72)+SUMIF('JU H'!$D$5:$D$72,CLUBS!$B10,'JU H'!$Z$5:$Z$72)</f>
        <v>0</v>
      </c>
      <c r="Y18" s="26">
        <f>COUNTIFS('MP F'!$D$5:$D$72,CLUBS!$B10,'MP F'!$AA$5:$AA$72,"&gt;0")+COUNTIFS('MP H'!$D$5:$D$72,CLUBS!$B10,'MP H'!$AA$5:$AA$72,"&gt;0")+COUNTIFS('PO F'!$D$5:$D$72,CLUBS!$B10,'PO F'!$AA$5:$AA$72,"&gt;0")+COUNTIFS('PO H'!$D$5:$D$72,CLUBS!$B10,'PO H'!$AA$5:$AA$72,"&gt;0")+COUNTIFS('PU F'!$D$5:$D$72,CLUBS!$B10,'PU F'!$AA$5:$AA$72,"&gt;0")+COUNTIFS('PU H'!$D$5:$D$72,CLUBS!$B10,'PU H'!$AA$5:$AA$72,"&gt;0")+COUNTIFS('BE F'!$D$5:$D$72,CLUBS!$B10,'BE F'!$AA$5:$AA$72,"&gt;0")+COUNTIFS('BE H'!$D$5:$D$72,CLUBS!$B10,'BE H'!$AA$5:$AA$72,"&gt;0")+COUNTIFS('MI F'!$D$5:$D$72,CLUBS!$B10,'MI F'!$AA$5:$AA$72,"&gt;0")+COUNTIFS('MI H'!$D$5:$D$72,CLUBS!$B10,'MI H'!$AA$5:$AA$72,"&gt;0")+COUNTIFS('CA F'!$D$5:$D$72,CLUBS!$B10,'CA F'!$AA$5:$AA$72,"&gt;0")+COUNTIFS('CA H'!$D$5:$D$72,CLUBS!$B10,'CA H'!$AA$5:$AA$72,"&gt;0")+COUNTIFS('JU F'!$D$5:$D$72,CLUBS!$B10,'JU F'!$AA$5:$AA$72,"&gt;0")+COUNTIFS('JU H'!$D$5:$D$72,CLUBS!$B10,'JU H'!$AA$5:$AA$72,"&gt;0")</f>
        <v>0</v>
      </c>
      <c r="Z18" s="26">
        <f>SUMIF('MP F'!$D$5:$D$72,CLUBS!$B10,'MP F'!$AB$5:$AB$72)+SUMIF('MP H'!$D$5:$D$72,CLUBS!$B10,'MP H'!$AB$5:$AB$72)+SUMIF('PO F'!$D$5:$D$72,CLUBS!$B10,'PO F'!$AB$5:$AB$72)+SUMIF('PO H'!$D$5:$D$72,CLUBS!$B10,'PO H'!$AB$5:$AB$72)+SUMIF('PU F'!$D$5:$D$72,CLUBS!$B10,'PU F'!$AB$5:$AB$72)+SUMIF('PU H'!$D$5:$D$72,CLUBS!$B10,'PU H'!$AB$5:$AB$72)+SUMIF('BE F'!$D$5:$D$72,CLUBS!$B10,'BE F'!$AB$5:$AB$72)+SUMIF('BE H'!$D$5:$D$72,CLUBS!$B10,'BE H'!$AB$5:$AB$72)+SUMIF('MI F'!$D$5:$D$72,CLUBS!$B10,'MI F'!$AB$5:$AB$72)+SUMIF('MI H'!$D$5:$D$72,CLUBS!$B10,'MI H'!$AB$5:$AB$72)+SUMIF('CA F'!$D$5:$D$72,CLUBS!$B10,'CA F'!$AB$5:$AB$72)+SUMIF('CA H'!$D$5:$D$72,CLUBS!$B10,'CA H'!$AB$5:$AB$72)+SUMIF('JU F'!$D$5:$D$72,CLUBS!$B10,'JU F'!$AB$5:$AB$72)+SUMIF('JU H'!$D$5:$D$72,CLUBS!$B10,'JU H'!$AB$5:$AB$72)</f>
        <v>0</v>
      </c>
      <c r="AA18" s="26">
        <f>COUNTIFS('MP F'!$D$5:$D$72,CLUBS!$B10,'MP F'!$AC$5:$AC$72,"&gt;0")+COUNTIFS('MP H'!$D$5:$D$72,CLUBS!$B10,'MP H'!$AC$5:$AC$72,"&gt;0")+COUNTIFS('PO F'!$D$5:$D$72,CLUBS!$B10,'PO F'!$AC$5:$AC$72,"&gt;0")+COUNTIFS('PO H'!$D$5:$D$72,CLUBS!$B10,'PO H'!$AC$5:$AC$72,"&gt;0")+COUNTIFS('PU F'!$D$5:$D$72,CLUBS!$B10,'PU F'!$AC$5:$AC$72,"&gt;0")+COUNTIFS('PU H'!$D$5:$D$72,CLUBS!$B10,'PU H'!$AC$5:$AC$72,"&gt;0")+COUNTIFS('BE F'!$D$5:$D$72,CLUBS!$B10,'BE F'!$AC$5:$AC$72,"&gt;0")+COUNTIFS('BE H'!$D$5:$D$72,CLUBS!$B10,'BE H'!$AC$5:$AC$72,"&gt;0")+COUNTIFS('MI F'!$D$5:$D$72,CLUBS!$B10,'MI F'!$AC$5:$AC$72,"&gt;0")+COUNTIFS('MI H'!$D$5:$D$72,CLUBS!$B10,'MI H'!$AC$5:$AC$72,"&gt;0")+COUNTIFS('CA F'!$D$5:$D$72,CLUBS!$B10,'CA F'!$AC$5:$AC$72,"&gt;0")+COUNTIFS('CA H'!$D$5:$D$72,CLUBS!$B10,'CA H'!$AC$5:$AC$72,"&gt;0")+COUNTIFS('JU F'!$D$5:$D$72,CLUBS!$B10,'JU F'!$AC$5:$AC$72,"&gt;0")+COUNTIFS('JU H'!$D$5:$D$72,CLUBS!$B10,'JU H'!$AC$5:$AC$72,"&gt;0")</f>
        <v>0</v>
      </c>
      <c r="AB18" s="26">
        <f>SUMIF('MP F'!$D$5:$D$72,CLUBS!$B10,'MP F'!$AD$5:$AD$72)+SUMIF('MP H'!$D$5:$D$72,CLUBS!$B10,'MP H'!$AD$5:$AD$72)+SUMIF('PO F'!$D$5:$D$72,CLUBS!$B10,'PO F'!$AD$5:$AD$72)+SUMIF('PO H'!$D$5:$D$72,CLUBS!$B10,'PO H'!$AD$5:$AD$72)+SUMIF('PU F'!$D$5:$D$72,CLUBS!$B10,'PU F'!$AD$5:$AD$72)+SUMIF('PU H'!$D$5:$D$72,CLUBS!$B10,'PU H'!$AD$5:$AD$72)+SUMIF('BE F'!$D$5:$D$72,CLUBS!$B10,'BE F'!$AD$5:$AD$72)+SUMIF('BE H'!$D$5:$D$72,CLUBS!$B10,'BE H'!$AD$5:$AD$72)+SUMIF('MI F'!$D$5:$D$72,CLUBS!$B10,'MI F'!$AD$5:$AD$72)+SUMIF('MI H'!$D$5:$D$72,CLUBS!$B10,'MI H'!$AD$5:$AD$72)+SUMIF('CA F'!$D$5:$D$72,CLUBS!$B10,'CA F'!$AD$5:$AD$72)+SUMIF('CA H'!$D$5:$D$72,CLUBS!$B10,'CA H'!$AD$5:$AD$72)+SUMIF('JU F'!$D$5:$D$72,CLUBS!$B10,'JU F'!$AD$5:$AD$72)+SUMIF('JU H'!$D$5:$D$72,CLUBS!$B10,'JU H'!$AD$5:$AD$72)</f>
        <v>0</v>
      </c>
      <c r="AC18" s="26">
        <f>COUNTIFS('MP F'!$D$5:$D$72,CLUBS!$B10,'MP F'!$AE$5:$AE$72,"&gt;0")+COUNTIFS('MP H'!$D$5:$D$72,CLUBS!$B10,'MP H'!$AE$5:$AE$72,"&gt;0")+COUNTIFS('PO F'!$D$5:$D$72,CLUBS!$B10,'PO F'!$AE$5:$AE$72,"&gt;0")+COUNTIFS('PO H'!$D$5:$D$72,CLUBS!$B10,'PO H'!$AE$5:$AE$72,"&gt;0")+COUNTIFS('PU F'!$D$5:$D$72,CLUBS!$B10,'PU F'!$AE$5:$AE$72,"&gt;0")+COUNTIFS('PU H'!$D$5:$D$72,CLUBS!$B10,'PU H'!$AE$5:$AE$72,"&gt;0")+COUNTIFS('BE F'!$D$5:$D$72,CLUBS!$B10,'BE F'!$AE$5:$AE$72,"&gt;0")+COUNTIFS('BE H'!$D$5:$D$72,CLUBS!$B10,'BE H'!$AE$5:$AE$72,"&gt;0")+COUNTIFS('MI F'!$D$5:$D$72,CLUBS!$B10,'MI F'!$AE$5:$AE$72,"&gt;0")+COUNTIFS('MI H'!$D$5:$D$72,CLUBS!$B10,'MI H'!$AE$5:$AE$72,"&gt;0")+COUNTIFS('CA F'!$D$5:$D$72,CLUBS!$B10,'CA F'!$AE$5:$AE$72,"&gt;0")+COUNTIFS('CA H'!$D$5:$D$72,CLUBS!$B10,'CA H'!$AE$5:$AE$72,"&gt;0")+COUNTIFS('JU F'!$D$5:$D$72,CLUBS!$B10,'JU F'!$AE$5:$AE$72,"&gt;0")+COUNTIFS('JU H'!$D$5:$D$72,CLUBS!$B10,'JU H'!$AE$5:$AE$72,"&gt;0")</f>
        <v>0</v>
      </c>
      <c r="AD18" s="26">
        <f>SUMIF('MP F'!$D$5:$D$72,CLUBS!$B10,'MP F'!$AF$5:$AF$72)+SUMIF('MP H'!$D$5:$D$72,CLUBS!$B10,'MP H'!$AF$5:$AF$72)+SUMIF('PO F'!$D$5:$D$72,CLUBS!$B10,'PO F'!$AF$5:$AF$72)+SUMIF('PO H'!$D$5:$D$72,CLUBS!$B10,'PO H'!$AF$5:$AF$72)+SUMIF('PU F'!$D$5:$D$72,CLUBS!$B10,'PU F'!$AF$5:$AF$72)+SUMIF('PU H'!$D$5:$D$72,CLUBS!$B10,'PU H'!$AF$5:$AF$72)+SUMIF('BE F'!$D$5:$D$72,CLUBS!$B10,'BE F'!$AF$5:$AF$72)+SUMIF('BE H'!$D$5:$D$72,CLUBS!$B10,'BE H'!$AF$5:$AF$72)+SUMIF('MI F'!$D$5:$D$72,CLUBS!$B10,'MI F'!$AF$5:$AF$72)+SUMIF('MI H'!$D$5:$D$72,CLUBS!$B10,'MI H'!$AF$5:$AF$72)+SUMIF('CA F'!$D$5:$D$72,CLUBS!$B10,'CA F'!$AF$5:$AF$72)+SUMIF('CA H'!$D$5:$D$72,CLUBS!$B10,'CA H'!$AF$5:$AF$72)+SUMIF('JU F'!$D$5:$D$72,CLUBS!$B10,'JU F'!$AF$5:$AF$72)+SUMIF('JU H'!$D$5:$D$72,CLUBS!$B10,'JU H'!$AF$5:$AF$72)</f>
        <v>0</v>
      </c>
      <c r="AE18" s="26">
        <f>COUNTIFS('MP F'!$D$5:$D$72,CLUBS!$B10,'MP F'!$AG$5:$AG$72,"&gt;0")+COUNTIFS('MP H'!$D$5:$D$72,CLUBS!$B10,'MP H'!$AG$5:$AG$72,"&gt;0")+COUNTIFS('PO F'!$D$5:$D$72,CLUBS!$B10,'PO F'!$AG$5:$AG$72,"&gt;0")+COUNTIFS('PO H'!$D$5:$D$72,CLUBS!$B10,'PO H'!$AG$5:$AG$72,"&gt;0")+COUNTIFS('PU F'!$D$5:$D$72,CLUBS!$B10,'PU F'!$AG$5:$AG$72,"&gt;0")+COUNTIFS('PU H'!$D$5:$D$72,CLUBS!$B10,'PU H'!$AG$5:$AG$72,"&gt;0")+COUNTIFS('BE F'!$D$5:$D$72,CLUBS!$B10,'BE F'!$AG$5:$AG$72,"&gt;0")+COUNTIFS('BE H'!$D$5:$D$72,CLUBS!$B10,'BE H'!$AG$5:$AG$72,"&gt;0")+COUNTIFS('MI F'!$D$5:$D$72,CLUBS!$B10,'MI F'!$AG$5:$AG$72,"&gt;0")+COUNTIFS('MI H'!$D$5:$D$72,CLUBS!$B10,'MI H'!$AG$5:$AG$72,"&gt;0")+COUNTIFS('CA F'!$D$5:$D$72,CLUBS!$B10,'CA F'!$AG$5:$AG$72,"&gt;0")+COUNTIFS('CA H'!$D$5:$D$72,CLUBS!$B10,'CA H'!$AG$5:$AG$72,"&gt;0")+COUNTIFS('JU F'!$D$5:$D$72,CLUBS!$B10,'JU F'!$AG$5:$AG$72,"&gt;0")+COUNTIFS('JU H'!$D$5:$D$72,CLUBS!$B10,'JU H'!$AG$5:$AG$72,"&gt;0")</f>
        <v>0</v>
      </c>
      <c r="AF18" s="26">
        <f>SUMIF('MP F'!$D$5:$D$72,CLUBS!$B10,'MP F'!$AH$5:$AH$72)+SUMIF('MP H'!$D$5:$D$72,CLUBS!$B10,'MP H'!$AH$5:$AH$72)+SUMIF('PO F'!$D$5:$D$72,CLUBS!$B10,'PO F'!$AH$5:$AH$72)+SUMIF('PO H'!$D$5:$D$72,CLUBS!$B10,'PO H'!$AH$5:$AH$72)+SUMIF('PU F'!$D$5:$D$72,CLUBS!$B10,'PU F'!$AH$5:$AH$72)+SUMIF('PU H'!$D$5:$D$72,CLUBS!$B10,'PU H'!$AH$5:$AH$72)+SUMIF('BE F'!$D$5:$D$72,CLUBS!$B10,'BE F'!$AH$5:$AH$72)+SUMIF('BE H'!$D$5:$D$72,CLUBS!$B10,'BE H'!$AH$5:$AH$72)+SUMIF('MI F'!$D$5:$D$72,CLUBS!$B10,'MI F'!$AH$5:$AH$72)+SUMIF('MI H'!$D$5:$D$72,CLUBS!$B10,'MI H'!$AH$5:$AH$72)+SUMIF('CA F'!$D$5:$D$72,CLUBS!$B10,'CA F'!$AH$5:$AH$72)+SUMIF('CA H'!$D$5:$D$72,CLUBS!$B10,'CA H'!$AH$5:$AH$72)+SUMIF('JU F'!$D$5:$D$72,CLUBS!$B10,'JU F'!$AH$5:$AH$72)+SUMIF('JU H'!$D$5:$D$72,CLUBS!$B10,'JU H'!$AH$5:$AH$72)</f>
        <v>0</v>
      </c>
      <c r="AG18" s="16">
        <f t="shared" si="1"/>
        <v>0</v>
      </c>
      <c r="AH18" s="28">
        <f t="shared" si="2"/>
        <v>0</v>
      </c>
      <c r="AI18" s="29">
        <f t="shared" si="3"/>
        <v>0</v>
      </c>
      <c r="AJ18" s="14">
        <f>COUNTIF('Licenciés Jeunes 2023'!F:F,CLUBS!B10)</f>
        <v>0</v>
      </c>
      <c r="AK18" s="27">
        <f t="shared" si="4"/>
        <v>0</v>
      </c>
    </row>
    <row r="19" spans="1:37" ht="13.5" x14ac:dyDescent="0.3">
      <c r="A19" s="34">
        <f t="shared" si="0"/>
        <v>2</v>
      </c>
      <c r="B19" s="65" t="s">
        <v>37</v>
      </c>
      <c r="C19" s="14">
        <f>COUNTIFS('MP F'!$D$5:$D$72,CLUBS!$B11,'MP F'!$E$5:$E$72,"&gt;0")+COUNTIFS('MP H'!$D$5:$D$72,CLUBS!$B11,'MP H'!$E$5:$E$72,"&gt;0")+COUNTIFS('PO F'!$D$5:$D$72,CLUBS!$B11,'PO F'!$E$5:$E$72,"&gt;0")+COUNTIFS('PO H'!$D$5:$D$72,CLUBS!$B11,'PO H'!$E$5:$E$72,"&gt;0")+COUNTIFS('PU F'!$D$5:$D$72,CLUBS!$B11,'PU F'!$E$5:$E$72,"&gt;0")+COUNTIFS('PU H'!$D$5:$D$72,CLUBS!$B11,'PU H'!$E$5:$E$72,"&gt;0")+COUNTIFS('BE F'!$D$5:$D$72,CLUBS!$B11,'BE F'!$E$5:$E$72,"&gt;0")+COUNTIFS('BE H'!$D$5:$D$72,CLUBS!$B11,'BE H'!$E$5:$E$72,"&gt;0")+COUNTIFS('MI F'!$D$5:$D$72,CLUBS!$B11,'MI F'!$E$5:$E$72,"&gt;0")+COUNTIFS('MI H'!$D$5:$D$72,CLUBS!$B11,'MI H'!$E$5:$E$72,"&gt;0")+COUNTIFS('CA F'!$D$5:$D$72,CLUBS!$B11,'CA F'!$E$5:$E$72,"&gt;0")+COUNTIFS('CA H'!$D$5:$D$72,CLUBS!$B11,'CA H'!$E$5:$E$72,"&gt;0")+COUNTIFS('JU F'!$D$5:$D$72,CLUBS!$B11,'JU F'!$E$5:$E$72,"&gt;0")+COUNTIFS('JU H'!$D$5:$D$72,CLUBS!$B11,'JU H'!$E$5:$E$72,"&gt;0")</f>
        <v>50</v>
      </c>
      <c r="D19" s="27">
        <f>SUMIF('MP F'!$D$5:$D$72,CLUBS!$B11,'MP F'!$F$5:$F$72)+SUMIF('MP H'!$D$5:$D$72,CLUBS!$B11,'MP H'!$F$5:$F$72)+SUMIF('PO F'!$D$5:$D$72,CLUBS!$B11,'PO F'!$F$5:$F$72)+SUMIF('PO H'!$D$5:$D$72,CLUBS!$B11,'PO H'!$F$5:$F$72)+SUMIF('PU F'!$D$5:$D$72,CLUBS!$B11,'PU F'!$F$5:$F$72)+SUMIF('PU H'!$D$5:$D$72,CLUBS!$B11,'PU H'!$F$5:$F$72)+SUMIF('BE F'!$D$5:$D$72,CLUBS!$B11,'BE F'!$F$5:$F$72)+SUMIF('BE H'!$D$5:$D$72,CLUBS!$B11,'BE H'!$F$5:$F$72)+SUMIF('MI F'!$D$5:$D$72,CLUBS!$B11,'MI F'!$F$5:$F$72)+SUMIF('MI H'!$D$5:$D$72,CLUBS!$B11,'MI H'!$F$5:$F$72)+SUMIF('CA F'!$D$5:$D$72,CLUBS!$B11,'CA F'!$F$5:$F$72)+SUMIF('CA H'!$D$5:$D$72,CLUBS!$B11,'CA H'!$F$5:$F$72)+SUMIF('JU F'!$D$5:$D$72,CLUBS!$B11,'JU F'!$F$5:$F$72)+SUMIF('JU H'!$D$5:$D$72,CLUBS!$B11,'JU H'!$F$5:$F$72)</f>
        <v>1631</v>
      </c>
      <c r="E19" s="38">
        <f>COUNTIFS('MP F'!$D$5:$D$72,CLUBS!$B11,'MP F'!$G$5:$G$72,"&gt;0")+COUNTIFS('MP H'!$D$5:$D$72,CLUBS!$B11,'MP H'!$G$5:$G$72,"&gt;0")+COUNTIFS('PO F'!$D$5:$D$72,CLUBS!$B11,'PO F'!$G$5:$G$72,"&gt;0")+COUNTIFS('PO H'!$D$5:$D$72,CLUBS!$B11,'PO H'!$G$5:$G$72,"&gt;0")+COUNTIFS('PU F'!$D$5:$D$72,CLUBS!$B11,'PU F'!$G$5:$G$72,"&gt;0")+COUNTIFS('PU H'!$D$5:$D$72,CLUBS!$B11,'PU H'!$G$5:$G$72,"&gt;0")+COUNTIFS('BE F'!$D$5:$D$72,CLUBS!$B11,'BE F'!$G$5:$G$72,"&gt;0")+COUNTIFS('BE H'!$D$5:$D$72,CLUBS!$B11,'BE H'!$G$5:$G$72,"&gt;0")+COUNTIFS('MI F'!$D$5:$D$72,CLUBS!$B11,'MI F'!$G$5:$G$72,"&gt;0")+COUNTIFS('MI H'!$D$5:$D$72,CLUBS!$B11,'MI H'!$G$5:$G$72,"&gt;0")+COUNTIFS('CA F'!$D$5:$D$72,CLUBS!$B11,'CA F'!$G$5:$G$72,"&gt;0")+COUNTIFS('CA H'!$D$5:$D$72,CLUBS!$B11,'CA H'!$G$5:$G$72,"&gt;0")+COUNTIFS('JU F'!$D$5:$D$72,CLUBS!$B11,'JU F'!$G$5:$G$72,"&gt;0")+COUNTIFS('JU H'!$D$5:$D$72,CLUBS!$B11,'JU H'!$G$5:$G$72,"&gt;0")</f>
        <v>42</v>
      </c>
      <c r="F19" s="58">
        <f>SUMIF('MP F'!$D$5:$D$72,CLUBS!$B11,'MP F'!$H$5:$H$72)+SUMIF('MP H'!$D$5:$D$72,CLUBS!$B11,'MP H'!$H$5:$H$72)+SUMIF('PO F'!$D$5:$D$72,CLUBS!$B11,'PO F'!$H$5:$H$72)+SUMIF('PO H'!$D$5:$D$72,CLUBS!$B11,'PO H'!$H$5:$H$72)+SUMIF('PU F'!$D$5:$D$72,CLUBS!$B11,'PU F'!$H$5:$H$72)+SUMIF('PU H'!$D$5:$D$72,CLUBS!$B11,'PU H'!$H$5:$H$72)+SUMIF('BE F'!$D$5:$D$72,CLUBS!$B11,'BE F'!$H$5:$H$72)+SUMIF('BE H'!$D$5:$D$72,CLUBS!$B11,'BE H'!$H$5:$H$72)+SUMIF('MI F'!$D$5:$D$72,CLUBS!$B11,'MI F'!$H$5:$H$72)+SUMIF('MI H'!$D$5:$D$72,CLUBS!$B11,'MI H'!$H$5:$H$72)+SUMIF('CA F'!$D$5:$D$72,CLUBS!$B11,'CA F'!$H$5:$H$72)+SUMIF('CA H'!$D$5:$D$72,CLUBS!$B11,'CA H'!$H$5:$H$72)+SUMIF('JU F'!$D$5:$D$72,CLUBS!$B11,'JU F'!$H$5:$H$72)+SUMIF('JU H'!$D$5:$D$72,CLUBS!$B11,'JU H'!$H$5:$H$72)</f>
        <v>1204</v>
      </c>
      <c r="G19" s="14">
        <f>COUNTIFS('MP F'!$D$5:$D$72,CLUBS!$B11,'MP F'!$I$5:$I$72,"&gt;0")+COUNTIFS('MP H'!$D$5:$D$72,CLUBS!$B11,'MP H'!$I$5:$I$72,"&gt;0")+COUNTIFS('PO F'!$D$5:$D$72,CLUBS!$B11,'PO F'!$I$5:$I$72,"&gt;0")+COUNTIFS('PO H'!$D$5:$D$72,CLUBS!$B11,'PO H'!$I$5:$I$72,"&gt;0")+COUNTIFS('PU F'!$D$5:$D$72,CLUBS!$B11,'PU F'!$I$5:$I$72,"&gt;0")+COUNTIFS('PU H'!$D$5:$D$72,CLUBS!$B11,'PU H'!$I$5:$I$72,"&gt;0")+COUNTIFS('BE F'!$D$5:$D$72,CLUBS!$B11,'BE F'!$I$5:$I$72,"&gt;0")+COUNTIFS('BE H'!$D$5:$D$72,CLUBS!$B11,'BE H'!$I$5:$I$72,"&gt;0")+COUNTIFS('MI F'!$D$5:$D$72,CLUBS!$B11,'MI F'!$I$5:$I$72,"&gt;0")+COUNTIFS('MI H'!$D$5:$D$72,CLUBS!$B11,'MI H'!$I$5:$I$72,"&gt;0")+COUNTIFS('CA F'!$D$5:$D$72,CLUBS!$B11,'CA F'!$I$5:$I$72,"&gt;0")+COUNTIFS('CA H'!$D$5:$D$72,CLUBS!$B11,'CA H'!$I$5:$I$72,"&gt;0")+COUNTIFS('JU F'!$D$5:$D$72,CLUBS!$B11,'JU F'!$I$5:$I$72,"&gt;0")+COUNTIFS('JU H'!$D$5:$D$72,CLUBS!$B11,'JU H'!$I$5:$I$72,"&gt;0")</f>
        <v>63</v>
      </c>
      <c r="H19" s="26">
        <f>SUMIF('MP F'!$D$5:$D$72,CLUBS!$B11,'MP F'!$J$5:$J$72)+SUMIF('MP H'!$D$5:$D$72,CLUBS!$B11,'MP H'!$J$5:$J$72)+SUMIF('PO F'!$D$5:$D$72,CLUBS!$B11,'PO F'!$J$5:$J$72)+SUMIF('PO H'!$D$5:$D$72,CLUBS!$B11,'PO H'!$J$5:$J$72)+SUMIF('PU F'!$D$5:$D$72,CLUBS!$B11,'PU F'!$J$5:$J$72)+SUMIF('PU H'!$D$5:$D$72,CLUBS!$B11,'PU H'!$J$5:$J$72)+SUMIF('BE F'!$D$5:$D$72,CLUBS!$B11,'BE F'!$J$5:$J$72)+SUMIF('BE H'!$D$5:$D$72,CLUBS!$B11,'BE H'!$J$5:$J$72)+SUMIF('MI F'!$D$5:$D$72,CLUBS!$B11,'MI F'!$J$5:$J$72)+SUMIF('MI H'!$D$5:$D$72,CLUBS!$B11,'MI H'!$J$5:$J$72)+SUMIF('CA F'!$D$5:$D$72,CLUBS!$B11,'CA F'!$J$5:$J$72)+SUMIF('CA H'!$D$5:$D$72,CLUBS!$B11,'CA H'!$J$5:$J$72)+SUMIF('JU F'!$D$5:$D$72,CLUBS!$B11,'JU F'!$J$5:$J$72)+SUMIF('JU H'!$D$5:$D$72,CLUBS!$B11,'JU H'!$J$5:$J$72)</f>
        <v>1616</v>
      </c>
      <c r="I19" s="38">
        <f>COUNTIFS('MP F'!$D$5:$D$72,CLUBS!$B11,'MP F'!$K$5:$K$72,"&gt;0")+COUNTIFS('MP H'!$D$5:$D$72,CLUBS!$B11,'MP H'!$K$5:$K$72,"&gt;0")+COUNTIFS('PO F'!$D$5:$D$72,CLUBS!$B11,'PO F'!$K$5:$K$72,"&gt;0")+COUNTIFS('PO H'!$D$5:$D$72,CLUBS!$B11,'PO H'!$K$5:$K$72,"&gt;0")+COUNTIFS('PU F'!$D$5:$D$72,CLUBS!$B11,'PU F'!$K$5:$K$72,"&gt;0")+COUNTIFS('PU H'!$D$5:$D$72,CLUBS!$B11,'PU H'!$K$5:$K$72,"&gt;0")+COUNTIFS('BE F'!$D$5:$D$72,CLUBS!$B11,'BE F'!$K$5:$K$72,"&gt;0")+COUNTIFS('BE H'!$D$5:$D$72,CLUBS!$B11,'BE H'!$K$5:$K$72,"&gt;0")+COUNTIFS('MI F'!$D$5:$D$72,CLUBS!$B11,'MI F'!$K$5:$K$72,"&gt;0")+COUNTIFS('MI H'!$D$5:$D$72,CLUBS!$B11,'MI H'!$K$5:$K$72,"&gt;0")+COUNTIFS('CA F'!$D$5:$D$72,CLUBS!$B11,'CA F'!$K$5:$K$72,"&gt;0")+COUNTIFS('CA H'!$D$5:$D$72,CLUBS!$B11,'CA H'!$K$5:$K$72,"&gt;0")+COUNTIFS('JU F'!$D$5:$D$72,CLUBS!$B11,'JU F'!$K$5:$K$72,"&gt;0")+COUNTIFS('JU H'!$D$5:$D$72,CLUBS!$B11,'JU H'!$K$5:$K$72,"&gt;0")</f>
        <v>0</v>
      </c>
      <c r="J19" s="38">
        <f>SUMIF('MP F'!$D$5:$D$72,CLUBS!$B11,'MP F'!$L$5:$L$72)+SUMIF('MP H'!$D$5:$D$72,CLUBS!$B11,'MP H'!$L$5:$L$72)+SUMIF('PO F'!$D$5:$D$72,CLUBS!$B11,'PO F'!$L$5:$L$72)+SUMIF('PO H'!$D$5:$D$72,CLUBS!$B11,'PO H'!$L$5:$L$72)+SUMIF('PU F'!$D$5:$D$72,CLUBS!$B11,'PU F'!$L$5:$L$72)+SUMIF('PU H'!$D$5:$D$72,CLUBS!$B11,'PU H'!$L$5:$L$72)+SUMIF('BE F'!$D$5:$D$72,CLUBS!$B11,'BE F'!$L$5:$L$72)+SUMIF('BE H'!$D$5:$D$72,CLUBS!$B11,'BE H'!$L$5:$L$72)+SUMIF('MI F'!$D$5:$D$72,CLUBS!$B11,'MI F'!$L$5:$L$72)+SUMIF('MI H'!$D$5:$D$72,CLUBS!$B11,'MI H'!$L$5:$L$72)+SUMIF('CA F'!$D$5:$D$72,CLUBS!$B11,'CA F'!$L$5:$L$72)+SUMIF('CA H'!$D$5:$D$72,CLUBS!$B11,'CA H'!$L$5:$L$72)+SUMIF('JU F'!$D$5:$D$72,CLUBS!$B11,'JU F'!$L$5:$L$72)+SUMIF('JU H'!$D$5:$D$72,CLUBS!$B11,'JU H'!$L$5:$L$72)</f>
        <v>0</v>
      </c>
      <c r="K19" s="26">
        <f>COUNTIFS('MP F'!$D$5:$D$72,CLUBS!$B11,'MP F'!$M$5:$M$72,"&gt;0")+COUNTIFS('MP H'!$D$5:$D$72,CLUBS!$B11,'MP H'!$M$5:$M$72,"&gt;0")+COUNTIFS('PO F'!$D$5:$D$72,CLUBS!$B11,'PO F'!$M$5:$M$72,"&gt;0")+COUNTIFS('PO H'!$D$5:$D$72,CLUBS!$B11,'PO H'!$M$5:$M$72,"&gt;0")+COUNTIFS('PU F'!$D$5:$D$72,CLUBS!$B11,'PU F'!$M$5:$M$72,"&gt;0")+COUNTIFS('PU H'!$D$5:$D$72,CLUBS!$B11,'PU H'!$M$5:$M$72,"&gt;0")+COUNTIFS('BE F'!$D$5:$D$72,CLUBS!$B11,'BE F'!$M$5:$M$72,"&gt;0")+COUNTIFS('BE H'!$D$5:$D$72,CLUBS!$B11,'BE H'!$M$5:$M$72,"&gt;0")+COUNTIFS('MI F'!$D$5:$D$72,CLUBS!$B11,'MI F'!$M$5:$M$72,"&gt;0")+COUNTIFS('MI H'!$D$5:$D$72,CLUBS!$B11,'MI H'!$M$5:$M$72,"&gt;0")+COUNTIFS('CA F'!$D$5:$D$72,CLUBS!$B11,'CA F'!$M$5:$M$72,"&gt;0")+COUNTIFS('CA H'!$D$5:$D$72,CLUBS!$B11,'CA H'!$M$5:$M$72,"&gt;0")+COUNTIFS('JU F'!$D$5:$D$72,CLUBS!$B11,'JU F'!$M$5:$M$72,"&gt;0")+COUNTIFS('JU H'!$D$5:$D$72,CLUBS!$B11,'JU H'!$M$5:$M$72,"&gt;0")</f>
        <v>0</v>
      </c>
      <c r="L19" s="26">
        <f>SUMIF('MP F'!$D$5:$D$72,CLUBS!$B11,'MP F'!$N$5:$N$72)+SUMIF('MP H'!$D$5:$D$72,CLUBS!$B11,'MP H'!$N$5:$N$72)+SUMIF('PO F'!$D$5:$D$72,CLUBS!$B11,'PO F'!$N$5:$N$72)+SUMIF('PO H'!$D$5:$D$72,CLUBS!$B11,'PO H'!$N$5:$N$72)+SUMIF('PU F'!$D$5:$D$72,CLUBS!$B11,'PU F'!$N$5:$N$72)+SUMIF('PU H'!$D$5:$D$72,CLUBS!$B11,'PU H'!$N$5:$N$72)+SUMIF('BE F'!$D$5:$D$72,CLUBS!$B11,'BE F'!$N$5:$N$72)+SUMIF('BE H'!$D$5:$D$72,CLUBS!$B11,'BE H'!$N$5:$N$72)+SUMIF('MI F'!$D$5:$D$72,CLUBS!$B11,'MI F'!$N$5:$N$72)+SUMIF('MI H'!$D$5:$D$72,CLUBS!$B11,'MI H'!$N$5:$N$72)+SUMIF('CA F'!$D$5:$D$72,CLUBS!$B11,'CA F'!$N$5:$N$72)+SUMIF('CA H'!$D$5:$D$72,CLUBS!$B11,'CA H'!$N$5:$N$72)+SUMIF('JU F'!$D$5:$D$72,CLUBS!$B11,'JU F'!$N$5:$N$72)+SUMIF('JU H'!$D$5:$D$72,CLUBS!$B11,'JU H'!$N$5:$N$72)</f>
        <v>0</v>
      </c>
      <c r="M19" s="26">
        <f>COUNTIFS('MP F'!$D$5:$D$72,CLUBS!$B11,'MP F'!$O$5:$O$72,"&gt;0")+COUNTIFS('MP H'!$D$5:$D$72,CLUBS!$B11,'MP H'!$O$5:$O$72,"&gt;0")+COUNTIFS('PO F'!$D$5:$D$72,CLUBS!$B11,'PO F'!$O$5:$O$72,"&gt;0")+COUNTIFS('PO H'!$D$5:$D$72,CLUBS!$B11,'PO H'!$O$5:$O$72,"&gt;0")+COUNTIFS('PU F'!$D$5:$D$72,CLUBS!$B11,'PU F'!$O$5:$O$72,"&gt;0")+COUNTIFS('PU H'!$D$5:$D$72,CLUBS!$B11,'PU H'!$O$5:$O$72,"&gt;0")+COUNTIFS('BE F'!$D$5:$D$72,CLUBS!$B11,'BE F'!$O$5:$O$72,"&gt;0")+COUNTIFS('BE H'!$D$5:$D$72,CLUBS!$B11,'BE H'!$O$5:$O$72,"&gt;0")+COUNTIFS('MI F'!$D$5:$D$72,CLUBS!$B11,'MI F'!$O$5:$O$72,"&gt;0")+COUNTIFS('MI H'!$D$5:$D$72,CLUBS!$B11,'MI H'!$O$5:$O$72,"&gt;0")+COUNTIFS('CA F'!$D$5:$D$72,CLUBS!$B11,'CA F'!$O$5:$O$72,"&gt;0")+COUNTIFS('CA H'!$D$5:$D$72,CLUBS!$B11,'CA H'!$O$5:$O$72,"&gt;0")+COUNTIFS('JU F'!$D$5:$D$72,CLUBS!$B11,'JU F'!$O$5:$O$72,"&gt;0")+COUNTIFS('JU H'!$D$5:$D$72,CLUBS!$B11,'JU H'!$O$5:$O$72,"&gt;0")</f>
        <v>0</v>
      </c>
      <c r="N19" s="26">
        <f>SUMIF('MP F'!$D$5:$D$72,CLUBS!$B11,'MP F'!$P$5:$P$72)+SUMIF('MP H'!$D$5:$D$72,CLUBS!$B11,'MP H'!$P$5:$P$72)+SUMIF('PO F'!$D$5:$D$72,CLUBS!$B11,'PO F'!$P$5:$P$72)+SUMIF('PO H'!$D$5:$D$72,CLUBS!$B11,'PO H'!$P$5:$P$72)+SUMIF('PU F'!$D$5:$D$72,CLUBS!$B11,'PU F'!$P$5:$P$72)+SUMIF('PU H'!$D$5:$D$72,CLUBS!$B11,'PU H'!$P$5:$P$72)+SUMIF('BE F'!$D$5:$D$72,CLUBS!$B11,'BE F'!$P$5:$P$72)+SUMIF('BE H'!$D$5:$D$72,CLUBS!$B11,'BE H'!$P$5:$P$72)+SUMIF('MI F'!$D$5:$D$72,CLUBS!$B11,'MI F'!$P$5:$P$72)+SUMIF('MI H'!$D$5:$D$72,CLUBS!$B11,'MI H'!$P$5:$P$72)+SUMIF('CA F'!$D$5:$D$72,CLUBS!$B11,'CA F'!$P$5:$P$72)+SUMIF('CA H'!$D$5:$D$72,CLUBS!$B11,'CA H'!$P$5:$P$72)+SUMIF('JU F'!$D$5:$D$72,CLUBS!$B11,'JU F'!$P$5:$P$72)+SUMIF('JU H'!$D$5:$D$72,CLUBS!$B11,'JU H'!$P$5:$P$72)</f>
        <v>0</v>
      </c>
      <c r="O19" s="26">
        <f>COUNTIFS('MP F'!$D$5:$D$72,CLUBS!$B11,'MP F'!$Q$5:$Q$72,"&gt;0")+COUNTIFS('MP H'!$D$5:$D$72,CLUBS!$B11,'MP H'!$Q$5:$Q$72,"&gt;0")+COUNTIFS('PO F'!$D$5:$D$72,CLUBS!$B11,'PO F'!$Q$5:$Q$72,"&gt;0")+COUNTIFS('PO H'!$D$5:$D$72,CLUBS!$B11,'PO H'!$Q$5:$Q$72,"&gt;0")+COUNTIFS('PU F'!$D$5:$D$72,CLUBS!$B11,'PU F'!$Q$5:$Q$72,"&gt;0")+COUNTIFS('PU H'!$D$5:$D$72,CLUBS!$B11,'PU H'!$Q$5:$Q$72,"&gt;0")+COUNTIFS('BE F'!$D$5:$D$72,CLUBS!$B11,'BE F'!$Q$5:$Q$72,"&gt;0")+COUNTIFS('BE H'!$D$5:$D$72,CLUBS!$B11,'BE H'!$Q$5:$Q$72,"&gt;0")+COUNTIFS('MI F'!$D$5:$D$72,CLUBS!$B11,'MI F'!$Q$5:$Q$72,"&gt;0")+COUNTIFS('MI H'!$D$5:$D$72,CLUBS!$B11,'MI H'!$Q$5:$Q$72,"&gt;0")+COUNTIFS('CA F'!$D$5:$D$72,CLUBS!$B11,'CA F'!$Q$5:$Q$72,"&gt;0")+COUNTIFS('CA H'!$D$5:$D$72,CLUBS!$B11,'CA H'!$Q$5:$Q$72,"&gt;0")+COUNTIFS('JU F'!$D$5:$D$72,CLUBS!$B11,'JU F'!$Q$5:$Q$72,"&gt;0")+COUNTIFS('JU H'!$D$5:$D$72,CLUBS!$B11,'JU H'!$Q$5:$Q$72,"&gt;0")</f>
        <v>0</v>
      </c>
      <c r="P19" s="26">
        <f>SUMIF('MP F'!$D$5:$D$72,CLUBS!$B11,'MP F'!$R$5:$R$72)+SUMIF('MP H'!$D$5:$D$72,CLUBS!$B11,'MP H'!$R$5:$R$72)+SUMIF('PO F'!$D$5:$D$72,CLUBS!$B11,'PO F'!$R$5:$R$72)+SUMIF('PO H'!$D$5:$D$72,CLUBS!$B11,'PO H'!$R$5:$R$72)+SUMIF('PU F'!$D$5:$D$72,CLUBS!$B11,'PU F'!$R$5:$R$72)+SUMIF('PU H'!$D$5:$D$72,CLUBS!$B11,'PU H'!$R$5:$R$72)+SUMIF('BE F'!$D$5:$D$72,CLUBS!$B11,'BE F'!$R$5:$R$72)+SUMIF('BE H'!$D$5:$D$72,CLUBS!$B11,'BE H'!$R$5:$R$72)+SUMIF('MI F'!$D$5:$D$72,CLUBS!$B11,'MI F'!$R$5:$R$72)+SUMIF('MI H'!$D$5:$D$72,CLUBS!$B11,'MI H'!$R$5:$R$72)+SUMIF('CA F'!$D$5:$D$72,CLUBS!$B11,'CA F'!$R$5:$R$72)+SUMIF('CA H'!$D$5:$D$72,CLUBS!$B11,'CA H'!$R$5:$R$72)+SUMIF('JU F'!$D$5:$D$72,CLUBS!$B11,'JU F'!$R$5:$R$72)+SUMIF('JU H'!$D$5:$D$72,CLUBS!$B11,'JU H'!$R$5:$R$72)</f>
        <v>0</v>
      </c>
      <c r="Q19" s="26">
        <f>COUNTIFS('MP F'!$D$5:$D$72,CLUBS!$B11,'MP F'!$S$5:$S$72,"&gt;0")+COUNTIFS('MP H'!$D$5:$D$72,CLUBS!$B11,'MP H'!$S$5:$S$72,"&gt;0")+COUNTIFS('PO F'!$D$5:$D$72,CLUBS!$B11,'PO F'!$S$5:$S$72,"&gt;0")+COUNTIFS('PO H'!$D$5:$D$72,CLUBS!$B11,'PO H'!$S$5:$S$72,"&gt;0")+COUNTIFS('PU F'!$D$5:$D$72,CLUBS!$B11,'PU F'!$S$5:$S$72,"&gt;0")+COUNTIFS('PU H'!$D$5:$D$72,CLUBS!$B11,'PU H'!$S$5:$S$72,"&gt;0")+COUNTIFS('BE F'!$D$5:$D$72,CLUBS!$B11,'BE F'!$S$5:$S$72,"&gt;0")+COUNTIFS('BE H'!$D$5:$D$72,CLUBS!$B11,'BE H'!$S$5:$S$72,"&gt;0")+COUNTIFS('MI F'!$D$5:$D$72,CLUBS!$B11,'MI F'!$S$5:$S$72,"&gt;0")+COUNTIFS('MI H'!$D$5:$D$72,CLUBS!$B11,'MI H'!$S$5:$S$72,"&gt;0")+COUNTIFS('CA F'!$D$5:$D$72,CLUBS!$B11,'CA F'!$S$5:$S$72,"&gt;0")+COUNTIFS('CA H'!$D$5:$D$72,CLUBS!$B11,'CA H'!$S$5:$S$72,"&gt;0")+COUNTIFS('JU F'!$D$5:$D$72,CLUBS!$B11,'JU F'!$S$5:$S$72,"&gt;0")+COUNTIFS('JU H'!$D$5:$D$72,CLUBS!$B11,'JU H'!$S$5:$S$72,"&gt;0")</f>
        <v>0</v>
      </c>
      <c r="R19" s="26">
        <f>SUMIF('MP F'!$D$5:$D$72,CLUBS!$B11,'MP F'!$T$5:$T$72)+SUMIF('MP H'!$D$5:$D$72,CLUBS!$B11,'MP H'!$T$5:$T$72)+SUMIF('PO F'!$D$5:$D$72,CLUBS!$B11,'PO F'!$T$5:$T$72)+SUMIF('PO H'!$D$5:$D$72,CLUBS!$B11,'PO H'!$T$5:$T$72)+SUMIF('PU F'!$D$5:$D$72,CLUBS!$B11,'PU F'!$T$5:$T$72)+SUMIF('PU H'!$D$5:$D$72,CLUBS!$B11,'PU H'!$T$5:$T$72)+SUMIF('BE F'!$D$5:$D$72,CLUBS!$B11,'BE F'!$T$5:$T$72)+SUMIF('BE H'!$D$5:$D$72,CLUBS!$B11,'BE H'!$T$5:$T$72)+SUMIF('MI F'!$D$5:$D$72,CLUBS!$B11,'MI F'!$T$5:$T$72)+SUMIF('MI H'!$D$5:$D$72,CLUBS!$B11,'MI H'!$T$5:$T$72)+SUMIF('CA F'!$D$5:$D$72,CLUBS!$B11,'CA F'!$T$5:$T$72)+SUMIF('CA H'!$D$5:$D$72,CLUBS!$B11,'CA H'!$T$5:$T$72)+SUMIF('JU F'!$D$5:$D$72,CLUBS!$B11,'JU F'!$T$5:$T$72)+SUMIF('JU H'!$D$5:$D$72,CLUBS!$B11,'JU H'!$T$5:$T$72)</f>
        <v>0</v>
      </c>
      <c r="S19" s="26">
        <f>COUNTIFS('MP F'!$D$5:$D$72,CLUBS!$B11,'MP F'!$U$5:$U$72,"&gt;0")+COUNTIFS('MP H'!$D$5:$D$72,CLUBS!$B11,'MP H'!$U$5:$U$72,"&gt;0")+COUNTIFS('PO F'!$D$5:$D$72,CLUBS!$B11,'PO F'!$U$5:$U$72,"&gt;0")+COUNTIFS('PO H'!$D$5:$D$72,CLUBS!$B11,'PO H'!$U$5:$U$72,"&gt;0")+COUNTIFS('PU F'!$D$5:$D$72,CLUBS!$B11,'PU F'!$U$5:$U$72,"&gt;0")+COUNTIFS('PU H'!$D$5:$D$72,CLUBS!$B11,'PU H'!$U$5:$U$72,"&gt;0")+COUNTIFS('BE F'!$D$5:$D$72,CLUBS!$B11,'BE F'!$U$5:$U$72,"&gt;0")+COUNTIFS('BE H'!$D$5:$D$72,CLUBS!$B11,'BE H'!$U$5:$U$72,"&gt;0")+COUNTIFS('MI F'!$D$5:$D$72,CLUBS!$B11,'MI F'!$U$5:$U$72,"&gt;0")+COUNTIFS('MI H'!$D$5:$D$72,CLUBS!$B11,'MI H'!$U$5:$U$72,"&gt;0")+COUNTIFS('CA F'!$D$5:$D$72,CLUBS!$B11,'CA F'!$U$5:$U$72,"&gt;0")+COUNTIFS('CA H'!$D$5:$D$72,CLUBS!$B11,'CA H'!$U$5:$U$72,"&gt;0")+COUNTIFS('JU F'!$D$5:$D$72,CLUBS!$B11,'JU F'!$U$5:$U$72,"&gt;0")+COUNTIFS('JU H'!$D$5:$D$72,CLUBS!$B11,'JU H'!$U$5:$U$72,"&gt;0")</f>
        <v>0</v>
      </c>
      <c r="T19" s="26">
        <f>SUMIF('MP F'!$D$5:$D$72,CLUBS!$B11,'MP F'!$V$5:$V$72)+SUMIF('MP H'!$D$5:$D$72,CLUBS!$B11,'MP H'!$V$5:$V$72)+SUMIF('PO F'!$D$5:$D$72,CLUBS!$B11,'PO F'!$V$5:$V$72)+SUMIF('PO H'!$D$5:$D$72,CLUBS!$B11,'PO H'!$V$5:$V$72)+SUMIF('PU F'!$D$5:$D$72,CLUBS!$B11,'PU F'!$V$5:$V$72)+SUMIF('PU H'!$D$5:$D$72,CLUBS!$B11,'PU H'!$V$5:$V$72)+SUMIF('BE F'!$D$5:$D$72,CLUBS!$B11,'BE F'!$V$5:$V$72)+SUMIF('BE H'!$D$5:$D$72,CLUBS!$B11,'BE H'!$V$5:$V$72)+SUMIF('MI F'!$D$5:$D$72,CLUBS!$B11,'MI F'!$V$5:$V$72)+SUMIF('MI H'!$D$5:$D$72,CLUBS!$B11,'MI H'!$V$5:$V$72)+SUMIF('CA F'!$D$5:$D$72,CLUBS!$B11,'CA F'!$V$5:$V$72)+SUMIF('CA H'!$D$5:$D$72,CLUBS!$B11,'CA H'!$V$5:$V$72)+SUMIF('JU F'!$D$5:$D$72,CLUBS!$B11,'JU F'!$V$5:$V$72)+SUMIF('JU H'!$D$5:$D$72,CLUBS!$B11,'JU H'!$V$5:$V$72)</f>
        <v>0</v>
      </c>
      <c r="U19" s="26">
        <f>COUNTIFS('MP F'!$D$5:$D$72,CLUBS!$B11,'MP F'!$W$5:$W$72,"&gt;0")+COUNTIFS('MP H'!$D$5:$D$72,CLUBS!$B11,'MP H'!$W$5:$W$72,"&gt;0")+COUNTIFS('PO F'!$D$5:$D$72,CLUBS!$B11,'PO F'!$W$5:$W$72,"&gt;0")+COUNTIFS('PO H'!$D$5:$D$72,CLUBS!$B11,'PO H'!$W$5:$W$72,"&gt;0")+COUNTIFS('PU F'!$D$5:$D$72,CLUBS!$B11,'PU F'!$W$5:$W$72,"&gt;0")+COUNTIFS('PU H'!$D$5:$D$72,CLUBS!$B11,'PU H'!$W$5:$W$72,"&gt;0")+COUNTIFS('BE F'!$D$5:$D$72,CLUBS!$B11,'BE F'!$W$5:$W$72,"&gt;0")+COUNTIFS('BE H'!$D$5:$D$72,CLUBS!$B11,'BE H'!$W$5:$W$72,"&gt;0")+COUNTIFS('MI F'!$D$5:$D$72,CLUBS!$B11,'MI F'!$W$5:$W$72,"&gt;0")+COUNTIFS('MI H'!$D$5:$D$72,CLUBS!$B11,'MI H'!$W$5:$W$72,"&gt;0")+COUNTIFS('CA F'!$D$5:$D$72,CLUBS!$B11,'CA F'!$W$5:$W$72,"&gt;0")+COUNTIFS('CA H'!$D$5:$D$72,CLUBS!$B11,'CA H'!$W$5:$W$72,"&gt;0")+COUNTIFS('JU F'!$D$5:$D$72,CLUBS!$B11,'JU F'!$W$5:$W$72,"&gt;0")+COUNTIFS('JU H'!$D$5:$D$72,CLUBS!$B11,'JU H'!$W$5:$W$72,"&gt;0")</f>
        <v>0</v>
      </c>
      <c r="V19" s="26">
        <f>SUMIF('MP F'!$D$5:$D$72,CLUBS!$B11,'MP F'!$X$5:$X$72)+SUMIF('MP H'!$D$5:$D$72,CLUBS!$B11,'MP H'!$X$5:$X$72)+SUMIF('PO F'!$D$5:$D$72,CLUBS!$B11,'PO F'!$X$5:$X$72)+SUMIF('PO H'!$D$5:$D$72,CLUBS!$B11,'PO H'!$X$5:$X$72)+SUMIF('PU F'!$D$5:$D$72,CLUBS!$B11,'PU F'!$X$5:$X$72)+SUMIF('PU H'!$D$5:$D$72,CLUBS!$B11,'PU H'!$X$5:$X$72)+SUMIF('BE F'!$D$5:$D$72,CLUBS!$B11,'BE F'!$X$5:$X$72)+SUMIF('BE H'!$D$5:$D$72,CLUBS!$B11,'BE H'!$X$5:$X$72)+SUMIF('MI F'!$D$5:$D$72,CLUBS!$B11,'MI F'!$X$5:$X$72)+SUMIF('MI H'!$D$5:$D$72,CLUBS!$B11,'MI H'!$X$5:$X$72)+SUMIF('CA F'!$D$5:$D$72,CLUBS!$B11,'CA F'!$X$5:$X$72)+SUMIF('CA H'!$D$5:$D$72,CLUBS!$B11,'CA H'!$X$5:$X$72)+SUMIF('JU F'!$D$5:$D$72,CLUBS!$B11,'JU F'!$X$5:$X$72)+SUMIF('JU H'!$D$5:$D$72,CLUBS!$B11,'JU H'!$X$5:$X$72)</f>
        <v>0</v>
      </c>
      <c r="W19" s="26">
        <f>COUNTIFS('MP F'!$D$5:$D$72,CLUBS!$B11,'MP F'!$Y$5:$Y$72,"&gt;0")+COUNTIFS('MP H'!$D$5:$D$72,CLUBS!$B11,'MP H'!$Y$5:$Y$72,"&gt;0")+COUNTIFS('PO F'!$D$5:$D$72,CLUBS!$B11,'PO F'!$Y$5:$Y$72,"&gt;0")+COUNTIFS('PO H'!$D$5:$D$72,CLUBS!$B11,'PO H'!$Y$5:$Y$72,"&gt;0")+COUNTIFS('PU F'!$D$5:$D$72,CLUBS!$B11,'PU F'!$Y$5:$Y$72,"&gt;0")+COUNTIFS('PU H'!$D$5:$D$72,CLUBS!$B11,'PU H'!$Y$5:$Y$72,"&gt;0")+COUNTIFS('BE F'!$D$5:$D$72,CLUBS!$B11,'BE F'!$Y$5:$Y$72,"&gt;0")+COUNTIFS('BE H'!$D$5:$D$72,CLUBS!$B11,'BE H'!$Y$5:$Y$72,"&gt;0")+COUNTIFS('MI F'!$D$5:$D$72,CLUBS!$B11,'MI F'!$Y$5:$Y$72,"&gt;0")+COUNTIFS('MI H'!$D$5:$D$72,CLUBS!$B11,'MI H'!$Y$5:$Y$72,"&gt;0")+COUNTIFS('CA F'!$D$5:$D$72,CLUBS!$B11,'CA F'!$Y$5:$Y$72,"&gt;0")+COUNTIFS('CA H'!$D$5:$D$72,CLUBS!$B11,'CA H'!$Y$5:$Y$72,"&gt;0")+COUNTIFS('JU F'!$D$5:$D$72,CLUBS!$B11,'JU F'!$Y$5:$Y$72,"&gt;0")+COUNTIFS('JU H'!$D$5:$D$72,CLUBS!$B11,'JU H'!$Y$5:$Y$72,"&gt;0")</f>
        <v>0</v>
      </c>
      <c r="X19" s="26">
        <f>SUMIF('MP F'!$D$5:$D$72,CLUBS!$B11,'MP F'!$Z$5:$Z$72)+SUMIF('MP H'!$D$5:$D$72,CLUBS!$B11,'MP H'!$Z$5:$Z$72)+SUMIF('PO F'!$D$5:$D$72,CLUBS!$B11,'PO F'!$Z$5:$Z$72)+SUMIF('PO H'!$D$5:$D$72,CLUBS!$B11,'PO H'!$Z$5:$Z$72)+SUMIF('PU F'!$D$5:$D$72,CLUBS!$B11,'PU F'!$Z$5:$Z$72)+SUMIF('PU H'!$D$5:$D$72,CLUBS!$B11,'PU H'!$Z$5:$Z$72)+SUMIF('BE F'!$D$5:$D$72,CLUBS!$B11,'BE F'!$Z$5:$Z$72)+SUMIF('BE H'!$D$5:$D$72,CLUBS!$B11,'BE H'!$Z$5:$Z$72)+SUMIF('MI F'!$D$5:$D$72,CLUBS!$B11,'MI F'!$Z$5:$Z$72)+SUMIF('MI H'!$D$5:$D$72,CLUBS!$B11,'MI H'!$Z$5:$Z$72)+SUMIF('CA F'!$D$5:$D$72,CLUBS!$B11,'CA F'!$Z$5:$Z$72)+SUMIF('CA H'!$D$5:$D$72,CLUBS!$B11,'CA H'!$Z$5:$Z$72)+SUMIF('JU F'!$D$5:$D$72,CLUBS!$B11,'JU F'!$Z$5:$Z$72)+SUMIF('JU H'!$D$5:$D$72,CLUBS!$B11,'JU H'!$Z$5:$Z$72)</f>
        <v>0</v>
      </c>
      <c r="Y19" s="26">
        <f>COUNTIFS('MP F'!$D$5:$D$72,CLUBS!$B11,'MP F'!$AA$5:$AA$72,"&gt;0")+COUNTIFS('MP H'!$D$5:$D$72,CLUBS!$B11,'MP H'!$AA$5:$AA$72,"&gt;0")+COUNTIFS('PO F'!$D$5:$D$72,CLUBS!$B11,'PO F'!$AA$5:$AA$72,"&gt;0")+COUNTIFS('PO H'!$D$5:$D$72,CLUBS!$B11,'PO H'!$AA$5:$AA$72,"&gt;0")+COUNTIFS('PU F'!$D$5:$D$72,CLUBS!$B11,'PU F'!$AA$5:$AA$72,"&gt;0")+COUNTIFS('PU H'!$D$5:$D$72,CLUBS!$B11,'PU H'!$AA$5:$AA$72,"&gt;0")+COUNTIFS('BE F'!$D$5:$D$72,CLUBS!$B11,'BE F'!$AA$5:$AA$72,"&gt;0")+COUNTIFS('BE H'!$D$5:$D$72,CLUBS!$B11,'BE H'!$AA$5:$AA$72,"&gt;0")+COUNTIFS('MI F'!$D$5:$D$72,CLUBS!$B11,'MI F'!$AA$5:$AA$72,"&gt;0")+COUNTIFS('MI H'!$D$5:$D$72,CLUBS!$B11,'MI H'!$AA$5:$AA$72,"&gt;0")+COUNTIFS('CA F'!$D$5:$D$72,CLUBS!$B11,'CA F'!$AA$5:$AA$72,"&gt;0")+COUNTIFS('CA H'!$D$5:$D$72,CLUBS!$B11,'CA H'!$AA$5:$AA$72,"&gt;0")+COUNTIFS('JU F'!$D$5:$D$72,CLUBS!$B11,'JU F'!$AA$5:$AA$72,"&gt;0")+COUNTIFS('JU H'!$D$5:$D$72,CLUBS!$B11,'JU H'!$AA$5:$AA$72,"&gt;0")</f>
        <v>0</v>
      </c>
      <c r="Z19" s="26">
        <f>SUMIF('MP F'!$D$5:$D$72,CLUBS!$B11,'MP F'!$AB$5:$AB$72)+SUMIF('MP H'!$D$5:$D$72,CLUBS!$B11,'MP H'!$AB$5:$AB$72)+SUMIF('PO F'!$D$5:$D$72,CLUBS!$B11,'PO F'!$AB$5:$AB$72)+SUMIF('PO H'!$D$5:$D$72,CLUBS!$B11,'PO H'!$AB$5:$AB$72)+SUMIF('PU F'!$D$5:$D$72,CLUBS!$B11,'PU F'!$AB$5:$AB$72)+SUMIF('PU H'!$D$5:$D$72,CLUBS!$B11,'PU H'!$AB$5:$AB$72)+SUMIF('BE F'!$D$5:$D$72,CLUBS!$B11,'BE F'!$AB$5:$AB$72)+SUMIF('BE H'!$D$5:$D$72,CLUBS!$B11,'BE H'!$AB$5:$AB$72)+SUMIF('MI F'!$D$5:$D$72,CLUBS!$B11,'MI F'!$AB$5:$AB$72)+SUMIF('MI H'!$D$5:$D$72,CLUBS!$B11,'MI H'!$AB$5:$AB$72)+SUMIF('CA F'!$D$5:$D$72,CLUBS!$B11,'CA F'!$AB$5:$AB$72)+SUMIF('CA H'!$D$5:$D$72,CLUBS!$B11,'CA H'!$AB$5:$AB$72)+SUMIF('JU F'!$D$5:$D$72,CLUBS!$B11,'JU F'!$AB$5:$AB$72)+SUMIF('JU H'!$D$5:$D$72,CLUBS!$B11,'JU H'!$AB$5:$AB$72)</f>
        <v>0</v>
      </c>
      <c r="AA19" s="26">
        <f>COUNTIFS('MP F'!$D$5:$D$72,CLUBS!$B11,'MP F'!$AC$5:$AC$72,"&gt;0")+COUNTIFS('MP H'!$D$5:$D$72,CLUBS!$B11,'MP H'!$AC$5:$AC$72,"&gt;0")+COUNTIFS('PO F'!$D$5:$D$72,CLUBS!$B11,'PO F'!$AC$5:$AC$72,"&gt;0")+COUNTIFS('PO H'!$D$5:$D$72,CLUBS!$B11,'PO H'!$AC$5:$AC$72,"&gt;0")+COUNTIFS('PU F'!$D$5:$D$72,CLUBS!$B11,'PU F'!$AC$5:$AC$72,"&gt;0")+COUNTIFS('PU H'!$D$5:$D$72,CLUBS!$B11,'PU H'!$AC$5:$AC$72,"&gt;0")+COUNTIFS('BE F'!$D$5:$D$72,CLUBS!$B11,'BE F'!$AC$5:$AC$72,"&gt;0")+COUNTIFS('BE H'!$D$5:$D$72,CLUBS!$B11,'BE H'!$AC$5:$AC$72,"&gt;0")+COUNTIFS('MI F'!$D$5:$D$72,CLUBS!$B11,'MI F'!$AC$5:$AC$72,"&gt;0")+COUNTIFS('MI H'!$D$5:$D$72,CLUBS!$B11,'MI H'!$AC$5:$AC$72,"&gt;0")+COUNTIFS('CA F'!$D$5:$D$72,CLUBS!$B11,'CA F'!$AC$5:$AC$72,"&gt;0")+COUNTIFS('CA H'!$D$5:$D$72,CLUBS!$B11,'CA H'!$AC$5:$AC$72,"&gt;0")+COUNTIFS('JU F'!$D$5:$D$72,CLUBS!$B11,'JU F'!$AC$5:$AC$72,"&gt;0")+COUNTIFS('JU H'!$D$5:$D$72,CLUBS!$B11,'JU H'!$AC$5:$AC$72,"&gt;0")</f>
        <v>0</v>
      </c>
      <c r="AB19" s="26">
        <f>SUMIF('MP F'!$D$5:$D$72,CLUBS!$B11,'MP F'!$AD$5:$AD$72)+SUMIF('MP H'!$D$5:$D$72,CLUBS!$B11,'MP H'!$AD$5:$AD$72)+SUMIF('PO F'!$D$5:$D$72,CLUBS!$B11,'PO F'!$AD$5:$AD$72)+SUMIF('PO H'!$D$5:$D$72,CLUBS!$B11,'PO H'!$AD$5:$AD$72)+SUMIF('PU F'!$D$5:$D$72,CLUBS!$B11,'PU F'!$AD$5:$AD$72)+SUMIF('PU H'!$D$5:$D$72,CLUBS!$B11,'PU H'!$AD$5:$AD$72)+SUMIF('BE F'!$D$5:$D$72,CLUBS!$B11,'BE F'!$AD$5:$AD$72)+SUMIF('BE H'!$D$5:$D$72,CLUBS!$B11,'BE H'!$AD$5:$AD$72)+SUMIF('MI F'!$D$5:$D$72,CLUBS!$B11,'MI F'!$AD$5:$AD$72)+SUMIF('MI H'!$D$5:$D$72,CLUBS!$B11,'MI H'!$AD$5:$AD$72)+SUMIF('CA F'!$D$5:$D$72,CLUBS!$B11,'CA F'!$AD$5:$AD$72)+SUMIF('CA H'!$D$5:$D$72,CLUBS!$B11,'CA H'!$AD$5:$AD$72)+SUMIF('JU F'!$D$5:$D$72,CLUBS!$B11,'JU F'!$AD$5:$AD$72)+SUMIF('JU H'!$D$5:$D$72,CLUBS!$B11,'JU H'!$AD$5:$AD$72)</f>
        <v>0</v>
      </c>
      <c r="AC19" s="26">
        <f>COUNTIFS('MP F'!$D$5:$D$72,CLUBS!$B11,'MP F'!$AE$5:$AE$72,"&gt;0")+COUNTIFS('MP H'!$D$5:$D$72,CLUBS!$B11,'MP H'!$AE$5:$AE$72,"&gt;0")+COUNTIFS('PO F'!$D$5:$D$72,CLUBS!$B11,'PO F'!$AE$5:$AE$72,"&gt;0")+COUNTIFS('PO H'!$D$5:$D$72,CLUBS!$B11,'PO H'!$AE$5:$AE$72,"&gt;0")+COUNTIFS('PU F'!$D$5:$D$72,CLUBS!$B11,'PU F'!$AE$5:$AE$72,"&gt;0")+COUNTIFS('PU H'!$D$5:$D$72,CLUBS!$B11,'PU H'!$AE$5:$AE$72,"&gt;0")+COUNTIFS('BE F'!$D$5:$D$72,CLUBS!$B11,'BE F'!$AE$5:$AE$72,"&gt;0")+COUNTIFS('BE H'!$D$5:$D$72,CLUBS!$B11,'BE H'!$AE$5:$AE$72,"&gt;0")+COUNTIFS('MI F'!$D$5:$D$72,CLUBS!$B11,'MI F'!$AE$5:$AE$72,"&gt;0")+COUNTIFS('MI H'!$D$5:$D$72,CLUBS!$B11,'MI H'!$AE$5:$AE$72,"&gt;0")+COUNTIFS('CA F'!$D$5:$D$72,CLUBS!$B11,'CA F'!$AE$5:$AE$72,"&gt;0")+COUNTIFS('CA H'!$D$5:$D$72,CLUBS!$B11,'CA H'!$AE$5:$AE$72,"&gt;0")+COUNTIFS('JU F'!$D$5:$D$72,CLUBS!$B11,'JU F'!$AE$5:$AE$72,"&gt;0")+COUNTIFS('JU H'!$D$5:$D$72,CLUBS!$B11,'JU H'!$AE$5:$AE$72,"&gt;0")</f>
        <v>0</v>
      </c>
      <c r="AD19" s="26">
        <f>SUMIF('MP F'!$D$5:$D$72,CLUBS!$B11,'MP F'!$AF$5:$AF$72)+SUMIF('MP H'!$D$5:$D$72,CLUBS!$B11,'MP H'!$AF$5:$AF$72)+SUMIF('PO F'!$D$5:$D$72,CLUBS!$B11,'PO F'!$AF$5:$AF$72)+SUMIF('PO H'!$D$5:$D$72,CLUBS!$B11,'PO H'!$AF$5:$AF$72)+SUMIF('PU F'!$D$5:$D$72,CLUBS!$B11,'PU F'!$AF$5:$AF$72)+SUMIF('PU H'!$D$5:$D$72,CLUBS!$B11,'PU H'!$AF$5:$AF$72)+SUMIF('BE F'!$D$5:$D$72,CLUBS!$B11,'BE F'!$AF$5:$AF$72)+SUMIF('BE H'!$D$5:$D$72,CLUBS!$B11,'BE H'!$AF$5:$AF$72)+SUMIF('MI F'!$D$5:$D$72,CLUBS!$B11,'MI F'!$AF$5:$AF$72)+SUMIF('MI H'!$D$5:$D$72,CLUBS!$B11,'MI H'!$AF$5:$AF$72)+SUMIF('CA F'!$D$5:$D$72,CLUBS!$B11,'CA F'!$AF$5:$AF$72)+SUMIF('CA H'!$D$5:$D$72,CLUBS!$B11,'CA H'!$AF$5:$AF$72)+SUMIF('JU F'!$D$5:$D$72,CLUBS!$B11,'JU F'!$AF$5:$AF$72)+SUMIF('JU H'!$D$5:$D$72,CLUBS!$B11,'JU H'!$AF$5:$AF$72)</f>
        <v>0</v>
      </c>
      <c r="AE19" s="26">
        <f>COUNTIFS('MP F'!$D$5:$D$72,CLUBS!$B11,'MP F'!$AG$5:$AG$72,"&gt;0")+COUNTIFS('MP H'!$D$5:$D$72,CLUBS!$B11,'MP H'!$AG$5:$AG$72,"&gt;0")+COUNTIFS('PO F'!$D$5:$D$72,CLUBS!$B11,'PO F'!$AG$5:$AG$72,"&gt;0")+COUNTIFS('PO H'!$D$5:$D$72,CLUBS!$B11,'PO H'!$AG$5:$AG$72,"&gt;0")+COUNTIFS('PU F'!$D$5:$D$72,CLUBS!$B11,'PU F'!$AG$5:$AG$72,"&gt;0")+COUNTIFS('PU H'!$D$5:$D$72,CLUBS!$B11,'PU H'!$AG$5:$AG$72,"&gt;0")+COUNTIFS('BE F'!$D$5:$D$72,CLUBS!$B11,'BE F'!$AG$5:$AG$72,"&gt;0")+COUNTIFS('BE H'!$D$5:$D$72,CLUBS!$B11,'BE H'!$AG$5:$AG$72,"&gt;0")+COUNTIFS('MI F'!$D$5:$D$72,CLUBS!$B11,'MI F'!$AG$5:$AG$72,"&gt;0")+COUNTIFS('MI H'!$D$5:$D$72,CLUBS!$B11,'MI H'!$AG$5:$AG$72,"&gt;0")+COUNTIFS('CA F'!$D$5:$D$72,CLUBS!$B11,'CA F'!$AG$5:$AG$72,"&gt;0")+COUNTIFS('CA H'!$D$5:$D$72,CLUBS!$B11,'CA H'!$AG$5:$AG$72,"&gt;0")+COUNTIFS('JU F'!$D$5:$D$72,CLUBS!$B11,'JU F'!$AG$5:$AG$72,"&gt;0")+COUNTIFS('JU H'!$D$5:$D$72,CLUBS!$B11,'JU H'!$AG$5:$AG$72,"&gt;0")</f>
        <v>0</v>
      </c>
      <c r="AF19" s="26">
        <f>SUMIF('MP F'!$D$5:$D$72,CLUBS!$B11,'MP F'!$AH$5:$AH$72)+SUMIF('MP H'!$D$5:$D$72,CLUBS!$B11,'MP H'!$AH$5:$AH$72)+SUMIF('PO F'!$D$5:$D$72,CLUBS!$B11,'PO F'!$AH$5:$AH$72)+SUMIF('PO H'!$D$5:$D$72,CLUBS!$B11,'PO H'!$AH$5:$AH$72)+SUMIF('PU F'!$D$5:$D$72,CLUBS!$B11,'PU F'!$AH$5:$AH$72)+SUMIF('PU H'!$D$5:$D$72,CLUBS!$B11,'PU H'!$AH$5:$AH$72)+SUMIF('BE F'!$D$5:$D$72,CLUBS!$B11,'BE F'!$AH$5:$AH$72)+SUMIF('BE H'!$D$5:$D$72,CLUBS!$B11,'BE H'!$AH$5:$AH$72)+SUMIF('MI F'!$D$5:$D$72,CLUBS!$B11,'MI F'!$AH$5:$AH$72)+SUMIF('MI H'!$D$5:$D$72,CLUBS!$B11,'MI H'!$AH$5:$AH$72)+SUMIF('CA F'!$D$5:$D$72,CLUBS!$B11,'CA F'!$AH$5:$AH$72)+SUMIF('CA H'!$D$5:$D$72,CLUBS!$B11,'CA H'!$AH$5:$AH$72)+SUMIF('JU F'!$D$5:$D$72,CLUBS!$B11,'JU F'!$AH$5:$AH$72)+SUMIF('JU H'!$D$5:$D$72,CLUBS!$B11,'JU H'!$AH$5:$AH$72)</f>
        <v>0</v>
      </c>
      <c r="AG19" s="16">
        <f t="shared" si="1"/>
        <v>155</v>
      </c>
      <c r="AH19" s="28">
        <f t="shared" si="2"/>
        <v>4451</v>
      </c>
      <c r="AI19" s="29">
        <f t="shared" si="3"/>
        <v>28.716129032258063</v>
      </c>
      <c r="AJ19" s="14">
        <f>COUNTIF('Licenciés Jeunes 2023'!F:F,CLUBS!B11)</f>
        <v>0</v>
      </c>
      <c r="AK19" s="27">
        <f t="shared" si="4"/>
        <v>0</v>
      </c>
    </row>
    <row r="20" spans="1:37" ht="13.5" x14ac:dyDescent="0.3">
      <c r="A20" s="34">
        <f t="shared" si="0"/>
        <v>7</v>
      </c>
      <c r="B20" s="65" t="s">
        <v>39</v>
      </c>
      <c r="C20" s="14">
        <f>COUNTIFS('MP F'!$D$5:$D$72,CLUBS!$B12,'MP F'!$E$5:$E$72,"&gt;0")+COUNTIFS('MP H'!$D$5:$D$72,CLUBS!$B12,'MP H'!$E$5:$E$72,"&gt;0")+COUNTIFS('PO F'!$D$5:$D$72,CLUBS!$B12,'PO F'!$E$5:$E$72,"&gt;0")+COUNTIFS('PO H'!$D$5:$D$72,CLUBS!$B12,'PO H'!$E$5:$E$72,"&gt;0")+COUNTIFS('PU F'!$D$5:$D$72,CLUBS!$B12,'PU F'!$E$5:$E$72,"&gt;0")+COUNTIFS('PU H'!$D$5:$D$72,CLUBS!$B12,'PU H'!$E$5:$E$72,"&gt;0")+COUNTIFS('BE F'!$D$5:$D$72,CLUBS!$B12,'BE F'!$E$5:$E$72,"&gt;0")+COUNTIFS('BE H'!$D$5:$D$72,CLUBS!$B12,'BE H'!$E$5:$E$72,"&gt;0")+COUNTIFS('MI F'!$D$5:$D$72,CLUBS!$B12,'MI F'!$E$5:$E$72,"&gt;0")+COUNTIFS('MI H'!$D$5:$D$72,CLUBS!$B12,'MI H'!$E$5:$E$72,"&gt;0")+COUNTIFS('CA F'!$D$5:$D$72,CLUBS!$B12,'CA F'!$E$5:$E$72,"&gt;0")+COUNTIFS('CA H'!$D$5:$D$72,CLUBS!$B12,'CA H'!$E$5:$E$72,"&gt;0")+COUNTIFS('JU F'!$D$5:$D$72,CLUBS!$B12,'JU F'!$E$5:$E$72,"&gt;0")+COUNTIFS('JU H'!$D$5:$D$72,CLUBS!$B12,'JU H'!$E$5:$E$72,"&gt;0")</f>
        <v>10</v>
      </c>
      <c r="D20" s="27">
        <f>SUMIF('MP F'!$D$5:$D$72,CLUBS!$B12,'MP F'!$F$5:$F$72)+SUMIF('MP H'!$D$5:$D$72,CLUBS!$B12,'MP H'!$F$5:$F$72)+SUMIF('PO F'!$D$5:$D$72,CLUBS!$B12,'PO F'!$F$5:$F$72)+SUMIF('PO H'!$D$5:$D$72,CLUBS!$B12,'PO H'!$F$5:$F$72)+SUMIF('PU F'!$D$5:$D$72,CLUBS!$B12,'PU F'!$F$5:$F$72)+SUMIF('PU H'!$D$5:$D$72,CLUBS!$B12,'PU H'!$F$5:$F$72)+SUMIF('BE F'!$D$5:$D$72,CLUBS!$B12,'BE F'!$F$5:$F$72)+SUMIF('BE H'!$D$5:$D$72,CLUBS!$B12,'BE H'!$F$5:$F$72)+SUMIF('MI F'!$D$5:$D$72,CLUBS!$B12,'MI F'!$F$5:$F$72)+SUMIF('MI H'!$D$5:$D$72,CLUBS!$B12,'MI H'!$F$5:$F$72)+SUMIF('CA F'!$D$5:$D$72,CLUBS!$B12,'CA F'!$F$5:$F$72)+SUMIF('CA H'!$D$5:$D$72,CLUBS!$B12,'CA H'!$F$5:$F$72)+SUMIF('JU F'!$D$5:$D$72,CLUBS!$B12,'JU F'!$F$5:$F$72)+SUMIF('JU H'!$D$5:$D$72,CLUBS!$B12,'JU H'!$F$5:$F$72)</f>
        <v>125</v>
      </c>
      <c r="E20" s="38">
        <f>COUNTIFS('MP F'!$D$5:$D$72,CLUBS!$B12,'MP F'!$G$5:$G$72,"&gt;0")+COUNTIFS('MP H'!$D$5:$D$72,CLUBS!$B12,'MP H'!$G$5:$G$72,"&gt;0")+COUNTIFS('PO F'!$D$5:$D$72,CLUBS!$B12,'PO F'!$G$5:$G$72,"&gt;0")+COUNTIFS('PO H'!$D$5:$D$72,CLUBS!$B12,'PO H'!$G$5:$G$72,"&gt;0")+COUNTIFS('PU F'!$D$5:$D$72,CLUBS!$B12,'PU F'!$G$5:$G$72,"&gt;0")+COUNTIFS('PU H'!$D$5:$D$72,CLUBS!$B12,'PU H'!$G$5:$G$72,"&gt;0")+COUNTIFS('BE F'!$D$5:$D$72,CLUBS!$B12,'BE F'!$G$5:$G$72,"&gt;0")+COUNTIFS('BE H'!$D$5:$D$72,CLUBS!$B12,'BE H'!$G$5:$G$72,"&gt;0")+COUNTIFS('MI F'!$D$5:$D$72,CLUBS!$B12,'MI F'!$G$5:$G$72,"&gt;0")+COUNTIFS('MI H'!$D$5:$D$72,CLUBS!$B12,'MI H'!$G$5:$G$72,"&gt;0")+COUNTIFS('CA F'!$D$5:$D$72,CLUBS!$B12,'CA F'!$G$5:$G$72,"&gt;0")+COUNTIFS('CA H'!$D$5:$D$72,CLUBS!$B12,'CA H'!$G$5:$G$72,"&gt;0")+COUNTIFS('JU F'!$D$5:$D$72,CLUBS!$B12,'JU F'!$G$5:$G$72,"&gt;0")+COUNTIFS('JU H'!$D$5:$D$72,CLUBS!$B12,'JU H'!$G$5:$G$72,"&gt;0")</f>
        <v>7</v>
      </c>
      <c r="F20" s="58">
        <f>SUMIF('MP F'!$D$5:$D$72,CLUBS!$B12,'MP F'!$H$5:$H$72)+SUMIF('MP H'!$D$5:$D$72,CLUBS!$B12,'MP H'!$H$5:$H$72)+SUMIF('PO F'!$D$5:$D$72,CLUBS!$B12,'PO F'!$H$5:$H$72)+SUMIF('PO H'!$D$5:$D$72,CLUBS!$B12,'PO H'!$H$5:$H$72)+SUMIF('PU F'!$D$5:$D$72,CLUBS!$B12,'PU F'!$H$5:$H$72)+SUMIF('PU H'!$D$5:$D$72,CLUBS!$B12,'PU H'!$H$5:$H$72)+SUMIF('BE F'!$D$5:$D$72,CLUBS!$B12,'BE F'!$H$5:$H$72)+SUMIF('BE H'!$D$5:$D$72,CLUBS!$B12,'BE H'!$H$5:$H$72)+SUMIF('MI F'!$D$5:$D$72,CLUBS!$B12,'MI F'!$H$5:$H$72)+SUMIF('MI H'!$D$5:$D$72,CLUBS!$B12,'MI H'!$H$5:$H$72)+SUMIF('CA F'!$D$5:$D$72,CLUBS!$B12,'CA F'!$H$5:$H$72)+SUMIF('CA H'!$D$5:$D$72,CLUBS!$B12,'CA H'!$H$5:$H$72)+SUMIF('JU F'!$D$5:$D$72,CLUBS!$B12,'JU F'!$H$5:$H$72)+SUMIF('JU H'!$D$5:$D$72,CLUBS!$B12,'JU H'!$H$5:$H$72)</f>
        <v>204</v>
      </c>
      <c r="G20" s="14">
        <f>COUNTIFS('MP F'!$D$5:$D$72,CLUBS!$B12,'MP F'!$I$5:$I$72,"&gt;0")+COUNTIFS('MP H'!$D$5:$D$72,CLUBS!$B12,'MP H'!$I$5:$I$72,"&gt;0")+COUNTIFS('PO F'!$D$5:$D$72,CLUBS!$B12,'PO F'!$I$5:$I$72,"&gt;0")+COUNTIFS('PO H'!$D$5:$D$72,CLUBS!$B12,'PO H'!$I$5:$I$72,"&gt;0")+COUNTIFS('PU F'!$D$5:$D$72,CLUBS!$B12,'PU F'!$I$5:$I$72,"&gt;0")+COUNTIFS('PU H'!$D$5:$D$72,CLUBS!$B12,'PU H'!$I$5:$I$72,"&gt;0")+COUNTIFS('BE F'!$D$5:$D$72,CLUBS!$B12,'BE F'!$I$5:$I$72,"&gt;0")+COUNTIFS('BE H'!$D$5:$D$72,CLUBS!$B12,'BE H'!$I$5:$I$72,"&gt;0")+COUNTIFS('MI F'!$D$5:$D$72,CLUBS!$B12,'MI F'!$I$5:$I$72,"&gt;0")+COUNTIFS('MI H'!$D$5:$D$72,CLUBS!$B12,'MI H'!$I$5:$I$72,"&gt;0")+COUNTIFS('CA F'!$D$5:$D$72,CLUBS!$B12,'CA F'!$I$5:$I$72,"&gt;0")+COUNTIFS('CA H'!$D$5:$D$72,CLUBS!$B12,'CA H'!$I$5:$I$72,"&gt;0")+COUNTIFS('JU F'!$D$5:$D$72,CLUBS!$B12,'JU F'!$I$5:$I$72,"&gt;0")+COUNTIFS('JU H'!$D$5:$D$72,CLUBS!$B12,'JU H'!$I$5:$I$72,"&gt;0")</f>
        <v>16</v>
      </c>
      <c r="H20" s="26">
        <f>SUMIF('MP F'!$D$5:$D$72,CLUBS!$B12,'MP F'!$J$5:$J$72)+SUMIF('MP H'!$D$5:$D$72,CLUBS!$B12,'MP H'!$J$5:$J$72)+SUMIF('PO F'!$D$5:$D$72,CLUBS!$B12,'PO F'!$J$5:$J$72)+SUMIF('PO H'!$D$5:$D$72,CLUBS!$B12,'PO H'!$J$5:$J$72)+SUMIF('PU F'!$D$5:$D$72,CLUBS!$B12,'PU F'!$J$5:$J$72)+SUMIF('PU H'!$D$5:$D$72,CLUBS!$B12,'PU H'!$J$5:$J$72)+SUMIF('BE F'!$D$5:$D$72,CLUBS!$B12,'BE F'!$J$5:$J$72)+SUMIF('BE H'!$D$5:$D$72,CLUBS!$B12,'BE H'!$J$5:$J$72)+SUMIF('MI F'!$D$5:$D$72,CLUBS!$B12,'MI F'!$J$5:$J$72)+SUMIF('MI H'!$D$5:$D$72,CLUBS!$B12,'MI H'!$J$5:$J$72)+SUMIF('CA F'!$D$5:$D$72,CLUBS!$B12,'CA F'!$J$5:$J$72)+SUMIF('CA H'!$D$5:$D$72,CLUBS!$B12,'CA H'!$J$5:$J$72)+SUMIF('JU F'!$D$5:$D$72,CLUBS!$B12,'JU F'!$J$5:$J$72)+SUMIF('JU H'!$D$5:$D$72,CLUBS!$B12,'JU H'!$J$5:$J$72)</f>
        <v>399</v>
      </c>
      <c r="I20" s="38">
        <f>COUNTIFS('MP F'!$D$5:$D$72,CLUBS!$B12,'MP F'!$K$5:$K$72,"&gt;0")+COUNTIFS('MP H'!$D$5:$D$72,CLUBS!$B12,'MP H'!$K$5:$K$72,"&gt;0")+COUNTIFS('PO F'!$D$5:$D$72,CLUBS!$B12,'PO F'!$K$5:$K$72,"&gt;0")+COUNTIFS('PO H'!$D$5:$D$72,CLUBS!$B12,'PO H'!$K$5:$K$72,"&gt;0")+COUNTIFS('PU F'!$D$5:$D$72,CLUBS!$B12,'PU F'!$K$5:$K$72,"&gt;0")+COUNTIFS('PU H'!$D$5:$D$72,CLUBS!$B12,'PU H'!$K$5:$K$72,"&gt;0")+COUNTIFS('BE F'!$D$5:$D$72,CLUBS!$B12,'BE F'!$K$5:$K$72,"&gt;0")+COUNTIFS('BE H'!$D$5:$D$72,CLUBS!$B12,'BE H'!$K$5:$K$72,"&gt;0")+COUNTIFS('MI F'!$D$5:$D$72,CLUBS!$B12,'MI F'!$K$5:$K$72,"&gt;0")+COUNTIFS('MI H'!$D$5:$D$72,CLUBS!$B12,'MI H'!$K$5:$K$72,"&gt;0")+COUNTIFS('CA F'!$D$5:$D$72,CLUBS!$B12,'CA F'!$K$5:$K$72,"&gt;0")+COUNTIFS('CA H'!$D$5:$D$72,CLUBS!$B12,'CA H'!$K$5:$K$72,"&gt;0")+COUNTIFS('JU F'!$D$5:$D$72,CLUBS!$B12,'JU F'!$K$5:$K$72,"&gt;0")+COUNTIFS('JU H'!$D$5:$D$72,CLUBS!$B12,'JU H'!$K$5:$K$72,"&gt;0")</f>
        <v>0</v>
      </c>
      <c r="J20" s="38">
        <f>SUMIF('MP F'!$D$5:$D$72,CLUBS!$B12,'MP F'!$L$5:$L$72)+SUMIF('MP H'!$D$5:$D$72,CLUBS!$B12,'MP H'!$L$5:$L$72)+SUMIF('PO F'!$D$5:$D$72,CLUBS!$B12,'PO F'!$L$5:$L$72)+SUMIF('PO H'!$D$5:$D$72,CLUBS!$B12,'PO H'!$L$5:$L$72)+SUMIF('PU F'!$D$5:$D$72,CLUBS!$B12,'PU F'!$L$5:$L$72)+SUMIF('PU H'!$D$5:$D$72,CLUBS!$B12,'PU H'!$L$5:$L$72)+SUMIF('BE F'!$D$5:$D$72,CLUBS!$B12,'BE F'!$L$5:$L$72)+SUMIF('BE H'!$D$5:$D$72,CLUBS!$B12,'BE H'!$L$5:$L$72)+SUMIF('MI F'!$D$5:$D$72,CLUBS!$B12,'MI F'!$L$5:$L$72)+SUMIF('MI H'!$D$5:$D$72,CLUBS!$B12,'MI H'!$L$5:$L$72)+SUMIF('CA F'!$D$5:$D$72,CLUBS!$B12,'CA F'!$L$5:$L$72)+SUMIF('CA H'!$D$5:$D$72,CLUBS!$B12,'CA H'!$L$5:$L$72)+SUMIF('JU F'!$D$5:$D$72,CLUBS!$B12,'JU F'!$L$5:$L$72)+SUMIF('JU H'!$D$5:$D$72,CLUBS!$B12,'JU H'!$L$5:$L$72)</f>
        <v>0</v>
      </c>
      <c r="K20" s="26">
        <f>COUNTIFS('MP F'!$D$5:$D$72,CLUBS!$B12,'MP F'!$M$5:$M$72,"&gt;0")+COUNTIFS('MP H'!$D$5:$D$72,CLUBS!$B12,'MP H'!$M$5:$M$72,"&gt;0")+COUNTIFS('PO F'!$D$5:$D$72,CLUBS!$B12,'PO F'!$M$5:$M$72,"&gt;0")+COUNTIFS('PO H'!$D$5:$D$72,CLUBS!$B12,'PO H'!$M$5:$M$72,"&gt;0")+COUNTIFS('PU F'!$D$5:$D$72,CLUBS!$B12,'PU F'!$M$5:$M$72,"&gt;0")+COUNTIFS('PU H'!$D$5:$D$72,CLUBS!$B12,'PU H'!$M$5:$M$72,"&gt;0")+COUNTIFS('BE F'!$D$5:$D$72,CLUBS!$B12,'BE F'!$M$5:$M$72,"&gt;0")+COUNTIFS('BE H'!$D$5:$D$72,CLUBS!$B12,'BE H'!$M$5:$M$72,"&gt;0")+COUNTIFS('MI F'!$D$5:$D$72,CLUBS!$B12,'MI F'!$M$5:$M$72,"&gt;0")+COUNTIFS('MI H'!$D$5:$D$72,CLUBS!$B12,'MI H'!$M$5:$M$72,"&gt;0")+COUNTIFS('CA F'!$D$5:$D$72,CLUBS!$B12,'CA F'!$M$5:$M$72,"&gt;0")+COUNTIFS('CA H'!$D$5:$D$72,CLUBS!$B12,'CA H'!$M$5:$M$72,"&gt;0")+COUNTIFS('JU F'!$D$5:$D$72,CLUBS!$B12,'JU F'!$M$5:$M$72,"&gt;0")+COUNTIFS('JU H'!$D$5:$D$72,CLUBS!$B12,'JU H'!$M$5:$M$72,"&gt;0")</f>
        <v>0</v>
      </c>
      <c r="L20" s="26">
        <f>SUMIF('MP F'!$D$5:$D$72,CLUBS!$B12,'MP F'!$N$5:$N$72)+SUMIF('MP H'!$D$5:$D$72,CLUBS!$B12,'MP H'!$N$5:$N$72)+SUMIF('PO F'!$D$5:$D$72,CLUBS!$B12,'PO F'!$N$5:$N$72)+SUMIF('PO H'!$D$5:$D$72,CLUBS!$B12,'PO H'!$N$5:$N$72)+SUMIF('PU F'!$D$5:$D$72,CLUBS!$B12,'PU F'!$N$5:$N$72)+SUMIF('PU H'!$D$5:$D$72,CLUBS!$B12,'PU H'!$N$5:$N$72)+SUMIF('BE F'!$D$5:$D$72,CLUBS!$B12,'BE F'!$N$5:$N$72)+SUMIF('BE H'!$D$5:$D$72,CLUBS!$B12,'BE H'!$N$5:$N$72)+SUMIF('MI F'!$D$5:$D$72,CLUBS!$B12,'MI F'!$N$5:$N$72)+SUMIF('MI H'!$D$5:$D$72,CLUBS!$B12,'MI H'!$N$5:$N$72)+SUMIF('CA F'!$D$5:$D$72,CLUBS!$B12,'CA F'!$N$5:$N$72)+SUMIF('CA H'!$D$5:$D$72,CLUBS!$B12,'CA H'!$N$5:$N$72)+SUMIF('JU F'!$D$5:$D$72,CLUBS!$B12,'JU F'!$N$5:$N$72)+SUMIF('JU H'!$D$5:$D$72,CLUBS!$B12,'JU H'!$N$5:$N$72)</f>
        <v>0</v>
      </c>
      <c r="M20" s="26">
        <f>COUNTIFS('MP F'!$D$5:$D$72,CLUBS!$B12,'MP F'!$O$5:$O$72,"&gt;0")+COUNTIFS('MP H'!$D$5:$D$72,CLUBS!$B12,'MP H'!$O$5:$O$72,"&gt;0")+COUNTIFS('PO F'!$D$5:$D$72,CLUBS!$B12,'PO F'!$O$5:$O$72,"&gt;0")+COUNTIFS('PO H'!$D$5:$D$72,CLUBS!$B12,'PO H'!$O$5:$O$72,"&gt;0")+COUNTIFS('PU F'!$D$5:$D$72,CLUBS!$B12,'PU F'!$O$5:$O$72,"&gt;0")+COUNTIFS('PU H'!$D$5:$D$72,CLUBS!$B12,'PU H'!$O$5:$O$72,"&gt;0")+COUNTIFS('BE F'!$D$5:$D$72,CLUBS!$B12,'BE F'!$O$5:$O$72,"&gt;0")+COUNTIFS('BE H'!$D$5:$D$72,CLUBS!$B12,'BE H'!$O$5:$O$72,"&gt;0")+COUNTIFS('MI F'!$D$5:$D$72,CLUBS!$B12,'MI F'!$O$5:$O$72,"&gt;0")+COUNTIFS('MI H'!$D$5:$D$72,CLUBS!$B12,'MI H'!$O$5:$O$72,"&gt;0")+COUNTIFS('CA F'!$D$5:$D$72,CLUBS!$B12,'CA F'!$O$5:$O$72,"&gt;0")+COUNTIFS('CA H'!$D$5:$D$72,CLUBS!$B12,'CA H'!$O$5:$O$72,"&gt;0")+COUNTIFS('JU F'!$D$5:$D$72,CLUBS!$B12,'JU F'!$O$5:$O$72,"&gt;0")+COUNTIFS('JU H'!$D$5:$D$72,CLUBS!$B12,'JU H'!$O$5:$O$72,"&gt;0")</f>
        <v>0</v>
      </c>
      <c r="N20" s="26">
        <f>SUMIF('MP F'!$D$5:$D$72,CLUBS!$B12,'MP F'!$P$5:$P$72)+SUMIF('MP H'!$D$5:$D$72,CLUBS!$B12,'MP H'!$P$5:$P$72)+SUMIF('PO F'!$D$5:$D$72,CLUBS!$B12,'PO F'!$P$5:$P$72)+SUMIF('PO H'!$D$5:$D$72,CLUBS!$B12,'PO H'!$P$5:$P$72)+SUMIF('PU F'!$D$5:$D$72,CLUBS!$B12,'PU F'!$P$5:$P$72)+SUMIF('PU H'!$D$5:$D$72,CLUBS!$B12,'PU H'!$P$5:$P$72)+SUMIF('BE F'!$D$5:$D$72,CLUBS!$B12,'BE F'!$P$5:$P$72)+SUMIF('BE H'!$D$5:$D$72,CLUBS!$B12,'BE H'!$P$5:$P$72)+SUMIF('MI F'!$D$5:$D$72,CLUBS!$B12,'MI F'!$P$5:$P$72)+SUMIF('MI H'!$D$5:$D$72,CLUBS!$B12,'MI H'!$P$5:$P$72)+SUMIF('CA F'!$D$5:$D$72,CLUBS!$B12,'CA F'!$P$5:$P$72)+SUMIF('CA H'!$D$5:$D$72,CLUBS!$B12,'CA H'!$P$5:$P$72)+SUMIF('JU F'!$D$5:$D$72,CLUBS!$B12,'JU F'!$P$5:$P$72)+SUMIF('JU H'!$D$5:$D$72,CLUBS!$B12,'JU H'!$P$5:$P$72)</f>
        <v>0</v>
      </c>
      <c r="O20" s="26">
        <f>COUNTIFS('MP F'!$D$5:$D$72,CLUBS!$B12,'MP F'!$Q$5:$Q$72,"&gt;0")+COUNTIFS('MP H'!$D$5:$D$72,CLUBS!$B12,'MP H'!$Q$5:$Q$72,"&gt;0")+COUNTIFS('PO F'!$D$5:$D$72,CLUBS!$B12,'PO F'!$Q$5:$Q$72,"&gt;0")+COUNTIFS('PO H'!$D$5:$D$72,CLUBS!$B12,'PO H'!$Q$5:$Q$72,"&gt;0")+COUNTIFS('PU F'!$D$5:$D$72,CLUBS!$B12,'PU F'!$Q$5:$Q$72,"&gt;0")+COUNTIFS('PU H'!$D$5:$D$72,CLUBS!$B12,'PU H'!$Q$5:$Q$72,"&gt;0")+COUNTIFS('BE F'!$D$5:$D$72,CLUBS!$B12,'BE F'!$Q$5:$Q$72,"&gt;0")+COUNTIFS('BE H'!$D$5:$D$72,CLUBS!$B12,'BE H'!$Q$5:$Q$72,"&gt;0")+COUNTIFS('MI F'!$D$5:$D$72,CLUBS!$B12,'MI F'!$Q$5:$Q$72,"&gt;0")+COUNTIFS('MI H'!$D$5:$D$72,CLUBS!$B12,'MI H'!$Q$5:$Q$72,"&gt;0")+COUNTIFS('CA F'!$D$5:$D$72,CLUBS!$B12,'CA F'!$Q$5:$Q$72,"&gt;0")+COUNTIFS('CA H'!$D$5:$D$72,CLUBS!$B12,'CA H'!$Q$5:$Q$72,"&gt;0")+COUNTIFS('JU F'!$D$5:$D$72,CLUBS!$B12,'JU F'!$Q$5:$Q$72,"&gt;0")+COUNTIFS('JU H'!$D$5:$D$72,CLUBS!$B12,'JU H'!$Q$5:$Q$72,"&gt;0")</f>
        <v>0</v>
      </c>
      <c r="P20" s="26">
        <f>SUMIF('MP F'!$D$5:$D$72,CLUBS!$B12,'MP F'!$R$5:$R$72)+SUMIF('MP H'!$D$5:$D$72,CLUBS!$B12,'MP H'!$R$5:$R$72)+SUMIF('PO F'!$D$5:$D$72,CLUBS!$B12,'PO F'!$R$5:$R$72)+SUMIF('PO H'!$D$5:$D$72,CLUBS!$B12,'PO H'!$R$5:$R$72)+SUMIF('PU F'!$D$5:$D$72,CLUBS!$B12,'PU F'!$R$5:$R$72)+SUMIF('PU H'!$D$5:$D$72,CLUBS!$B12,'PU H'!$R$5:$R$72)+SUMIF('BE F'!$D$5:$D$72,CLUBS!$B12,'BE F'!$R$5:$R$72)+SUMIF('BE H'!$D$5:$D$72,CLUBS!$B12,'BE H'!$R$5:$R$72)+SUMIF('MI F'!$D$5:$D$72,CLUBS!$B12,'MI F'!$R$5:$R$72)+SUMIF('MI H'!$D$5:$D$72,CLUBS!$B12,'MI H'!$R$5:$R$72)+SUMIF('CA F'!$D$5:$D$72,CLUBS!$B12,'CA F'!$R$5:$R$72)+SUMIF('CA H'!$D$5:$D$72,CLUBS!$B12,'CA H'!$R$5:$R$72)+SUMIF('JU F'!$D$5:$D$72,CLUBS!$B12,'JU F'!$R$5:$R$72)+SUMIF('JU H'!$D$5:$D$72,CLUBS!$B12,'JU H'!$R$5:$R$72)</f>
        <v>0</v>
      </c>
      <c r="Q20" s="26">
        <f>COUNTIFS('MP F'!$D$5:$D$72,CLUBS!$B12,'MP F'!$S$5:$S$72,"&gt;0")+COUNTIFS('MP H'!$D$5:$D$72,CLUBS!$B12,'MP H'!$S$5:$S$72,"&gt;0")+COUNTIFS('PO F'!$D$5:$D$72,CLUBS!$B12,'PO F'!$S$5:$S$72,"&gt;0")+COUNTIFS('PO H'!$D$5:$D$72,CLUBS!$B12,'PO H'!$S$5:$S$72,"&gt;0")+COUNTIFS('PU F'!$D$5:$D$72,CLUBS!$B12,'PU F'!$S$5:$S$72,"&gt;0")+COUNTIFS('PU H'!$D$5:$D$72,CLUBS!$B12,'PU H'!$S$5:$S$72,"&gt;0")+COUNTIFS('BE F'!$D$5:$D$72,CLUBS!$B12,'BE F'!$S$5:$S$72,"&gt;0")+COUNTIFS('BE H'!$D$5:$D$72,CLUBS!$B12,'BE H'!$S$5:$S$72,"&gt;0")+COUNTIFS('MI F'!$D$5:$D$72,CLUBS!$B12,'MI F'!$S$5:$S$72,"&gt;0")+COUNTIFS('MI H'!$D$5:$D$72,CLUBS!$B12,'MI H'!$S$5:$S$72,"&gt;0")+COUNTIFS('CA F'!$D$5:$D$72,CLUBS!$B12,'CA F'!$S$5:$S$72,"&gt;0")+COUNTIFS('CA H'!$D$5:$D$72,CLUBS!$B12,'CA H'!$S$5:$S$72,"&gt;0")+COUNTIFS('JU F'!$D$5:$D$72,CLUBS!$B12,'JU F'!$S$5:$S$72,"&gt;0")+COUNTIFS('JU H'!$D$5:$D$72,CLUBS!$B12,'JU H'!$S$5:$S$72,"&gt;0")</f>
        <v>0</v>
      </c>
      <c r="R20" s="26">
        <f>SUMIF('MP F'!$D$5:$D$72,CLUBS!$B12,'MP F'!$T$5:$T$72)+SUMIF('MP H'!$D$5:$D$72,CLUBS!$B12,'MP H'!$T$5:$T$72)+SUMIF('PO F'!$D$5:$D$72,CLUBS!$B12,'PO F'!$T$5:$T$72)+SUMIF('PO H'!$D$5:$D$72,CLUBS!$B12,'PO H'!$T$5:$T$72)+SUMIF('PU F'!$D$5:$D$72,CLUBS!$B12,'PU F'!$T$5:$T$72)+SUMIF('PU H'!$D$5:$D$72,CLUBS!$B12,'PU H'!$T$5:$T$72)+SUMIF('BE F'!$D$5:$D$72,CLUBS!$B12,'BE F'!$T$5:$T$72)+SUMIF('BE H'!$D$5:$D$72,CLUBS!$B12,'BE H'!$T$5:$T$72)+SUMIF('MI F'!$D$5:$D$72,CLUBS!$B12,'MI F'!$T$5:$T$72)+SUMIF('MI H'!$D$5:$D$72,CLUBS!$B12,'MI H'!$T$5:$T$72)+SUMIF('CA F'!$D$5:$D$72,CLUBS!$B12,'CA F'!$T$5:$T$72)+SUMIF('CA H'!$D$5:$D$72,CLUBS!$B12,'CA H'!$T$5:$T$72)+SUMIF('JU F'!$D$5:$D$72,CLUBS!$B12,'JU F'!$T$5:$T$72)+SUMIF('JU H'!$D$5:$D$72,CLUBS!$B12,'JU H'!$T$5:$T$72)</f>
        <v>0</v>
      </c>
      <c r="S20" s="26">
        <f>COUNTIFS('MP F'!$D$5:$D$72,CLUBS!$B12,'MP F'!$U$5:$U$72,"&gt;0")+COUNTIFS('MP H'!$D$5:$D$72,CLUBS!$B12,'MP H'!$U$5:$U$72,"&gt;0")+COUNTIFS('PO F'!$D$5:$D$72,CLUBS!$B12,'PO F'!$U$5:$U$72,"&gt;0")+COUNTIFS('PO H'!$D$5:$D$72,CLUBS!$B12,'PO H'!$U$5:$U$72,"&gt;0")+COUNTIFS('PU F'!$D$5:$D$72,CLUBS!$B12,'PU F'!$U$5:$U$72,"&gt;0")+COUNTIFS('PU H'!$D$5:$D$72,CLUBS!$B12,'PU H'!$U$5:$U$72,"&gt;0")+COUNTIFS('BE F'!$D$5:$D$72,CLUBS!$B12,'BE F'!$U$5:$U$72,"&gt;0")+COUNTIFS('BE H'!$D$5:$D$72,CLUBS!$B12,'BE H'!$U$5:$U$72,"&gt;0")+COUNTIFS('MI F'!$D$5:$D$72,CLUBS!$B12,'MI F'!$U$5:$U$72,"&gt;0")+COUNTIFS('MI H'!$D$5:$D$72,CLUBS!$B12,'MI H'!$U$5:$U$72,"&gt;0")+COUNTIFS('CA F'!$D$5:$D$72,CLUBS!$B12,'CA F'!$U$5:$U$72,"&gt;0")+COUNTIFS('CA H'!$D$5:$D$72,CLUBS!$B12,'CA H'!$U$5:$U$72,"&gt;0")+COUNTIFS('JU F'!$D$5:$D$72,CLUBS!$B12,'JU F'!$U$5:$U$72,"&gt;0")+COUNTIFS('JU H'!$D$5:$D$72,CLUBS!$B12,'JU H'!$U$5:$U$72,"&gt;0")</f>
        <v>0</v>
      </c>
      <c r="T20" s="26">
        <f>SUMIF('MP F'!$D$5:$D$72,CLUBS!$B12,'MP F'!$V$5:$V$72)+SUMIF('MP H'!$D$5:$D$72,CLUBS!$B12,'MP H'!$V$5:$V$72)+SUMIF('PO F'!$D$5:$D$72,CLUBS!$B12,'PO F'!$V$5:$V$72)+SUMIF('PO H'!$D$5:$D$72,CLUBS!$B12,'PO H'!$V$5:$V$72)+SUMIF('PU F'!$D$5:$D$72,CLUBS!$B12,'PU F'!$V$5:$V$72)+SUMIF('PU H'!$D$5:$D$72,CLUBS!$B12,'PU H'!$V$5:$V$72)+SUMIF('BE F'!$D$5:$D$72,CLUBS!$B12,'BE F'!$V$5:$V$72)+SUMIF('BE H'!$D$5:$D$72,CLUBS!$B12,'BE H'!$V$5:$V$72)+SUMIF('MI F'!$D$5:$D$72,CLUBS!$B12,'MI F'!$V$5:$V$72)+SUMIF('MI H'!$D$5:$D$72,CLUBS!$B12,'MI H'!$V$5:$V$72)+SUMIF('CA F'!$D$5:$D$72,CLUBS!$B12,'CA F'!$V$5:$V$72)+SUMIF('CA H'!$D$5:$D$72,CLUBS!$B12,'CA H'!$V$5:$V$72)+SUMIF('JU F'!$D$5:$D$72,CLUBS!$B12,'JU F'!$V$5:$V$72)+SUMIF('JU H'!$D$5:$D$72,CLUBS!$B12,'JU H'!$V$5:$V$72)</f>
        <v>0</v>
      </c>
      <c r="U20" s="26">
        <f>COUNTIFS('MP F'!$D$5:$D$72,CLUBS!$B12,'MP F'!$W$5:$W$72,"&gt;0")+COUNTIFS('MP H'!$D$5:$D$72,CLUBS!$B12,'MP H'!$W$5:$W$72,"&gt;0")+COUNTIFS('PO F'!$D$5:$D$72,CLUBS!$B12,'PO F'!$W$5:$W$72,"&gt;0")+COUNTIFS('PO H'!$D$5:$D$72,CLUBS!$B12,'PO H'!$W$5:$W$72,"&gt;0")+COUNTIFS('PU F'!$D$5:$D$72,CLUBS!$B12,'PU F'!$W$5:$W$72,"&gt;0")+COUNTIFS('PU H'!$D$5:$D$72,CLUBS!$B12,'PU H'!$W$5:$W$72,"&gt;0")+COUNTIFS('BE F'!$D$5:$D$72,CLUBS!$B12,'BE F'!$W$5:$W$72,"&gt;0")+COUNTIFS('BE H'!$D$5:$D$72,CLUBS!$B12,'BE H'!$W$5:$W$72,"&gt;0")+COUNTIFS('MI F'!$D$5:$D$72,CLUBS!$B12,'MI F'!$W$5:$W$72,"&gt;0")+COUNTIFS('MI H'!$D$5:$D$72,CLUBS!$B12,'MI H'!$W$5:$W$72,"&gt;0")+COUNTIFS('CA F'!$D$5:$D$72,CLUBS!$B12,'CA F'!$W$5:$W$72,"&gt;0")+COUNTIFS('CA H'!$D$5:$D$72,CLUBS!$B12,'CA H'!$W$5:$W$72,"&gt;0")+COUNTIFS('JU F'!$D$5:$D$72,CLUBS!$B12,'JU F'!$W$5:$W$72,"&gt;0")+COUNTIFS('JU H'!$D$5:$D$72,CLUBS!$B12,'JU H'!$W$5:$W$72,"&gt;0")</f>
        <v>0</v>
      </c>
      <c r="V20" s="26">
        <f>SUMIF('MP F'!$D$5:$D$72,CLUBS!$B12,'MP F'!$X$5:$X$72)+SUMIF('MP H'!$D$5:$D$72,CLUBS!$B12,'MP H'!$X$5:$X$72)+SUMIF('PO F'!$D$5:$D$72,CLUBS!$B12,'PO F'!$X$5:$X$72)+SUMIF('PO H'!$D$5:$D$72,CLUBS!$B12,'PO H'!$X$5:$X$72)+SUMIF('PU F'!$D$5:$D$72,CLUBS!$B12,'PU F'!$X$5:$X$72)+SUMIF('PU H'!$D$5:$D$72,CLUBS!$B12,'PU H'!$X$5:$X$72)+SUMIF('BE F'!$D$5:$D$72,CLUBS!$B12,'BE F'!$X$5:$X$72)+SUMIF('BE H'!$D$5:$D$72,CLUBS!$B12,'BE H'!$X$5:$X$72)+SUMIF('MI F'!$D$5:$D$72,CLUBS!$B12,'MI F'!$X$5:$X$72)+SUMIF('MI H'!$D$5:$D$72,CLUBS!$B12,'MI H'!$X$5:$X$72)+SUMIF('CA F'!$D$5:$D$72,CLUBS!$B12,'CA F'!$X$5:$X$72)+SUMIF('CA H'!$D$5:$D$72,CLUBS!$B12,'CA H'!$X$5:$X$72)+SUMIF('JU F'!$D$5:$D$72,CLUBS!$B12,'JU F'!$X$5:$X$72)+SUMIF('JU H'!$D$5:$D$72,CLUBS!$B12,'JU H'!$X$5:$X$72)</f>
        <v>0</v>
      </c>
      <c r="W20" s="26">
        <f>COUNTIFS('MP F'!$D$5:$D$72,CLUBS!$B12,'MP F'!$Y$5:$Y$72,"&gt;0")+COUNTIFS('MP H'!$D$5:$D$72,CLUBS!$B12,'MP H'!$Y$5:$Y$72,"&gt;0")+COUNTIFS('PO F'!$D$5:$D$72,CLUBS!$B12,'PO F'!$Y$5:$Y$72,"&gt;0")+COUNTIFS('PO H'!$D$5:$D$72,CLUBS!$B12,'PO H'!$Y$5:$Y$72,"&gt;0")+COUNTIFS('PU F'!$D$5:$D$72,CLUBS!$B12,'PU F'!$Y$5:$Y$72,"&gt;0")+COUNTIFS('PU H'!$D$5:$D$72,CLUBS!$B12,'PU H'!$Y$5:$Y$72,"&gt;0")+COUNTIFS('BE F'!$D$5:$D$72,CLUBS!$B12,'BE F'!$Y$5:$Y$72,"&gt;0")+COUNTIFS('BE H'!$D$5:$D$72,CLUBS!$B12,'BE H'!$Y$5:$Y$72,"&gt;0")+COUNTIFS('MI F'!$D$5:$D$72,CLUBS!$B12,'MI F'!$Y$5:$Y$72,"&gt;0")+COUNTIFS('MI H'!$D$5:$D$72,CLUBS!$B12,'MI H'!$Y$5:$Y$72,"&gt;0")+COUNTIFS('CA F'!$D$5:$D$72,CLUBS!$B12,'CA F'!$Y$5:$Y$72,"&gt;0")+COUNTIFS('CA H'!$D$5:$D$72,CLUBS!$B12,'CA H'!$Y$5:$Y$72,"&gt;0")+COUNTIFS('JU F'!$D$5:$D$72,CLUBS!$B12,'JU F'!$Y$5:$Y$72,"&gt;0")+COUNTIFS('JU H'!$D$5:$D$72,CLUBS!$B12,'JU H'!$Y$5:$Y$72,"&gt;0")</f>
        <v>0</v>
      </c>
      <c r="X20" s="26">
        <f>SUMIF('MP F'!$D$5:$D$72,CLUBS!$B12,'MP F'!$Z$5:$Z$72)+SUMIF('MP H'!$D$5:$D$72,CLUBS!$B12,'MP H'!$Z$5:$Z$72)+SUMIF('PO F'!$D$5:$D$72,CLUBS!$B12,'PO F'!$Z$5:$Z$72)+SUMIF('PO H'!$D$5:$D$72,CLUBS!$B12,'PO H'!$Z$5:$Z$72)+SUMIF('PU F'!$D$5:$D$72,CLUBS!$B12,'PU F'!$Z$5:$Z$72)+SUMIF('PU H'!$D$5:$D$72,CLUBS!$B12,'PU H'!$Z$5:$Z$72)+SUMIF('BE F'!$D$5:$D$72,CLUBS!$B12,'BE F'!$Z$5:$Z$72)+SUMIF('BE H'!$D$5:$D$72,CLUBS!$B12,'BE H'!$Z$5:$Z$72)+SUMIF('MI F'!$D$5:$D$72,CLUBS!$B12,'MI F'!$Z$5:$Z$72)+SUMIF('MI H'!$D$5:$D$72,CLUBS!$B12,'MI H'!$Z$5:$Z$72)+SUMIF('CA F'!$D$5:$D$72,CLUBS!$B12,'CA F'!$Z$5:$Z$72)+SUMIF('CA H'!$D$5:$D$72,CLUBS!$B12,'CA H'!$Z$5:$Z$72)+SUMIF('JU F'!$D$5:$D$72,CLUBS!$B12,'JU F'!$Z$5:$Z$72)+SUMIF('JU H'!$D$5:$D$72,CLUBS!$B12,'JU H'!$Z$5:$Z$72)</f>
        <v>0</v>
      </c>
      <c r="Y20" s="26">
        <f>COUNTIFS('MP F'!$D$5:$D$72,CLUBS!$B12,'MP F'!$AA$5:$AA$72,"&gt;0")+COUNTIFS('MP H'!$D$5:$D$72,CLUBS!$B12,'MP H'!$AA$5:$AA$72,"&gt;0")+COUNTIFS('PO F'!$D$5:$D$72,CLUBS!$B12,'PO F'!$AA$5:$AA$72,"&gt;0")+COUNTIFS('PO H'!$D$5:$D$72,CLUBS!$B12,'PO H'!$AA$5:$AA$72,"&gt;0")+COUNTIFS('PU F'!$D$5:$D$72,CLUBS!$B12,'PU F'!$AA$5:$AA$72,"&gt;0")+COUNTIFS('PU H'!$D$5:$D$72,CLUBS!$B12,'PU H'!$AA$5:$AA$72,"&gt;0")+COUNTIFS('BE F'!$D$5:$D$72,CLUBS!$B12,'BE F'!$AA$5:$AA$72,"&gt;0")+COUNTIFS('BE H'!$D$5:$D$72,CLUBS!$B12,'BE H'!$AA$5:$AA$72,"&gt;0")+COUNTIFS('MI F'!$D$5:$D$72,CLUBS!$B12,'MI F'!$AA$5:$AA$72,"&gt;0")+COUNTIFS('MI H'!$D$5:$D$72,CLUBS!$B12,'MI H'!$AA$5:$AA$72,"&gt;0")+COUNTIFS('CA F'!$D$5:$D$72,CLUBS!$B12,'CA F'!$AA$5:$AA$72,"&gt;0")+COUNTIFS('CA H'!$D$5:$D$72,CLUBS!$B12,'CA H'!$AA$5:$AA$72,"&gt;0")+COUNTIFS('JU F'!$D$5:$D$72,CLUBS!$B12,'JU F'!$AA$5:$AA$72,"&gt;0")+COUNTIFS('JU H'!$D$5:$D$72,CLUBS!$B12,'JU H'!$AA$5:$AA$72,"&gt;0")</f>
        <v>0</v>
      </c>
      <c r="Z20" s="26">
        <f>SUMIF('MP F'!$D$5:$D$72,CLUBS!$B12,'MP F'!$AB$5:$AB$72)+SUMIF('MP H'!$D$5:$D$72,CLUBS!$B12,'MP H'!$AB$5:$AB$72)+SUMIF('PO F'!$D$5:$D$72,CLUBS!$B12,'PO F'!$AB$5:$AB$72)+SUMIF('PO H'!$D$5:$D$72,CLUBS!$B12,'PO H'!$AB$5:$AB$72)+SUMIF('PU F'!$D$5:$D$72,CLUBS!$B12,'PU F'!$AB$5:$AB$72)+SUMIF('PU H'!$D$5:$D$72,CLUBS!$B12,'PU H'!$AB$5:$AB$72)+SUMIF('BE F'!$D$5:$D$72,CLUBS!$B12,'BE F'!$AB$5:$AB$72)+SUMIF('BE H'!$D$5:$D$72,CLUBS!$B12,'BE H'!$AB$5:$AB$72)+SUMIF('MI F'!$D$5:$D$72,CLUBS!$B12,'MI F'!$AB$5:$AB$72)+SUMIF('MI H'!$D$5:$D$72,CLUBS!$B12,'MI H'!$AB$5:$AB$72)+SUMIF('CA F'!$D$5:$D$72,CLUBS!$B12,'CA F'!$AB$5:$AB$72)+SUMIF('CA H'!$D$5:$D$72,CLUBS!$B12,'CA H'!$AB$5:$AB$72)+SUMIF('JU F'!$D$5:$D$72,CLUBS!$B12,'JU F'!$AB$5:$AB$72)+SUMIF('JU H'!$D$5:$D$72,CLUBS!$B12,'JU H'!$AB$5:$AB$72)</f>
        <v>0</v>
      </c>
      <c r="AA20" s="26">
        <f>COUNTIFS('MP F'!$D$5:$D$72,CLUBS!$B12,'MP F'!$AC$5:$AC$72,"&gt;0")+COUNTIFS('MP H'!$D$5:$D$72,CLUBS!$B12,'MP H'!$AC$5:$AC$72,"&gt;0")+COUNTIFS('PO F'!$D$5:$D$72,CLUBS!$B12,'PO F'!$AC$5:$AC$72,"&gt;0")+COUNTIFS('PO H'!$D$5:$D$72,CLUBS!$B12,'PO H'!$AC$5:$AC$72,"&gt;0")+COUNTIFS('PU F'!$D$5:$D$72,CLUBS!$B12,'PU F'!$AC$5:$AC$72,"&gt;0")+COUNTIFS('PU H'!$D$5:$D$72,CLUBS!$B12,'PU H'!$AC$5:$AC$72,"&gt;0")+COUNTIFS('BE F'!$D$5:$D$72,CLUBS!$B12,'BE F'!$AC$5:$AC$72,"&gt;0")+COUNTIFS('BE H'!$D$5:$D$72,CLUBS!$B12,'BE H'!$AC$5:$AC$72,"&gt;0")+COUNTIFS('MI F'!$D$5:$D$72,CLUBS!$B12,'MI F'!$AC$5:$AC$72,"&gt;0")+COUNTIFS('MI H'!$D$5:$D$72,CLUBS!$B12,'MI H'!$AC$5:$AC$72,"&gt;0")+COUNTIFS('CA F'!$D$5:$D$72,CLUBS!$B12,'CA F'!$AC$5:$AC$72,"&gt;0")+COUNTIFS('CA H'!$D$5:$D$72,CLUBS!$B12,'CA H'!$AC$5:$AC$72,"&gt;0")+COUNTIFS('JU F'!$D$5:$D$72,CLUBS!$B12,'JU F'!$AC$5:$AC$72,"&gt;0")+COUNTIFS('JU H'!$D$5:$D$72,CLUBS!$B12,'JU H'!$AC$5:$AC$72,"&gt;0")</f>
        <v>0</v>
      </c>
      <c r="AB20" s="26">
        <f>SUMIF('MP F'!$D$5:$D$72,CLUBS!$B12,'MP F'!$AD$5:$AD$72)+SUMIF('MP H'!$D$5:$D$72,CLUBS!$B12,'MP H'!$AD$5:$AD$72)+SUMIF('PO F'!$D$5:$D$72,CLUBS!$B12,'PO F'!$AD$5:$AD$72)+SUMIF('PO H'!$D$5:$D$72,CLUBS!$B12,'PO H'!$AD$5:$AD$72)+SUMIF('PU F'!$D$5:$D$72,CLUBS!$B12,'PU F'!$AD$5:$AD$72)+SUMIF('PU H'!$D$5:$D$72,CLUBS!$B12,'PU H'!$AD$5:$AD$72)+SUMIF('BE F'!$D$5:$D$72,CLUBS!$B12,'BE F'!$AD$5:$AD$72)+SUMIF('BE H'!$D$5:$D$72,CLUBS!$B12,'BE H'!$AD$5:$AD$72)+SUMIF('MI F'!$D$5:$D$72,CLUBS!$B12,'MI F'!$AD$5:$AD$72)+SUMIF('MI H'!$D$5:$D$72,CLUBS!$B12,'MI H'!$AD$5:$AD$72)+SUMIF('CA F'!$D$5:$D$72,CLUBS!$B12,'CA F'!$AD$5:$AD$72)+SUMIF('CA H'!$D$5:$D$72,CLUBS!$B12,'CA H'!$AD$5:$AD$72)+SUMIF('JU F'!$D$5:$D$72,CLUBS!$B12,'JU F'!$AD$5:$AD$72)+SUMIF('JU H'!$D$5:$D$72,CLUBS!$B12,'JU H'!$AD$5:$AD$72)</f>
        <v>0</v>
      </c>
      <c r="AC20" s="26">
        <f>COUNTIFS('MP F'!$D$5:$D$72,CLUBS!$B12,'MP F'!$AE$5:$AE$72,"&gt;0")+COUNTIFS('MP H'!$D$5:$D$72,CLUBS!$B12,'MP H'!$AE$5:$AE$72,"&gt;0")+COUNTIFS('PO F'!$D$5:$D$72,CLUBS!$B12,'PO F'!$AE$5:$AE$72,"&gt;0")+COUNTIFS('PO H'!$D$5:$D$72,CLUBS!$B12,'PO H'!$AE$5:$AE$72,"&gt;0")+COUNTIFS('PU F'!$D$5:$D$72,CLUBS!$B12,'PU F'!$AE$5:$AE$72,"&gt;0")+COUNTIFS('PU H'!$D$5:$D$72,CLUBS!$B12,'PU H'!$AE$5:$AE$72,"&gt;0")+COUNTIFS('BE F'!$D$5:$D$72,CLUBS!$B12,'BE F'!$AE$5:$AE$72,"&gt;0")+COUNTIFS('BE H'!$D$5:$D$72,CLUBS!$B12,'BE H'!$AE$5:$AE$72,"&gt;0")+COUNTIFS('MI F'!$D$5:$D$72,CLUBS!$B12,'MI F'!$AE$5:$AE$72,"&gt;0")+COUNTIFS('MI H'!$D$5:$D$72,CLUBS!$B12,'MI H'!$AE$5:$AE$72,"&gt;0")+COUNTIFS('CA F'!$D$5:$D$72,CLUBS!$B12,'CA F'!$AE$5:$AE$72,"&gt;0")+COUNTIFS('CA H'!$D$5:$D$72,CLUBS!$B12,'CA H'!$AE$5:$AE$72,"&gt;0")+COUNTIFS('JU F'!$D$5:$D$72,CLUBS!$B12,'JU F'!$AE$5:$AE$72,"&gt;0")+COUNTIFS('JU H'!$D$5:$D$72,CLUBS!$B12,'JU H'!$AE$5:$AE$72,"&gt;0")</f>
        <v>0</v>
      </c>
      <c r="AD20" s="26">
        <f>SUMIF('MP F'!$D$5:$D$72,CLUBS!$B12,'MP F'!$AF$5:$AF$72)+SUMIF('MP H'!$D$5:$D$72,CLUBS!$B12,'MP H'!$AF$5:$AF$72)+SUMIF('PO F'!$D$5:$D$72,CLUBS!$B12,'PO F'!$AF$5:$AF$72)+SUMIF('PO H'!$D$5:$D$72,CLUBS!$B12,'PO H'!$AF$5:$AF$72)+SUMIF('PU F'!$D$5:$D$72,CLUBS!$B12,'PU F'!$AF$5:$AF$72)+SUMIF('PU H'!$D$5:$D$72,CLUBS!$B12,'PU H'!$AF$5:$AF$72)+SUMIF('BE F'!$D$5:$D$72,CLUBS!$B12,'BE F'!$AF$5:$AF$72)+SUMIF('BE H'!$D$5:$D$72,CLUBS!$B12,'BE H'!$AF$5:$AF$72)+SUMIF('MI F'!$D$5:$D$72,CLUBS!$B12,'MI F'!$AF$5:$AF$72)+SUMIF('MI H'!$D$5:$D$72,CLUBS!$B12,'MI H'!$AF$5:$AF$72)+SUMIF('CA F'!$D$5:$D$72,CLUBS!$B12,'CA F'!$AF$5:$AF$72)+SUMIF('CA H'!$D$5:$D$72,CLUBS!$B12,'CA H'!$AF$5:$AF$72)+SUMIF('JU F'!$D$5:$D$72,CLUBS!$B12,'JU F'!$AF$5:$AF$72)+SUMIF('JU H'!$D$5:$D$72,CLUBS!$B12,'JU H'!$AF$5:$AF$72)</f>
        <v>0</v>
      </c>
      <c r="AE20" s="26">
        <f>COUNTIFS('MP F'!$D$5:$D$72,CLUBS!$B12,'MP F'!$AG$5:$AG$72,"&gt;0")+COUNTIFS('MP H'!$D$5:$D$72,CLUBS!$B12,'MP H'!$AG$5:$AG$72,"&gt;0")+COUNTIFS('PO F'!$D$5:$D$72,CLUBS!$B12,'PO F'!$AG$5:$AG$72,"&gt;0")+COUNTIFS('PO H'!$D$5:$D$72,CLUBS!$B12,'PO H'!$AG$5:$AG$72,"&gt;0")+COUNTIFS('PU F'!$D$5:$D$72,CLUBS!$B12,'PU F'!$AG$5:$AG$72,"&gt;0")+COUNTIFS('PU H'!$D$5:$D$72,CLUBS!$B12,'PU H'!$AG$5:$AG$72,"&gt;0")+COUNTIFS('BE F'!$D$5:$D$72,CLUBS!$B12,'BE F'!$AG$5:$AG$72,"&gt;0")+COUNTIFS('BE H'!$D$5:$D$72,CLUBS!$B12,'BE H'!$AG$5:$AG$72,"&gt;0")+COUNTIFS('MI F'!$D$5:$D$72,CLUBS!$B12,'MI F'!$AG$5:$AG$72,"&gt;0")+COUNTIFS('MI H'!$D$5:$D$72,CLUBS!$B12,'MI H'!$AG$5:$AG$72,"&gt;0")+COUNTIFS('CA F'!$D$5:$D$72,CLUBS!$B12,'CA F'!$AG$5:$AG$72,"&gt;0")+COUNTIFS('CA H'!$D$5:$D$72,CLUBS!$B12,'CA H'!$AG$5:$AG$72,"&gt;0")+COUNTIFS('JU F'!$D$5:$D$72,CLUBS!$B12,'JU F'!$AG$5:$AG$72,"&gt;0")+COUNTIFS('JU H'!$D$5:$D$72,CLUBS!$B12,'JU H'!$AG$5:$AG$72,"&gt;0")</f>
        <v>0</v>
      </c>
      <c r="AF20" s="26">
        <f>SUMIF('MP F'!$D$5:$D$72,CLUBS!$B12,'MP F'!$AH$5:$AH$72)+SUMIF('MP H'!$D$5:$D$72,CLUBS!$B12,'MP H'!$AH$5:$AH$72)+SUMIF('PO F'!$D$5:$D$72,CLUBS!$B12,'PO F'!$AH$5:$AH$72)+SUMIF('PO H'!$D$5:$D$72,CLUBS!$B12,'PO H'!$AH$5:$AH$72)+SUMIF('PU F'!$D$5:$D$72,CLUBS!$B12,'PU F'!$AH$5:$AH$72)+SUMIF('PU H'!$D$5:$D$72,CLUBS!$B12,'PU H'!$AH$5:$AH$72)+SUMIF('BE F'!$D$5:$D$72,CLUBS!$B12,'BE F'!$AH$5:$AH$72)+SUMIF('BE H'!$D$5:$D$72,CLUBS!$B12,'BE H'!$AH$5:$AH$72)+SUMIF('MI F'!$D$5:$D$72,CLUBS!$B12,'MI F'!$AH$5:$AH$72)+SUMIF('MI H'!$D$5:$D$72,CLUBS!$B12,'MI H'!$AH$5:$AH$72)+SUMIF('CA F'!$D$5:$D$72,CLUBS!$B12,'CA F'!$AH$5:$AH$72)+SUMIF('CA H'!$D$5:$D$72,CLUBS!$B12,'CA H'!$AH$5:$AH$72)+SUMIF('JU F'!$D$5:$D$72,CLUBS!$B12,'JU F'!$AH$5:$AH$72)+SUMIF('JU H'!$D$5:$D$72,CLUBS!$B12,'JU H'!$AH$5:$AH$72)</f>
        <v>0</v>
      </c>
      <c r="AG20" s="16">
        <f t="shared" si="1"/>
        <v>33</v>
      </c>
      <c r="AH20" s="28">
        <f t="shared" si="2"/>
        <v>728</v>
      </c>
      <c r="AI20" s="29">
        <f t="shared" si="3"/>
        <v>22.060606060606062</v>
      </c>
      <c r="AJ20" s="14">
        <f>COUNTIF('Licenciés Jeunes 2023'!F:F,CLUBS!B12)</f>
        <v>0</v>
      </c>
      <c r="AK20" s="27">
        <f t="shared" si="4"/>
        <v>0</v>
      </c>
    </row>
    <row r="21" spans="1:37" ht="13.5" x14ac:dyDescent="0.3">
      <c r="A21" s="34">
        <f t="shared" si="0"/>
        <v>12</v>
      </c>
      <c r="B21" s="65" t="s">
        <v>38</v>
      </c>
      <c r="C21" s="14">
        <f>COUNTIFS('MP F'!$D$5:$D$72,CLUBS!$B13,'MP F'!$E$5:$E$72,"&gt;0")+COUNTIFS('MP H'!$D$5:$D$72,CLUBS!$B13,'MP H'!$E$5:$E$72,"&gt;0")+COUNTIFS('PO F'!$D$5:$D$72,CLUBS!$B13,'PO F'!$E$5:$E$72,"&gt;0")+COUNTIFS('PO H'!$D$5:$D$72,CLUBS!$B13,'PO H'!$E$5:$E$72,"&gt;0")+COUNTIFS('PU F'!$D$5:$D$72,CLUBS!$B13,'PU F'!$E$5:$E$72,"&gt;0")+COUNTIFS('PU H'!$D$5:$D$72,CLUBS!$B13,'PU H'!$E$5:$E$72,"&gt;0")+COUNTIFS('BE F'!$D$5:$D$72,CLUBS!$B13,'BE F'!$E$5:$E$72,"&gt;0")+COUNTIFS('BE H'!$D$5:$D$72,CLUBS!$B13,'BE H'!$E$5:$E$72,"&gt;0")+COUNTIFS('MI F'!$D$5:$D$72,CLUBS!$B13,'MI F'!$E$5:$E$72,"&gt;0")+COUNTIFS('MI H'!$D$5:$D$72,CLUBS!$B13,'MI H'!$E$5:$E$72,"&gt;0")+COUNTIFS('CA F'!$D$5:$D$72,CLUBS!$B13,'CA F'!$E$5:$E$72,"&gt;0")+COUNTIFS('CA H'!$D$5:$D$72,CLUBS!$B13,'CA H'!$E$5:$E$72,"&gt;0")+COUNTIFS('JU F'!$D$5:$D$72,CLUBS!$B13,'JU F'!$E$5:$E$72,"&gt;0")+COUNTIFS('JU H'!$D$5:$D$72,CLUBS!$B13,'JU H'!$E$5:$E$72,"&gt;0")</f>
        <v>4</v>
      </c>
      <c r="D21" s="27">
        <f>SUMIF('MP F'!$D$5:$D$72,CLUBS!$B13,'MP F'!$F$5:$F$72)+SUMIF('MP H'!$D$5:$D$72,CLUBS!$B13,'MP H'!$F$5:$F$72)+SUMIF('PO F'!$D$5:$D$72,CLUBS!$B13,'PO F'!$F$5:$F$72)+SUMIF('PO H'!$D$5:$D$72,CLUBS!$B13,'PO H'!$F$5:$F$72)+SUMIF('PU F'!$D$5:$D$72,CLUBS!$B13,'PU F'!$F$5:$F$72)+SUMIF('PU H'!$D$5:$D$72,CLUBS!$B13,'PU H'!$F$5:$F$72)+SUMIF('BE F'!$D$5:$D$72,CLUBS!$B13,'BE F'!$F$5:$F$72)+SUMIF('BE H'!$D$5:$D$72,CLUBS!$B13,'BE H'!$F$5:$F$72)+SUMIF('MI F'!$D$5:$D$72,CLUBS!$B13,'MI F'!$F$5:$F$72)+SUMIF('MI H'!$D$5:$D$72,CLUBS!$B13,'MI H'!$F$5:$F$72)+SUMIF('CA F'!$D$5:$D$72,CLUBS!$B13,'CA F'!$F$5:$F$72)+SUMIF('CA H'!$D$5:$D$72,CLUBS!$B13,'CA H'!$F$5:$F$72)+SUMIF('JU F'!$D$5:$D$72,CLUBS!$B13,'JU F'!$F$5:$F$72)+SUMIF('JU H'!$D$5:$D$72,CLUBS!$B13,'JU H'!$F$5:$F$72)</f>
        <v>56</v>
      </c>
      <c r="E21" s="38">
        <f>COUNTIFS('MP F'!$D$5:$D$72,CLUBS!$B13,'MP F'!$G$5:$G$72,"&gt;0")+COUNTIFS('MP H'!$D$5:$D$72,CLUBS!$B13,'MP H'!$G$5:$G$72,"&gt;0")+COUNTIFS('PO F'!$D$5:$D$72,CLUBS!$B13,'PO F'!$G$5:$G$72,"&gt;0")+COUNTIFS('PO H'!$D$5:$D$72,CLUBS!$B13,'PO H'!$G$5:$G$72,"&gt;0")+COUNTIFS('PU F'!$D$5:$D$72,CLUBS!$B13,'PU F'!$G$5:$G$72,"&gt;0")+COUNTIFS('PU H'!$D$5:$D$72,CLUBS!$B13,'PU H'!$G$5:$G$72,"&gt;0")+COUNTIFS('BE F'!$D$5:$D$72,CLUBS!$B13,'BE F'!$G$5:$G$72,"&gt;0")+COUNTIFS('BE H'!$D$5:$D$72,CLUBS!$B13,'BE H'!$G$5:$G$72,"&gt;0")+COUNTIFS('MI F'!$D$5:$D$72,CLUBS!$B13,'MI F'!$G$5:$G$72,"&gt;0")+COUNTIFS('MI H'!$D$5:$D$72,CLUBS!$B13,'MI H'!$G$5:$G$72,"&gt;0")+COUNTIFS('CA F'!$D$5:$D$72,CLUBS!$B13,'CA F'!$G$5:$G$72,"&gt;0")+COUNTIFS('CA H'!$D$5:$D$72,CLUBS!$B13,'CA H'!$G$5:$G$72,"&gt;0")+COUNTIFS('JU F'!$D$5:$D$72,CLUBS!$B13,'JU F'!$G$5:$G$72,"&gt;0")+COUNTIFS('JU H'!$D$5:$D$72,CLUBS!$B13,'JU H'!$G$5:$G$72,"&gt;0")</f>
        <v>5</v>
      </c>
      <c r="F21" s="58">
        <f>SUMIF('MP F'!$D$5:$D$72,CLUBS!$B13,'MP F'!$H$5:$H$72)+SUMIF('MP H'!$D$5:$D$72,CLUBS!$B13,'MP H'!$H$5:$H$72)+SUMIF('PO F'!$D$5:$D$72,CLUBS!$B13,'PO F'!$H$5:$H$72)+SUMIF('PO H'!$D$5:$D$72,CLUBS!$B13,'PO H'!$H$5:$H$72)+SUMIF('PU F'!$D$5:$D$72,CLUBS!$B13,'PU F'!$H$5:$H$72)+SUMIF('PU H'!$D$5:$D$72,CLUBS!$B13,'PU H'!$H$5:$H$72)+SUMIF('BE F'!$D$5:$D$72,CLUBS!$B13,'BE F'!$H$5:$H$72)+SUMIF('BE H'!$D$5:$D$72,CLUBS!$B13,'BE H'!$H$5:$H$72)+SUMIF('MI F'!$D$5:$D$72,CLUBS!$B13,'MI F'!$H$5:$H$72)+SUMIF('MI H'!$D$5:$D$72,CLUBS!$B13,'MI H'!$H$5:$H$72)+SUMIF('CA F'!$D$5:$D$72,CLUBS!$B13,'CA F'!$H$5:$H$72)+SUMIF('CA H'!$D$5:$D$72,CLUBS!$B13,'CA H'!$H$5:$H$72)+SUMIF('JU F'!$D$5:$D$72,CLUBS!$B13,'JU F'!$H$5:$H$72)+SUMIF('JU H'!$D$5:$D$72,CLUBS!$B13,'JU H'!$H$5:$H$72)</f>
        <v>230</v>
      </c>
      <c r="G21" s="14">
        <f>COUNTIFS('MP F'!$D$5:$D$72,CLUBS!$B13,'MP F'!$I$5:$I$72,"&gt;0")+COUNTIFS('MP H'!$D$5:$D$72,CLUBS!$B13,'MP H'!$I$5:$I$72,"&gt;0")+COUNTIFS('PO F'!$D$5:$D$72,CLUBS!$B13,'PO F'!$I$5:$I$72,"&gt;0")+COUNTIFS('PO H'!$D$5:$D$72,CLUBS!$B13,'PO H'!$I$5:$I$72,"&gt;0")+COUNTIFS('PU F'!$D$5:$D$72,CLUBS!$B13,'PU F'!$I$5:$I$72,"&gt;0")+COUNTIFS('PU H'!$D$5:$D$72,CLUBS!$B13,'PU H'!$I$5:$I$72,"&gt;0")+COUNTIFS('BE F'!$D$5:$D$72,CLUBS!$B13,'BE F'!$I$5:$I$72,"&gt;0")+COUNTIFS('BE H'!$D$5:$D$72,CLUBS!$B13,'BE H'!$I$5:$I$72,"&gt;0")+COUNTIFS('MI F'!$D$5:$D$72,CLUBS!$B13,'MI F'!$I$5:$I$72,"&gt;0")+COUNTIFS('MI H'!$D$5:$D$72,CLUBS!$B13,'MI H'!$I$5:$I$72,"&gt;0")+COUNTIFS('CA F'!$D$5:$D$72,CLUBS!$B13,'CA F'!$I$5:$I$72,"&gt;0")+COUNTIFS('CA H'!$D$5:$D$72,CLUBS!$B13,'CA H'!$I$5:$I$72,"&gt;0")+COUNTIFS('JU F'!$D$5:$D$72,CLUBS!$B13,'JU F'!$I$5:$I$72,"&gt;0")+COUNTIFS('JU H'!$D$5:$D$72,CLUBS!$B13,'JU H'!$I$5:$I$72,"&gt;0")</f>
        <v>4</v>
      </c>
      <c r="H21" s="26">
        <f>SUMIF('MP F'!$D$5:$D$72,CLUBS!$B13,'MP F'!$J$5:$J$72)+SUMIF('MP H'!$D$5:$D$72,CLUBS!$B13,'MP H'!$J$5:$J$72)+SUMIF('PO F'!$D$5:$D$72,CLUBS!$B13,'PO F'!$J$5:$J$72)+SUMIF('PO H'!$D$5:$D$72,CLUBS!$B13,'PO H'!$J$5:$J$72)+SUMIF('PU F'!$D$5:$D$72,CLUBS!$B13,'PU F'!$J$5:$J$72)+SUMIF('PU H'!$D$5:$D$72,CLUBS!$B13,'PU H'!$J$5:$J$72)+SUMIF('BE F'!$D$5:$D$72,CLUBS!$B13,'BE F'!$J$5:$J$72)+SUMIF('BE H'!$D$5:$D$72,CLUBS!$B13,'BE H'!$J$5:$J$72)+SUMIF('MI F'!$D$5:$D$72,CLUBS!$B13,'MI F'!$J$5:$J$72)+SUMIF('MI H'!$D$5:$D$72,CLUBS!$B13,'MI H'!$J$5:$J$72)+SUMIF('CA F'!$D$5:$D$72,CLUBS!$B13,'CA F'!$J$5:$J$72)+SUMIF('CA H'!$D$5:$D$72,CLUBS!$B13,'CA H'!$J$5:$J$72)+SUMIF('JU F'!$D$5:$D$72,CLUBS!$B13,'JU F'!$J$5:$J$72)+SUMIF('JU H'!$D$5:$D$72,CLUBS!$B13,'JU H'!$J$5:$J$72)</f>
        <v>91</v>
      </c>
      <c r="I21" s="38">
        <f>COUNTIFS('MP F'!$D$5:$D$72,CLUBS!$B13,'MP F'!$K$5:$K$72,"&gt;0")+COUNTIFS('MP H'!$D$5:$D$72,CLUBS!$B13,'MP H'!$K$5:$K$72,"&gt;0")+COUNTIFS('PO F'!$D$5:$D$72,CLUBS!$B13,'PO F'!$K$5:$K$72,"&gt;0")+COUNTIFS('PO H'!$D$5:$D$72,CLUBS!$B13,'PO H'!$K$5:$K$72,"&gt;0")+COUNTIFS('PU F'!$D$5:$D$72,CLUBS!$B13,'PU F'!$K$5:$K$72,"&gt;0")+COUNTIFS('PU H'!$D$5:$D$72,CLUBS!$B13,'PU H'!$K$5:$K$72,"&gt;0")+COUNTIFS('BE F'!$D$5:$D$72,CLUBS!$B13,'BE F'!$K$5:$K$72,"&gt;0")+COUNTIFS('BE H'!$D$5:$D$72,CLUBS!$B13,'BE H'!$K$5:$K$72,"&gt;0")+COUNTIFS('MI F'!$D$5:$D$72,CLUBS!$B13,'MI F'!$K$5:$K$72,"&gt;0")+COUNTIFS('MI H'!$D$5:$D$72,CLUBS!$B13,'MI H'!$K$5:$K$72,"&gt;0")+COUNTIFS('CA F'!$D$5:$D$72,CLUBS!$B13,'CA F'!$K$5:$K$72,"&gt;0")+COUNTIFS('CA H'!$D$5:$D$72,CLUBS!$B13,'CA H'!$K$5:$K$72,"&gt;0")+COUNTIFS('JU F'!$D$5:$D$72,CLUBS!$B13,'JU F'!$K$5:$K$72,"&gt;0")+COUNTIFS('JU H'!$D$5:$D$72,CLUBS!$B13,'JU H'!$K$5:$K$72,"&gt;0")</f>
        <v>0</v>
      </c>
      <c r="J21" s="38">
        <f>SUMIF('MP F'!$D$5:$D$72,CLUBS!$B13,'MP F'!$L$5:$L$72)+SUMIF('MP H'!$D$5:$D$72,CLUBS!$B13,'MP H'!$L$5:$L$72)+SUMIF('PO F'!$D$5:$D$72,CLUBS!$B13,'PO F'!$L$5:$L$72)+SUMIF('PO H'!$D$5:$D$72,CLUBS!$B13,'PO H'!$L$5:$L$72)+SUMIF('PU F'!$D$5:$D$72,CLUBS!$B13,'PU F'!$L$5:$L$72)+SUMIF('PU H'!$D$5:$D$72,CLUBS!$B13,'PU H'!$L$5:$L$72)+SUMIF('BE F'!$D$5:$D$72,CLUBS!$B13,'BE F'!$L$5:$L$72)+SUMIF('BE H'!$D$5:$D$72,CLUBS!$B13,'BE H'!$L$5:$L$72)+SUMIF('MI F'!$D$5:$D$72,CLUBS!$B13,'MI F'!$L$5:$L$72)+SUMIF('MI H'!$D$5:$D$72,CLUBS!$B13,'MI H'!$L$5:$L$72)+SUMIF('CA F'!$D$5:$D$72,CLUBS!$B13,'CA F'!$L$5:$L$72)+SUMIF('CA H'!$D$5:$D$72,CLUBS!$B13,'CA H'!$L$5:$L$72)+SUMIF('JU F'!$D$5:$D$72,CLUBS!$B13,'JU F'!$L$5:$L$72)+SUMIF('JU H'!$D$5:$D$72,CLUBS!$B13,'JU H'!$L$5:$L$72)</f>
        <v>0</v>
      </c>
      <c r="K21" s="26">
        <f>COUNTIFS('MP F'!$D$5:$D$72,CLUBS!$B13,'MP F'!$M$5:$M$72,"&gt;0")+COUNTIFS('MP H'!$D$5:$D$72,CLUBS!$B13,'MP H'!$M$5:$M$72,"&gt;0")+COUNTIFS('PO F'!$D$5:$D$72,CLUBS!$B13,'PO F'!$M$5:$M$72,"&gt;0")+COUNTIFS('PO H'!$D$5:$D$72,CLUBS!$B13,'PO H'!$M$5:$M$72,"&gt;0")+COUNTIFS('PU F'!$D$5:$D$72,CLUBS!$B13,'PU F'!$M$5:$M$72,"&gt;0")+COUNTIFS('PU H'!$D$5:$D$72,CLUBS!$B13,'PU H'!$M$5:$M$72,"&gt;0")+COUNTIFS('BE F'!$D$5:$D$72,CLUBS!$B13,'BE F'!$M$5:$M$72,"&gt;0")+COUNTIFS('BE H'!$D$5:$D$72,CLUBS!$B13,'BE H'!$M$5:$M$72,"&gt;0")+COUNTIFS('MI F'!$D$5:$D$72,CLUBS!$B13,'MI F'!$M$5:$M$72,"&gt;0")+COUNTIFS('MI H'!$D$5:$D$72,CLUBS!$B13,'MI H'!$M$5:$M$72,"&gt;0")+COUNTIFS('CA F'!$D$5:$D$72,CLUBS!$B13,'CA F'!$M$5:$M$72,"&gt;0")+COUNTIFS('CA H'!$D$5:$D$72,CLUBS!$B13,'CA H'!$M$5:$M$72,"&gt;0")+COUNTIFS('JU F'!$D$5:$D$72,CLUBS!$B13,'JU F'!$M$5:$M$72,"&gt;0")+COUNTIFS('JU H'!$D$5:$D$72,CLUBS!$B13,'JU H'!$M$5:$M$72,"&gt;0")</f>
        <v>0</v>
      </c>
      <c r="L21" s="26">
        <f>SUMIF('MP F'!$D$5:$D$72,CLUBS!$B13,'MP F'!$N$5:$N$72)+SUMIF('MP H'!$D$5:$D$72,CLUBS!$B13,'MP H'!$N$5:$N$72)+SUMIF('PO F'!$D$5:$D$72,CLUBS!$B13,'PO F'!$N$5:$N$72)+SUMIF('PO H'!$D$5:$D$72,CLUBS!$B13,'PO H'!$N$5:$N$72)+SUMIF('PU F'!$D$5:$D$72,CLUBS!$B13,'PU F'!$N$5:$N$72)+SUMIF('PU H'!$D$5:$D$72,CLUBS!$B13,'PU H'!$N$5:$N$72)+SUMIF('BE F'!$D$5:$D$72,CLUBS!$B13,'BE F'!$N$5:$N$72)+SUMIF('BE H'!$D$5:$D$72,CLUBS!$B13,'BE H'!$N$5:$N$72)+SUMIF('MI F'!$D$5:$D$72,CLUBS!$B13,'MI F'!$N$5:$N$72)+SUMIF('MI H'!$D$5:$D$72,CLUBS!$B13,'MI H'!$N$5:$N$72)+SUMIF('CA F'!$D$5:$D$72,CLUBS!$B13,'CA F'!$N$5:$N$72)+SUMIF('CA H'!$D$5:$D$72,CLUBS!$B13,'CA H'!$N$5:$N$72)+SUMIF('JU F'!$D$5:$D$72,CLUBS!$B13,'JU F'!$N$5:$N$72)+SUMIF('JU H'!$D$5:$D$72,CLUBS!$B13,'JU H'!$N$5:$N$72)</f>
        <v>0</v>
      </c>
      <c r="M21" s="26">
        <f>COUNTIFS('MP F'!$D$5:$D$72,CLUBS!$B13,'MP F'!$O$5:$O$72,"&gt;0")+COUNTIFS('MP H'!$D$5:$D$72,CLUBS!$B13,'MP H'!$O$5:$O$72,"&gt;0")+COUNTIFS('PO F'!$D$5:$D$72,CLUBS!$B13,'PO F'!$O$5:$O$72,"&gt;0")+COUNTIFS('PO H'!$D$5:$D$72,CLUBS!$B13,'PO H'!$O$5:$O$72,"&gt;0")+COUNTIFS('PU F'!$D$5:$D$72,CLUBS!$B13,'PU F'!$O$5:$O$72,"&gt;0")+COUNTIFS('PU H'!$D$5:$D$72,CLUBS!$B13,'PU H'!$O$5:$O$72,"&gt;0")+COUNTIFS('BE F'!$D$5:$D$72,CLUBS!$B13,'BE F'!$O$5:$O$72,"&gt;0")+COUNTIFS('BE H'!$D$5:$D$72,CLUBS!$B13,'BE H'!$O$5:$O$72,"&gt;0")+COUNTIFS('MI F'!$D$5:$D$72,CLUBS!$B13,'MI F'!$O$5:$O$72,"&gt;0")+COUNTIFS('MI H'!$D$5:$D$72,CLUBS!$B13,'MI H'!$O$5:$O$72,"&gt;0")+COUNTIFS('CA F'!$D$5:$D$72,CLUBS!$B13,'CA F'!$O$5:$O$72,"&gt;0")+COUNTIFS('CA H'!$D$5:$D$72,CLUBS!$B13,'CA H'!$O$5:$O$72,"&gt;0")+COUNTIFS('JU F'!$D$5:$D$72,CLUBS!$B13,'JU F'!$O$5:$O$72,"&gt;0")+COUNTIFS('JU H'!$D$5:$D$72,CLUBS!$B13,'JU H'!$O$5:$O$72,"&gt;0")</f>
        <v>0</v>
      </c>
      <c r="N21" s="26">
        <f>SUMIF('MP F'!$D$5:$D$72,CLUBS!$B13,'MP F'!$P$5:$P$72)+SUMIF('MP H'!$D$5:$D$72,CLUBS!$B13,'MP H'!$P$5:$P$72)+SUMIF('PO F'!$D$5:$D$72,CLUBS!$B13,'PO F'!$P$5:$P$72)+SUMIF('PO H'!$D$5:$D$72,CLUBS!$B13,'PO H'!$P$5:$P$72)+SUMIF('PU F'!$D$5:$D$72,CLUBS!$B13,'PU F'!$P$5:$P$72)+SUMIF('PU H'!$D$5:$D$72,CLUBS!$B13,'PU H'!$P$5:$P$72)+SUMIF('BE F'!$D$5:$D$72,CLUBS!$B13,'BE F'!$P$5:$P$72)+SUMIF('BE H'!$D$5:$D$72,CLUBS!$B13,'BE H'!$P$5:$P$72)+SUMIF('MI F'!$D$5:$D$72,CLUBS!$B13,'MI F'!$P$5:$P$72)+SUMIF('MI H'!$D$5:$D$72,CLUBS!$B13,'MI H'!$P$5:$P$72)+SUMIF('CA F'!$D$5:$D$72,CLUBS!$B13,'CA F'!$P$5:$P$72)+SUMIF('CA H'!$D$5:$D$72,CLUBS!$B13,'CA H'!$P$5:$P$72)+SUMIF('JU F'!$D$5:$D$72,CLUBS!$B13,'JU F'!$P$5:$P$72)+SUMIF('JU H'!$D$5:$D$72,CLUBS!$B13,'JU H'!$P$5:$P$72)</f>
        <v>0</v>
      </c>
      <c r="O21" s="26">
        <f>COUNTIFS('MP F'!$D$5:$D$72,CLUBS!$B13,'MP F'!$Q$5:$Q$72,"&gt;0")+COUNTIFS('MP H'!$D$5:$D$72,CLUBS!$B13,'MP H'!$Q$5:$Q$72,"&gt;0")+COUNTIFS('PO F'!$D$5:$D$72,CLUBS!$B13,'PO F'!$Q$5:$Q$72,"&gt;0")+COUNTIFS('PO H'!$D$5:$D$72,CLUBS!$B13,'PO H'!$Q$5:$Q$72,"&gt;0")+COUNTIFS('PU F'!$D$5:$D$72,CLUBS!$B13,'PU F'!$Q$5:$Q$72,"&gt;0")+COUNTIFS('PU H'!$D$5:$D$72,CLUBS!$B13,'PU H'!$Q$5:$Q$72,"&gt;0")+COUNTIFS('BE F'!$D$5:$D$72,CLUBS!$B13,'BE F'!$Q$5:$Q$72,"&gt;0")+COUNTIFS('BE H'!$D$5:$D$72,CLUBS!$B13,'BE H'!$Q$5:$Q$72,"&gt;0")+COUNTIFS('MI F'!$D$5:$D$72,CLUBS!$B13,'MI F'!$Q$5:$Q$72,"&gt;0")+COUNTIFS('MI H'!$D$5:$D$72,CLUBS!$B13,'MI H'!$Q$5:$Q$72,"&gt;0")+COUNTIFS('CA F'!$D$5:$D$72,CLUBS!$B13,'CA F'!$Q$5:$Q$72,"&gt;0")+COUNTIFS('CA H'!$D$5:$D$72,CLUBS!$B13,'CA H'!$Q$5:$Q$72,"&gt;0")+COUNTIFS('JU F'!$D$5:$D$72,CLUBS!$B13,'JU F'!$Q$5:$Q$72,"&gt;0")+COUNTIFS('JU H'!$D$5:$D$72,CLUBS!$B13,'JU H'!$Q$5:$Q$72,"&gt;0")</f>
        <v>0</v>
      </c>
      <c r="P21" s="26">
        <f>SUMIF('MP F'!$D$5:$D$72,CLUBS!$B13,'MP F'!$R$5:$R$72)+SUMIF('MP H'!$D$5:$D$72,CLUBS!$B13,'MP H'!$R$5:$R$72)+SUMIF('PO F'!$D$5:$D$72,CLUBS!$B13,'PO F'!$R$5:$R$72)+SUMIF('PO H'!$D$5:$D$72,CLUBS!$B13,'PO H'!$R$5:$R$72)+SUMIF('PU F'!$D$5:$D$72,CLUBS!$B13,'PU F'!$R$5:$R$72)+SUMIF('PU H'!$D$5:$D$72,CLUBS!$B13,'PU H'!$R$5:$R$72)+SUMIF('BE F'!$D$5:$D$72,CLUBS!$B13,'BE F'!$R$5:$R$72)+SUMIF('BE H'!$D$5:$D$72,CLUBS!$B13,'BE H'!$R$5:$R$72)+SUMIF('MI F'!$D$5:$D$72,CLUBS!$B13,'MI F'!$R$5:$R$72)+SUMIF('MI H'!$D$5:$D$72,CLUBS!$B13,'MI H'!$R$5:$R$72)+SUMIF('CA F'!$D$5:$D$72,CLUBS!$B13,'CA F'!$R$5:$R$72)+SUMIF('CA H'!$D$5:$D$72,CLUBS!$B13,'CA H'!$R$5:$R$72)+SUMIF('JU F'!$D$5:$D$72,CLUBS!$B13,'JU F'!$R$5:$R$72)+SUMIF('JU H'!$D$5:$D$72,CLUBS!$B13,'JU H'!$R$5:$R$72)</f>
        <v>0</v>
      </c>
      <c r="Q21" s="26">
        <f>COUNTIFS('MP F'!$D$5:$D$72,CLUBS!$B13,'MP F'!$S$5:$S$72,"&gt;0")+COUNTIFS('MP H'!$D$5:$D$72,CLUBS!$B13,'MP H'!$S$5:$S$72,"&gt;0")+COUNTIFS('PO F'!$D$5:$D$72,CLUBS!$B13,'PO F'!$S$5:$S$72,"&gt;0")+COUNTIFS('PO H'!$D$5:$D$72,CLUBS!$B13,'PO H'!$S$5:$S$72,"&gt;0")+COUNTIFS('PU F'!$D$5:$D$72,CLUBS!$B13,'PU F'!$S$5:$S$72,"&gt;0")+COUNTIFS('PU H'!$D$5:$D$72,CLUBS!$B13,'PU H'!$S$5:$S$72,"&gt;0")+COUNTIFS('BE F'!$D$5:$D$72,CLUBS!$B13,'BE F'!$S$5:$S$72,"&gt;0")+COUNTIFS('BE H'!$D$5:$D$72,CLUBS!$B13,'BE H'!$S$5:$S$72,"&gt;0")+COUNTIFS('MI F'!$D$5:$D$72,CLUBS!$B13,'MI F'!$S$5:$S$72,"&gt;0")+COUNTIFS('MI H'!$D$5:$D$72,CLUBS!$B13,'MI H'!$S$5:$S$72,"&gt;0")+COUNTIFS('CA F'!$D$5:$D$72,CLUBS!$B13,'CA F'!$S$5:$S$72,"&gt;0")+COUNTIFS('CA H'!$D$5:$D$72,CLUBS!$B13,'CA H'!$S$5:$S$72,"&gt;0")+COUNTIFS('JU F'!$D$5:$D$72,CLUBS!$B13,'JU F'!$S$5:$S$72,"&gt;0")+COUNTIFS('JU H'!$D$5:$D$72,CLUBS!$B13,'JU H'!$S$5:$S$72,"&gt;0")</f>
        <v>0</v>
      </c>
      <c r="R21" s="26">
        <f>SUMIF('MP F'!$D$5:$D$72,CLUBS!$B13,'MP F'!$T$5:$T$72)+SUMIF('MP H'!$D$5:$D$72,CLUBS!$B13,'MP H'!$T$5:$T$72)+SUMIF('PO F'!$D$5:$D$72,CLUBS!$B13,'PO F'!$T$5:$T$72)+SUMIF('PO H'!$D$5:$D$72,CLUBS!$B13,'PO H'!$T$5:$T$72)+SUMIF('PU F'!$D$5:$D$72,CLUBS!$B13,'PU F'!$T$5:$T$72)+SUMIF('PU H'!$D$5:$D$72,CLUBS!$B13,'PU H'!$T$5:$T$72)+SUMIF('BE F'!$D$5:$D$72,CLUBS!$B13,'BE F'!$T$5:$T$72)+SUMIF('BE H'!$D$5:$D$72,CLUBS!$B13,'BE H'!$T$5:$T$72)+SUMIF('MI F'!$D$5:$D$72,CLUBS!$B13,'MI F'!$T$5:$T$72)+SUMIF('MI H'!$D$5:$D$72,CLUBS!$B13,'MI H'!$T$5:$T$72)+SUMIF('CA F'!$D$5:$D$72,CLUBS!$B13,'CA F'!$T$5:$T$72)+SUMIF('CA H'!$D$5:$D$72,CLUBS!$B13,'CA H'!$T$5:$T$72)+SUMIF('JU F'!$D$5:$D$72,CLUBS!$B13,'JU F'!$T$5:$T$72)+SUMIF('JU H'!$D$5:$D$72,CLUBS!$B13,'JU H'!$T$5:$T$72)</f>
        <v>0</v>
      </c>
      <c r="S21" s="26">
        <f>COUNTIFS('MP F'!$D$5:$D$72,CLUBS!$B13,'MP F'!$U$5:$U$72,"&gt;0")+COUNTIFS('MP H'!$D$5:$D$72,CLUBS!$B13,'MP H'!$U$5:$U$72,"&gt;0")+COUNTIFS('PO F'!$D$5:$D$72,CLUBS!$B13,'PO F'!$U$5:$U$72,"&gt;0")+COUNTIFS('PO H'!$D$5:$D$72,CLUBS!$B13,'PO H'!$U$5:$U$72,"&gt;0")+COUNTIFS('PU F'!$D$5:$D$72,CLUBS!$B13,'PU F'!$U$5:$U$72,"&gt;0")+COUNTIFS('PU H'!$D$5:$D$72,CLUBS!$B13,'PU H'!$U$5:$U$72,"&gt;0")+COUNTIFS('BE F'!$D$5:$D$72,CLUBS!$B13,'BE F'!$U$5:$U$72,"&gt;0")+COUNTIFS('BE H'!$D$5:$D$72,CLUBS!$B13,'BE H'!$U$5:$U$72,"&gt;0")+COUNTIFS('MI F'!$D$5:$D$72,CLUBS!$B13,'MI F'!$U$5:$U$72,"&gt;0")+COUNTIFS('MI H'!$D$5:$D$72,CLUBS!$B13,'MI H'!$U$5:$U$72,"&gt;0")+COUNTIFS('CA F'!$D$5:$D$72,CLUBS!$B13,'CA F'!$U$5:$U$72,"&gt;0")+COUNTIFS('CA H'!$D$5:$D$72,CLUBS!$B13,'CA H'!$U$5:$U$72,"&gt;0")+COUNTIFS('JU F'!$D$5:$D$72,CLUBS!$B13,'JU F'!$U$5:$U$72,"&gt;0")+COUNTIFS('JU H'!$D$5:$D$72,CLUBS!$B13,'JU H'!$U$5:$U$72,"&gt;0")</f>
        <v>0</v>
      </c>
      <c r="T21" s="26">
        <f>SUMIF('MP F'!$D$5:$D$72,CLUBS!$B13,'MP F'!$V$5:$V$72)+SUMIF('MP H'!$D$5:$D$72,CLUBS!$B13,'MP H'!$V$5:$V$72)+SUMIF('PO F'!$D$5:$D$72,CLUBS!$B13,'PO F'!$V$5:$V$72)+SUMIF('PO H'!$D$5:$D$72,CLUBS!$B13,'PO H'!$V$5:$V$72)+SUMIF('PU F'!$D$5:$D$72,CLUBS!$B13,'PU F'!$V$5:$V$72)+SUMIF('PU H'!$D$5:$D$72,CLUBS!$B13,'PU H'!$V$5:$V$72)+SUMIF('BE F'!$D$5:$D$72,CLUBS!$B13,'BE F'!$V$5:$V$72)+SUMIF('BE H'!$D$5:$D$72,CLUBS!$B13,'BE H'!$V$5:$V$72)+SUMIF('MI F'!$D$5:$D$72,CLUBS!$B13,'MI F'!$V$5:$V$72)+SUMIF('MI H'!$D$5:$D$72,CLUBS!$B13,'MI H'!$V$5:$V$72)+SUMIF('CA F'!$D$5:$D$72,CLUBS!$B13,'CA F'!$V$5:$V$72)+SUMIF('CA H'!$D$5:$D$72,CLUBS!$B13,'CA H'!$V$5:$V$72)+SUMIF('JU F'!$D$5:$D$72,CLUBS!$B13,'JU F'!$V$5:$V$72)+SUMIF('JU H'!$D$5:$D$72,CLUBS!$B13,'JU H'!$V$5:$V$72)</f>
        <v>0</v>
      </c>
      <c r="U21" s="26">
        <f>COUNTIFS('MP F'!$D$5:$D$72,CLUBS!$B13,'MP F'!$W$5:$W$72,"&gt;0")+COUNTIFS('MP H'!$D$5:$D$72,CLUBS!$B13,'MP H'!$W$5:$W$72,"&gt;0")+COUNTIFS('PO F'!$D$5:$D$72,CLUBS!$B13,'PO F'!$W$5:$W$72,"&gt;0")+COUNTIFS('PO H'!$D$5:$D$72,CLUBS!$B13,'PO H'!$W$5:$W$72,"&gt;0")+COUNTIFS('PU F'!$D$5:$D$72,CLUBS!$B13,'PU F'!$W$5:$W$72,"&gt;0")+COUNTIFS('PU H'!$D$5:$D$72,CLUBS!$B13,'PU H'!$W$5:$W$72,"&gt;0")+COUNTIFS('BE F'!$D$5:$D$72,CLUBS!$B13,'BE F'!$W$5:$W$72,"&gt;0")+COUNTIFS('BE H'!$D$5:$D$72,CLUBS!$B13,'BE H'!$W$5:$W$72,"&gt;0")+COUNTIFS('MI F'!$D$5:$D$72,CLUBS!$B13,'MI F'!$W$5:$W$72,"&gt;0")+COUNTIFS('MI H'!$D$5:$D$72,CLUBS!$B13,'MI H'!$W$5:$W$72,"&gt;0")+COUNTIFS('CA F'!$D$5:$D$72,CLUBS!$B13,'CA F'!$W$5:$W$72,"&gt;0")+COUNTIFS('CA H'!$D$5:$D$72,CLUBS!$B13,'CA H'!$W$5:$W$72,"&gt;0")+COUNTIFS('JU F'!$D$5:$D$72,CLUBS!$B13,'JU F'!$W$5:$W$72,"&gt;0")+COUNTIFS('JU H'!$D$5:$D$72,CLUBS!$B13,'JU H'!$W$5:$W$72,"&gt;0")</f>
        <v>0</v>
      </c>
      <c r="V21" s="26">
        <f>SUMIF('MP F'!$D$5:$D$72,CLUBS!$B13,'MP F'!$X$5:$X$72)+SUMIF('MP H'!$D$5:$D$72,CLUBS!$B13,'MP H'!$X$5:$X$72)+SUMIF('PO F'!$D$5:$D$72,CLUBS!$B13,'PO F'!$X$5:$X$72)+SUMIF('PO H'!$D$5:$D$72,CLUBS!$B13,'PO H'!$X$5:$X$72)+SUMIF('PU F'!$D$5:$D$72,CLUBS!$B13,'PU F'!$X$5:$X$72)+SUMIF('PU H'!$D$5:$D$72,CLUBS!$B13,'PU H'!$X$5:$X$72)+SUMIF('BE F'!$D$5:$D$72,CLUBS!$B13,'BE F'!$X$5:$X$72)+SUMIF('BE H'!$D$5:$D$72,CLUBS!$B13,'BE H'!$X$5:$X$72)+SUMIF('MI F'!$D$5:$D$72,CLUBS!$B13,'MI F'!$X$5:$X$72)+SUMIF('MI H'!$D$5:$D$72,CLUBS!$B13,'MI H'!$X$5:$X$72)+SUMIF('CA F'!$D$5:$D$72,CLUBS!$B13,'CA F'!$X$5:$X$72)+SUMIF('CA H'!$D$5:$D$72,CLUBS!$B13,'CA H'!$X$5:$X$72)+SUMIF('JU F'!$D$5:$D$72,CLUBS!$B13,'JU F'!$X$5:$X$72)+SUMIF('JU H'!$D$5:$D$72,CLUBS!$B13,'JU H'!$X$5:$X$72)</f>
        <v>0</v>
      </c>
      <c r="W21" s="26">
        <f>COUNTIFS('MP F'!$D$5:$D$72,CLUBS!$B13,'MP F'!$Y$5:$Y$72,"&gt;0")+COUNTIFS('MP H'!$D$5:$D$72,CLUBS!$B13,'MP H'!$Y$5:$Y$72,"&gt;0")+COUNTIFS('PO F'!$D$5:$D$72,CLUBS!$B13,'PO F'!$Y$5:$Y$72,"&gt;0")+COUNTIFS('PO H'!$D$5:$D$72,CLUBS!$B13,'PO H'!$Y$5:$Y$72,"&gt;0")+COUNTIFS('PU F'!$D$5:$D$72,CLUBS!$B13,'PU F'!$Y$5:$Y$72,"&gt;0")+COUNTIFS('PU H'!$D$5:$D$72,CLUBS!$B13,'PU H'!$Y$5:$Y$72,"&gt;0")+COUNTIFS('BE F'!$D$5:$D$72,CLUBS!$B13,'BE F'!$Y$5:$Y$72,"&gt;0")+COUNTIFS('BE H'!$D$5:$D$72,CLUBS!$B13,'BE H'!$Y$5:$Y$72,"&gt;0")+COUNTIFS('MI F'!$D$5:$D$72,CLUBS!$B13,'MI F'!$Y$5:$Y$72,"&gt;0")+COUNTIFS('MI H'!$D$5:$D$72,CLUBS!$B13,'MI H'!$Y$5:$Y$72,"&gt;0")+COUNTIFS('CA F'!$D$5:$D$72,CLUBS!$B13,'CA F'!$Y$5:$Y$72,"&gt;0")+COUNTIFS('CA H'!$D$5:$D$72,CLUBS!$B13,'CA H'!$Y$5:$Y$72,"&gt;0")+COUNTIFS('JU F'!$D$5:$D$72,CLUBS!$B13,'JU F'!$Y$5:$Y$72,"&gt;0")+COUNTIFS('JU H'!$D$5:$D$72,CLUBS!$B13,'JU H'!$Y$5:$Y$72,"&gt;0")</f>
        <v>0</v>
      </c>
      <c r="X21" s="26">
        <f>SUMIF('MP F'!$D$5:$D$72,CLUBS!$B13,'MP F'!$Z$5:$Z$72)+SUMIF('MP H'!$D$5:$D$72,CLUBS!$B13,'MP H'!$Z$5:$Z$72)+SUMIF('PO F'!$D$5:$D$72,CLUBS!$B13,'PO F'!$Z$5:$Z$72)+SUMIF('PO H'!$D$5:$D$72,CLUBS!$B13,'PO H'!$Z$5:$Z$72)+SUMIF('PU F'!$D$5:$D$72,CLUBS!$B13,'PU F'!$Z$5:$Z$72)+SUMIF('PU H'!$D$5:$D$72,CLUBS!$B13,'PU H'!$Z$5:$Z$72)+SUMIF('BE F'!$D$5:$D$72,CLUBS!$B13,'BE F'!$Z$5:$Z$72)+SUMIF('BE H'!$D$5:$D$72,CLUBS!$B13,'BE H'!$Z$5:$Z$72)+SUMIF('MI F'!$D$5:$D$72,CLUBS!$B13,'MI F'!$Z$5:$Z$72)+SUMIF('MI H'!$D$5:$D$72,CLUBS!$B13,'MI H'!$Z$5:$Z$72)+SUMIF('CA F'!$D$5:$D$72,CLUBS!$B13,'CA F'!$Z$5:$Z$72)+SUMIF('CA H'!$D$5:$D$72,CLUBS!$B13,'CA H'!$Z$5:$Z$72)+SUMIF('JU F'!$D$5:$D$72,CLUBS!$B13,'JU F'!$Z$5:$Z$72)+SUMIF('JU H'!$D$5:$D$72,CLUBS!$B13,'JU H'!$Z$5:$Z$72)</f>
        <v>0</v>
      </c>
      <c r="Y21" s="26">
        <f>COUNTIFS('MP F'!$D$5:$D$72,CLUBS!$B13,'MP F'!$AA$5:$AA$72,"&gt;0")+COUNTIFS('MP H'!$D$5:$D$72,CLUBS!$B13,'MP H'!$AA$5:$AA$72,"&gt;0")+COUNTIFS('PO F'!$D$5:$D$72,CLUBS!$B13,'PO F'!$AA$5:$AA$72,"&gt;0")+COUNTIFS('PO H'!$D$5:$D$72,CLUBS!$B13,'PO H'!$AA$5:$AA$72,"&gt;0")+COUNTIFS('PU F'!$D$5:$D$72,CLUBS!$B13,'PU F'!$AA$5:$AA$72,"&gt;0")+COUNTIFS('PU H'!$D$5:$D$72,CLUBS!$B13,'PU H'!$AA$5:$AA$72,"&gt;0")+COUNTIFS('BE F'!$D$5:$D$72,CLUBS!$B13,'BE F'!$AA$5:$AA$72,"&gt;0")+COUNTIFS('BE H'!$D$5:$D$72,CLUBS!$B13,'BE H'!$AA$5:$AA$72,"&gt;0")+COUNTIFS('MI F'!$D$5:$D$72,CLUBS!$B13,'MI F'!$AA$5:$AA$72,"&gt;0")+COUNTIFS('MI H'!$D$5:$D$72,CLUBS!$B13,'MI H'!$AA$5:$AA$72,"&gt;0")+COUNTIFS('CA F'!$D$5:$D$72,CLUBS!$B13,'CA F'!$AA$5:$AA$72,"&gt;0")+COUNTIFS('CA H'!$D$5:$D$72,CLUBS!$B13,'CA H'!$AA$5:$AA$72,"&gt;0")+COUNTIFS('JU F'!$D$5:$D$72,CLUBS!$B13,'JU F'!$AA$5:$AA$72,"&gt;0")+COUNTIFS('JU H'!$D$5:$D$72,CLUBS!$B13,'JU H'!$AA$5:$AA$72,"&gt;0")</f>
        <v>0</v>
      </c>
      <c r="Z21" s="26">
        <f>SUMIF('MP F'!$D$5:$D$72,CLUBS!$B13,'MP F'!$AB$5:$AB$72)+SUMIF('MP H'!$D$5:$D$72,CLUBS!$B13,'MP H'!$AB$5:$AB$72)+SUMIF('PO F'!$D$5:$D$72,CLUBS!$B13,'PO F'!$AB$5:$AB$72)+SUMIF('PO H'!$D$5:$D$72,CLUBS!$B13,'PO H'!$AB$5:$AB$72)+SUMIF('PU F'!$D$5:$D$72,CLUBS!$B13,'PU F'!$AB$5:$AB$72)+SUMIF('PU H'!$D$5:$D$72,CLUBS!$B13,'PU H'!$AB$5:$AB$72)+SUMIF('BE F'!$D$5:$D$72,CLUBS!$B13,'BE F'!$AB$5:$AB$72)+SUMIF('BE H'!$D$5:$D$72,CLUBS!$B13,'BE H'!$AB$5:$AB$72)+SUMIF('MI F'!$D$5:$D$72,CLUBS!$B13,'MI F'!$AB$5:$AB$72)+SUMIF('MI H'!$D$5:$D$72,CLUBS!$B13,'MI H'!$AB$5:$AB$72)+SUMIF('CA F'!$D$5:$D$72,CLUBS!$B13,'CA F'!$AB$5:$AB$72)+SUMIF('CA H'!$D$5:$D$72,CLUBS!$B13,'CA H'!$AB$5:$AB$72)+SUMIF('JU F'!$D$5:$D$72,CLUBS!$B13,'JU F'!$AB$5:$AB$72)+SUMIF('JU H'!$D$5:$D$72,CLUBS!$B13,'JU H'!$AB$5:$AB$72)</f>
        <v>0</v>
      </c>
      <c r="AA21" s="26">
        <f>COUNTIFS('MP F'!$D$5:$D$72,CLUBS!$B13,'MP F'!$AC$5:$AC$72,"&gt;0")+COUNTIFS('MP H'!$D$5:$D$72,CLUBS!$B13,'MP H'!$AC$5:$AC$72,"&gt;0")+COUNTIFS('PO F'!$D$5:$D$72,CLUBS!$B13,'PO F'!$AC$5:$AC$72,"&gt;0")+COUNTIFS('PO H'!$D$5:$D$72,CLUBS!$B13,'PO H'!$AC$5:$AC$72,"&gt;0")+COUNTIFS('PU F'!$D$5:$D$72,CLUBS!$B13,'PU F'!$AC$5:$AC$72,"&gt;0")+COUNTIFS('PU H'!$D$5:$D$72,CLUBS!$B13,'PU H'!$AC$5:$AC$72,"&gt;0")+COUNTIFS('BE F'!$D$5:$D$72,CLUBS!$B13,'BE F'!$AC$5:$AC$72,"&gt;0")+COUNTIFS('BE H'!$D$5:$D$72,CLUBS!$B13,'BE H'!$AC$5:$AC$72,"&gt;0")+COUNTIFS('MI F'!$D$5:$D$72,CLUBS!$B13,'MI F'!$AC$5:$AC$72,"&gt;0")+COUNTIFS('MI H'!$D$5:$D$72,CLUBS!$B13,'MI H'!$AC$5:$AC$72,"&gt;0")+COUNTIFS('CA F'!$D$5:$D$72,CLUBS!$B13,'CA F'!$AC$5:$AC$72,"&gt;0")+COUNTIFS('CA H'!$D$5:$D$72,CLUBS!$B13,'CA H'!$AC$5:$AC$72,"&gt;0")+COUNTIFS('JU F'!$D$5:$D$72,CLUBS!$B13,'JU F'!$AC$5:$AC$72,"&gt;0")+COUNTIFS('JU H'!$D$5:$D$72,CLUBS!$B13,'JU H'!$AC$5:$AC$72,"&gt;0")</f>
        <v>0</v>
      </c>
      <c r="AB21" s="26">
        <f>SUMIF('MP F'!$D$5:$D$72,CLUBS!$B13,'MP F'!$AD$5:$AD$72)+SUMIF('MP H'!$D$5:$D$72,CLUBS!$B13,'MP H'!$AD$5:$AD$72)+SUMIF('PO F'!$D$5:$D$72,CLUBS!$B13,'PO F'!$AD$5:$AD$72)+SUMIF('PO H'!$D$5:$D$72,CLUBS!$B13,'PO H'!$AD$5:$AD$72)+SUMIF('PU F'!$D$5:$D$72,CLUBS!$B13,'PU F'!$AD$5:$AD$72)+SUMIF('PU H'!$D$5:$D$72,CLUBS!$B13,'PU H'!$AD$5:$AD$72)+SUMIF('BE F'!$D$5:$D$72,CLUBS!$B13,'BE F'!$AD$5:$AD$72)+SUMIF('BE H'!$D$5:$D$72,CLUBS!$B13,'BE H'!$AD$5:$AD$72)+SUMIF('MI F'!$D$5:$D$72,CLUBS!$B13,'MI F'!$AD$5:$AD$72)+SUMIF('MI H'!$D$5:$D$72,CLUBS!$B13,'MI H'!$AD$5:$AD$72)+SUMIF('CA F'!$D$5:$D$72,CLUBS!$B13,'CA F'!$AD$5:$AD$72)+SUMIF('CA H'!$D$5:$D$72,CLUBS!$B13,'CA H'!$AD$5:$AD$72)+SUMIF('JU F'!$D$5:$D$72,CLUBS!$B13,'JU F'!$AD$5:$AD$72)+SUMIF('JU H'!$D$5:$D$72,CLUBS!$B13,'JU H'!$AD$5:$AD$72)</f>
        <v>0</v>
      </c>
      <c r="AC21" s="26">
        <f>COUNTIFS('MP F'!$D$5:$D$72,CLUBS!$B13,'MP F'!$AE$5:$AE$72,"&gt;0")+COUNTIFS('MP H'!$D$5:$D$72,CLUBS!$B13,'MP H'!$AE$5:$AE$72,"&gt;0")+COUNTIFS('PO F'!$D$5:$D$72,CLUBS!$B13,'PO F'!$AE$5:$AE$72,"&gt;0")+COUNTIFS('PO H'!$D$5:$D$72,CLUBS!$B13,'PO H'!$AE$5:$AE$72,"&gt;0")+COUNTIFS('PU F'!$D$5:$D$72,CLUBS!$B13,'PU F'!$AE$5:$AE$72,"&gt;0")+COUNTIFS('PU H'!$D$5:$D$72,CLUBS!$B13,'PU H'!$AE$5:$AE$72,"&gt;0")+COUNTIFS('BE F'!$D$5:$D$72,CLUBS!$B13,'BE F'!$AE$5:$AE$72,"&gt;0")+COUNTIFS('BE H'!$D$5:$D$72,CLUBS!$B13,'BE H'!$AE$5:$AE$72,"&gt;0")+COUNTIFS('MI F'!$D$5:$D$72,CLUBS!$B13,'MI F'!$AE$5:$AE$72,"&gt;0")+COUNTIFS('MI H'!$D$5:$D$72,CLUBS!$B13,'MI H'!$AE$5:$AE$72,"&gt;0")+COUNTIFS('CA F'!$D$5:$D$72,CLUBS!$B13,'CA F'!$AE$5:$AE$72,"&gt;0")+COUNTIFS('CA H'!$D$5:$D$72,CLUBS!$B13,'CA H'!$AE$5:$AE$72,"&gt;0")+COUNTIFS('JU F'!$D$5:$D$72,CLUBS!$B13,'JU F'!$AE$5:$AE$72,"&gt;0")+COUNTIFS('JU H'!$D$5:$D$72,CLUBS!$B13,'JU H'!$AE$5:$AE$72,"&gt;0")</f>
        <v>0</v>
      </c>
      <c r="AD21" s="26">
        <f>SUMIF('MP F'!$D$5:$D$72,CLUBS!$B13,'MP F'!$AF$5:$AF$72)+SUMIF('MP H'!$D$5:$D$72,CLUBS!$B13,'MP H'!$AF$5:$AF$72)+SUMIF('PO F'!$D$5:$D$72,CLUBS!$B13,'PO F'!$AF$5:$AF$72)+SUMIF('PO H'!$D$5:$D$72,CLUBS!$B13,'PO H'!$AF$5:$AF$72)+SUMIF('PU F'!$D$5:$D$72,CLUBS!$B13,'PU F'!$AF$5:$AF$72)+SUMIF('PU H'!$D$5:$D$72,CLUBS!$B13,'PU H'!$AF$5:$AF$72)+SUMIF('BE F'!$D$5:$D$72,CLUBS!$B13,'BE F'!$AF$5:$AF$72)+SUMIF('BE H'!$D$5:$D$72,CLUBS!$B13,'BE H'!$AF$5:$AF$72)+SUMIF('MI F'!$D$5:$D$72,CLUBS!$B13,'MI F'!$AF$5:$AF$72)+SUMIF('MI H'!$D$5:$D$72,CLUBS!$B13,'MI H'!$AF$5:$AF$72)+SUMIF('CA F'!$D$5:$D$72,CLUBS!$B13,'CA F'!$AF$5:$AF$72)+SUMIF('CA H'!$D$5:$D$72,CLUBS!$B13,'CA H'!$AF$5:$AF$72)+SUMIF('JU F'!$D$5:$D$72,CLUBS!$B13,'JU F'!$AF$5:$AF$72)+SUMIF('JU H'!$D$5:$D$72,CLUBS!$B13,'JU H'!$AF$5:$AF$72)</f>
        <v>0</v>
      </c>
      <c r="AE21" s="26">
        <f>COUNTIFS('MP F'!$D$5:$D$72,CLUBS!$B13,'MP F'!$AG$5:$AG$72,"&gt;0")+COUNTIFS('MP H'!$D$5:$D$72,CLUBS!$B13,'MP H'!$AG$5:$AG$72,"&gt;0")+COUNTIFS('PO F'!$D$5:$D$72,CLUBS!$B13,'PO F'!$AG$5:$AG$72,"&gt;0")+COUNTIFS('PO H'!$D$5:$D$72,CLUBS!$B13,'PO H'!$AG$5:$AG$72,"&gt;0")+COUNTIFS('PU F'!$D$5:$D$72,CLUBS!$B13,'PU F'!$AG$5:$AG$72,"&gt;0")+COUNTIFS('PU H'!$D$5:$D$72,CLUBS!$B13,'PU H'!$AG$5:$AG$72,"&gt;0")+COUNTIFS('BE F'!$D$5:$D$72,CLUBS!$B13,'BE F'!$AG$5:$AG$72,"&gt;0")+COUNTIFS('BE H'!$D$5:$D$72,CLUBS!$B13,'BE H'!$AG$5:$AG$72,"&gt;0")+COUNTIFS('MI F'!$D$5:$D$72,CLUBS!$B13,'MI F'!$AG$5:$AG$72,"&gt;0")+COUNTIFS('MI H'!$D$5:$D$72,CLUBS!$B13,'MI H'!$AG$5:$AG$72,"&gt;0")+COUNTIFS('CA F'!$D$5:$D$72,CLUBS!$B13,'CA F'!$AG$5:$AG$72,"&gt;0")+COUNTIFS('CA H'!$D$5:$D$72,CLUBS!$B13,'CA H'!$AG$5:$AG$72,"&gt;0")+COUNTIFS('JU F'!$D$5:$D$72,CLUBS!$B13,'JU F'!$AG$5:$AG$72,"&gt;0")+COUNTIFS('JU H'!$D$5:$D$72,CLUBS!$B13,'JU H'!$AG$5:$AG$72,"&gt;0")</f>
        <v>0</v>
      </c>
      <c r="AF21" s="26">
        <f>SUMIF('MP F'!$D$5:$D$72,CLUBS!$B13,'MP F'!$AH$5:$AH$72)+SUMIF('MP H'!$D$5:$D$72,CLUBS!$B13,'MP H'!$AH$5:$AH$72)+SUMIF('PO F'!$D$5:$D$72,CLUBS!$B13,'PO F'!$AH$5:$AH$72)+SUMIF('PO H'!$D$5:$D$72,CLUBS!$B13,'PO H'!$AH$5:$AH$72)+SUMIF('PU F'!$D$5:$D$72,CLUBS!$B13,'PU F'!$AH$5:$AH$72)+SUMIF('PU H'!$D$5:$D$72,CLUBS!$B13,'PU H'!$AH$5:$AH$72)+SUMIF('BE F'!$D$5:$D$72,CLUBS!$B13,'BE F'!$AH$5:$AH$72)+SUMIF('BE H'!$D$5:$D$72,CLUBS!$B13,'BE H'!$AH$5:$AH$72)+SUMIF('MI F'!$D$5:$D$72,CLUBS!$B13,'MI F'!$AH$5:$AH$72)+SUMIF('MI H'!$D$5:$D$72,CLUBS!$B13,'MI H'!$AH$5:$AH$72)+SUMIF('CA F'!$D$5:$D$72,CLUBS!$B13,'CA F'!$AH$5:$AH$72)+SUMIF('CA H'!$D$5:$D$72,CLUBS!$B13,'CA H'!$AH$5:$AH$72)+SUMIF('JU F'!$D$5:$D$72,CLUBS!$B13,'JU F'!$AH$5:$AH$72)+SUMIF('JU H'!$D$5:$D$72,CLUBS!$B13,'JU H'!$AH$5:$AH$72)</f>
        <v>0</v>
      </c>
      <c r="AG21" s="16">
        <f t="shared" si="1"/>
        <v>13</v>
      </c>
      <c r="AH21" s="28">
        <f t="shared" si="2"/>
        <v>377</v>
      </c>
      <c r="AI21" s="29">
        <f t="shared" si="3"/>
        <v>29</v>
      </c>
      <c r="AJ21" s="14">
        <f>COUNTIF('Licenciés Jeunes 2023'!F:F,CLUBS!B13)</f>
        <v>0</v>
      </c>
      <c r="AK21" s="27">
        <f t="shared" si="4"/>
        <v>0</v>
      </c>
    </row>
    <row r="22" spans="1:37" ht="13.5" x14ac:dyDescent="0.3">
      <c r="A22" s="34">
        <f t="shared" si="0"/>
        <v>20</v>
      </c>
      <c r="B22" s="65" t="s">
        <v>46</v>
      </c>
      <c r="C22" s="14">
        <f>COUNTIFS('MP F'!$D$5:$D$72,CLUBS!$B16,'MP F'!$E$5:$E$72,"&gt;0")+COUNTIFS('MP H'!$D$5:$D$72,CLUBS!$B16,'MP H'!$E$5:$E$72,"&gt;0")+COUNTIFS('PO F'!$D$5:$D$72,CLUBS!$B16,'PO F'!$E$5:$E$72,"&gt;0")+COUNTIFS('PO H'!$D$5:$D$72,CLUBS!$B16,'PO H'!$E$5:$E$72,"&gt;0")+COUNTIFS('PU F'!$D$5:$D$72,CLUBS!$B16,'PU F'!$E$5:$E$72,"&gt;0")+COUNTIFS('PU H'!$D$5:$D$72,CLUBS!$B16,'PU H'!$E$5:$E$72,"&gt;0")+COUNTIFS('BE F'!$D$5:$D$72,CLUBS!$B16,'BE F'!$E$5:$E$72,"&gt;0")+COUNTIFS('BE H'!$D$5:$D$72,CLUBS!$B16,'BE H'!$E$5:$E$72,"&gt;0")+COUNTIFS('MI F'!$D$5:$D$72,CLUBS!$B16,'MI F'!$E$5:$E$72,"&gt;0")+COUNTIFS('MI H'!$D$5:$D$72,CLUBS!$B16,'MI H'!$E$5:$E$72,"&gt;0")+COUNTIFS('CA F'!$D$5:$D$72,CLUBS!$B16,'CA F'!$E$5:$E$72,"&gt;0")+COUNTIFS('CA H'!$D$5:$D$72,CLUBS!$B16,'CA H'!$E$5:$E$72,"&gt;0")+COUNTIFS('JU F'!$D$5:$D$72,CLUBS!$B16,'JU F'!$E$5:$E$72,"&gt;0")+COUNTIFS('JU H'!$D$5:$D$72,CLUBS!$B16,'JU H'!$E$5:$E$72,"&gt;0")</f>
        <v>0</v>
      </c>
      <c r="D22" s="27">
        <f>SUMIF('MP F'!$D$5:$D$72,CLUBS!$B16,'MP F'!$F$5:$F$72)+SUMIF('MP H'!$D$5:$D$72,CLUBS!$B16,'MP H'!$F$5:$F$72)+SUMIF('PO F'!$D$5:$D$72,CLUBS!$B16,'PO F'!$F$5:$F$72)+SUMIF('PO H'!$D$5:$D$72,CLUBS!$B16,'PO H'!$F$5:$F$72)+SUMIF('PU F'!$D$5:$D$72,CLUBS!$B16,'PU F'!$F$5:$F$72)+SUMIF('PU H'!$D$5:$D$72,CLUBS!$B16,'PU H'!$F$5:$F$72)+SUMIF('BE F'!$D$5:$D$72,CLUBS!$B16,'BE F'!$F$5:$F$72)+SUMIF('BE H'!$D$5:$D$72,CLUBS!$B16,'BE H'!$F$5:$F$72)+SUMIF('MI F'!$D$5:$D$72,CLUBS!$B16,'MI F'!$F$5:$F$72)+SUMIF('MI H'!$D$5:$D$72,CLUBS!$B16,'MI H'!$F$5:$F$72)+SUMIF('CA F'!$D$5:$D$72,CLUBS!$B16,'CA F'!$F$5:$F$72)+SUMIF('CA H'!$D$5:$D$72,CLUBS!$B16,'CA H'!$F$5:$F$72)+SUMIF('JU F'!$D$5:$D$72,CLUBS!$B16,'JU F'!$F$5:$F$72)+SUMIF('JU H'!$D$5:$D$72,CLUBS!$B16,'JU H'!$F$5:$F$72)</f>
        <v>0</v>
      </c>
      <c r="E22" s="38">
        <f>COUNTIFS('MP F'!$D$5:$D$72,CLUBS!$B16,'MP F'!$G$5:$G$72,"&gt;0")+COUNTIFS('MP H'!$D$5:$D$72,CLUBS!$B16,'MP H'!$G$5:$G$72,"&gt;0")+COUNTIFS('PO F'!$D$5:$D$72,CLUBS!$B16,'PO F'!$G$5:$G$72,"&gt;0")+COUNTIFS('PO H'!$D$5:$D$72,CLUBS!$B16,'PO H'!$G$5:$G$72,"&gt;0")+COUNTIFS('PU F'!$D$5:$D$72,CLUBS!$B16,'PU F'!$G$5:$G$72,"&gt;0")+COUNTIFS('PU H'!$D$5:$D$72,CLUBS!$B16,'PU H'!$G$5:$G$72,"&gt;0")+COUNTIFS('BE F'!$D$5:$D$72,CLUBS!$B16,'BE F'!$G$5:$G$72,"&gt;0")+COUNTIFS('BE H'!$D$5:$D$72,CLUBS!$B16,'BE H'!$G$5:$G$72,"&gt;0")+COUNTIFS('MI F'!$D$5:$D$72,CLUBS!$B16,'MI F'!$G$5:$G$72,"&gt;0")+COUNTIFS('MI H'!$D$5:$D$72,CLUBS!$B16,'MI H'!$G$5:$G$72,"&gt;0")+COUNTIFS('CA F'!$D$5:$D$72,CLUBS!$B16,'CA F'!$G$5:$G$72,"&gt;0")+COUNTIFS('CA H'!$D$5:$D$72,CLUBS!$B16,'CA H'!$G$5:$G$72,"&gt;0")+COUNTIFS('JU F'!$D$5:$D$72,CLUBS!$B16,'JU F'!$G$5:$G$72,"&gt;0")+COUNTIFS('JU H'!$D$5:$D$72,CLUBS!$B16,'JU H'!$G$5:$G$72,"&gt;0")</f>
        <v>0</v>
      </c>
      <c r="F22" s="58">
        <f>SUMIF('MP F'!$D$5:$D$72,CLUBS!$B16,'MP F'!$H$5:$H$72)+SUMIF('MP H'!$D$5:$D$72,CLUBS!$B16,'MP H'!$H$5:$H$72)+SUMIF('PO F'!$D$5:$D$72,CLUBS!$B16,'PO F'!$H$5:$H$72)+SUMIF('PO H'!$D$5:$D$72,CLUBS!$B16,'PO H'!$H$5:$H$72)+SUMIF('PU F'!$D$5:$D$72,CLUBS!$B16,'PU F'!$H$5:$H$72)+SUMIF('PU H'!$D$5:$D$72,CLUBS!$B16,'PU H'!$H$5:$H$72)+SUMIF('BE F'!$D$5:$D$72,CLUBS!$B16,'BE F'!$H$5:$H$72)+SUMIF('BE H'!$D$5:$D$72,CLUBS!$B16,'BE H'!$H$5:$H$72)+SUMIF('MI F'!$D$5:$D$72,CLUBS!$B16,'MI F'!$H$5:$H$72)+SUMIF('MI H'!$D$5:$D$72,CLUBS!$B16,'MI H'!$H$5:$H$72)+SUMIF('CA F'!$D$5:$D$72,CLUBS!$B16,'CA F'!$H$5:$H$72)+SUMIF('CA H'!$D$5:$D$72,CLUBS!$B16,'CA H'!$H$5:$H$72)+SUMIF('JU F'!$D$5:$D$72,CLUBS!$B16,'JU F'!$H$5:$H$72)+SUMIF('JU H'!$D$5:$D$72,CLUBS!$B16,'JU H'!$H$5:$H$72)</f>
        <v>0</v>
      </c>
      <c r="G22" s="14">
        <f>COUNTIFS('MP F'!$D$5:$D$72,CLUBS!$B16,'MP F'!$I$5:$I$72,"&gt;0")+COUNTIFS('MP H'!$D$5:$D$72,CLUBS!$B16,'MP H'!$I$5:$I$72,"&gt;0")+COUNTIFS('PO F'!$D$5:$D$72,CLUBS!$B16,'PO F'!$I$5:$I$72,"&gt;0")+COUNTIFS('PO H'!$D$5:$D$72,CLUBS!$B16,'PO H'!$I$5:$I$72,"&gt;0")+COUNTIFS('PU F'!$D$5:$D$72,CLUBS!$B16,'PU F'!$I$5:$I$72,"&gt;0")+COUNTIFS('PU H'!$D$5:$D$72,CLUBS!$B16,'PU H'!$I$5:$I$72,"&gt;0")+COUNTIFS('BE F'!$D$5:$D$72,CLUBS!$B16,'BE F'!$I$5:$I$72,"&gt;0")+COUNTIFS('BE H'!$D$5:$D$72,CLUBS!$B16,'BE H'!$I$5:$I$72,"&gt;0")+COUNTIFS('MI F'!$D$5:$D$72,CLUBS!$B16,'MI F'!$I$5:$I$72,"&gt;0")+COUNTIFS('MI H'!$D$5:$D$72,CLUBS!$B16,'MI H'!$I$5:$I$72,"&gt;0")+COUNTIFS('CA F'!$D$5:$D$72,CLUBS!$B16,'CA F'!$I$5:$I$72,"&gt;0")+COUNTIFS('CA H'!$D$5:$D$72,CLUBS!$B16,'CA H'!$I$5:$I$72,"&gt;0")+COUNTIFS('JU F'!$D$5:$D$72,CLUBS!$B16,'JU F'!$I$5:$I$72,"&gt;0")+COUNTIFS('JU H'!$D$5:$D$72,CLUBS!$B16,'JU H'!$I$5:$I$72,"&gt;0")</f>
        <v>0</v>
      </c>
      <c r="H22" s="26">
        <f>SUMIF('MP F'!$D$5:$D$72,CLUBS!$B16,'MP F'!$J$5:$J$72)+SUMIF('MP H'!$D$5:$D$72,CLUBS!$B16,'MP H'!$J$5:$J$72)+SUMIF('PO F'!$D$5:$D$72,CLUBS!$B16,'PO F'!$J$5:$J$72)+SUMIF('PO H'!$D$5:$D$72,CLUBS!$B16,'PO H'!$J$5:$J$72)+SUMIF('PU F'!$D$5:$D$72,CLUBS!$B16,'PU F'!$J$5:$J$72)+SUMIF('PU H'!$D$5:$D$72,CLUBS!$B16,'PU H'!$J$5:$J$72)+SUMIF('BE F'!$D$5:$D$72,CLUBS!$B16,'BE F'!$J$5:$J$72)+SUMIF('BE H'!$D$5:$D$72,CLUBS!$B16,'BE H'!$J$5:$J$72)+SUMIF('MI F'!$D$5:$D$72,CLUBS!$B16,'MI F'!$J$5:$J$72)+SUMIF('MI H'!$D$5:$D$72,CLUBS!$B16,'MI H'!$J$5:$J$72)+SUMIF('CA F'!$D$5:$D$72,CLUBS!$B16,'CA F'!$J$5:$J$72)+SUMIF('CA H'!$D$5:$D$72,CLUBS!$B16,'CA H'!$J$5:$J$72)+SUMIF('JU F'!$D$5:$D$72,CLUBS!$B16,'JU F'!$J$5:$J$72)+SUMIF('JU H'!$D$5:$D$72,CLUBS!$B16,'JU H'!$J$5:$J$72)</f>
        <v>0</v>
      </c>
      <c r="I22" s="38">
        <f>COUNTIFS('MP F'!$D$5:$D$72,CLUBS!$B16,'MP F'!$K$5:$K$72,"&gt;0")+COUNTIFS('MP H'!$D$5:$D$72,CLUBS!$B16,'MP H'!$K$5:$K$72,"&gt;0")+COUNTIFS('PO F'!$D$5:$D$72,CLUBS!$B16,'PO F'!$K$5:$K$72,"&gt;0")+COUNTIFS('PO H'!$D$5:$D$72,CLUBS!$B16,'PO H'!$K$5:$K$72,"&gt;0")+COUNTIFS('PU F'!$D$5:$D$72,CLUBS!$B16,'PU F'!$K$5:$K$72,"&gt;0")+COUNTIFS('PU H'!$D$5:$D$72,CLUBS!$B16,'PU H'!$K$5:$K$72,"&gt;0")+COUNTIFS('BE F'!$D$5:$D$72,CLUBS!$B16,'BE F'!$K$5:$K$72,"&gt;0")+COUNTIFS('BE H'!$D$5:$D$72,CLUBS!$B16,'BE H'!$K$5:$K$72,"&gt;0")+COUNTIFS('MI F'!$D$5:$D$72,CLUBS!$B16,'MI F'!$K$5:$K$72,"&gt;0")+COUNTIFS('MI H'!$D$5:$D$72,CLUBS!$B16,'MI H'!$K$5:$K$72,"&gt;0")+COUNTIFS('CA F'!$D$5:$D$72,CLUBS!$B16,'CA F'!$K$5:$K$72,"&gt;0")+COUNTIFS('CA H'!$D$5:$D$72,CLUBS!$B16,'CA H'!$K$5:$K$72,"&gt;0")+COUNTIFS('JU F'!$D$5:$D$72,CLUBS!$B16,'JU F'!$K$5:$K$72,"&gt;0")+COUNTIFS('JU H'!$D$5:$D$72,CLUBS!$B16,'JU H'!$K$5:$K$72,"&gt;0")</f>
        <v>0</v>
      </c>
      <c r="J22" s="38">
        <f>SUMIF('MP F'!$D$5:$D$72,CLUBS!$B16,'MP F'!$L$5:$L$72)+SUMIF('MP H'!$D$5:$D$72,CLUBS!$B16,'MP H'!$L$5:$L$72)+SUMIF('PO F'!$D$5:$D$72,CLUBS!$B16,'PO F'!$L$5:$L$72)+SUMIF('PO H'!$D$5:$D$72,CLUBS!$B16,'PO H'!$L$5:$L$72)+SUMIF('PU F'!$D$5:$D$72,CLUBS!$B16,'PU F'!$L$5:$L$72)+SUMIF('PU H'!$D$5:$D$72,CLUBS!$B16,'PU H'!$L$5:$L$72)+SUMIF('BE F'!$D$5:$D$72,CLUBS!$B16,'BE F'!$L$5:$L$72)+SUMIF('BE H'!$D$5:$D$72,CLUBS!$B16,'BE H'!$L$5:$L$72)+SUMIF('MI F'!$D$5:$D$72,CLUBS!$B16,'MI F'!$L$5:$L$72)+SUMIF('MI H'!$D$5:$D$72,CLUBS!$B16,'MI H'!$L$5:$L$72)+SUMIF('CA F'!$D$5:$D$72,CLUBS!$B16,'CA F'!$L$5:$L$72)+SUMIF('CA H'!$D$5:$D$72,CLUBS!$B16,'CA H'!$L$5:$L$72)+SUMIF('JU F'!$D$5:$D$72,CLUBS!$B16,'JU F'!$L$5:$L$72)+SUMIF('JU H'!$D$5:$D$72,CLUBS!$B16,'JU H'!$L$5:$L$72)</f>
        <v>0</v>
      </c>
      <c r="K22" s="26">
        <f>COUNTIFS('MP F'!$D$5:$D$72,CLUBS!$B16,'MP F'!$M$5:$M$72,"&gt;0")+COUNTIFS('MP H'!$D$5:$D$72,CLUBS!$B16,'MP H'!$M$5:$M$72,"&gt;0")+COUNTIFS('PO F'!$D$5:$D$72,CLUBS!$B16,'PO F'!$M$5:$M$72,"&gt;0")+COUNTIFS('PO H'!$D$5:$D$72,CLUBS!$B16,'PO H'!$M$5:$M$72,"&gt;0")+COUNTIFS('PU F'!$D$5:$D$72,CLUBS!$B16,'PU F'!$M$5:$M$72,"&gt;0")+COUNTIFS('PU H'!$D$5:$D$72,CLUBS!$B16,'PU H'!$M$5:$M$72,"&gt;0")+COUNTIFS('BE F'!$D$5:$D$72,CLUBS!$B16,'BE F'!$M$5:$M$72,"&gt;0")+COUNTIFS('BE H'!$D$5:$D$72,CLUBS!$B16,'BE H'!$M$5:$M$72,"&gt;0")+COUNTIFS('MI F'!$D$5:$D$72,CLUBS!$B16,'MI F'!$M$5:$M$72,"&gt;0")+COUNTIFS('MI H'!$D$5:$D$72,CLUBS!$B16,'MI H'!$M$5:$M$72,"&gt;0")+COUNTIFS('CA F'!$D$5:$D$72,CLUBS!$B16,'CA F'!$M$5:$M$72,"&gt;0")+COUNTIFS('CA H'!$D$5:$D$72,CLUBS!$B16,'CA H'!$M$5:$M$72,"&gt;0")+COUNTIFS('JU F'!$D$5:$D$72,CLUBS!$B16,'JU F'!$M$5:$M$72,"&gt;0")+COUNTIFS('JU H'!$D$5:$D$72,CLUBS!$B16,'JU H'!$M$5:$M$72,"&gt;0")</f>
        <v>0</v>
      </c>
      <c r="L22" s="26">
        <f>SUMIF('MP F'!$D$5:$D$72,CLUBS!$B16,'MP F'!$N$5:$N$72)+SUMIF('MP H'!$D$5:$D$72,CLUBS!$B16,'MP H'!$N$5:$N$72)+SUMIF('PO F'!$D$5:$D$72,CLUBS!$B16,'PO F'!$N$5:$N$72)+SUMIF('PO H'!$D$5:$D$72,CLUBS!$B16,'PO H'!$N$5:$N$72)+SUMIF('PU F'!$D$5:$D$72,CLUBS!$B16,'PU F'!$N$5:$N$72)+SUMIF('PU H'!$D$5:$D$72,CLUBS!$B16,'PU H'!$N$5:$N$72)+SUMIF('BE F'!$D$5:$D$72,CLUBS!$B16,'BE F'!$N$5:$N$72)+SUMIF('BE H'!$D$5:$D$72,CLUBS!$B16,'BE H'!$N$5:$N$72)+SUMIF('MI F'!$D$5:$D$72,CLUBS!$B16,'MI F'!$N$5:$N$72)+SUMIF('MI H'!$D$5:$D$72,CLUBS!$B16,'MI H'!$N$5:$N$72)+SUMIF('CA F'!$D$5:$D$72,CLUBS!$B16,'CA F'!$N$5:$N$72)+SUMIF('CA H'!$D$5:$D$72,CLUBS!$B16,'CA H'!$N$5:$N$72)+SUMIF('JU F'!$D$5:$D$72,CLUBS!$B16,'JU F'!$N$5:$N$72)+SUMIF('JU H'!$D$5:$D$72,CLUBS!$B16,'JU H'!$N$5:$N$72)</f>
        <v>0</v>
      </c>
      <c r="M22" s="26">
        <f>COUNTIFS('MP F'!$D$5:$D$72,CLUBS!$B16,'MP F'!$O$5:$O$72,"&gt;0")+COUNTIFS('MP H'!$D$5:$D$72,CLUBS!$B16,'MP H'!$O$5:$O$72,"&gt;0")+COUNTIFS('PO F'!$D$5:$D$72,CLUBS!$B16,'PO F'!$O$5:$O$72,"&gt;0")+COUNTIFS('PO H'!$D$5:$D$72,CLUBS!$B16,'PO H'!$O$5:$O$72,"&gt;0")+COUNTIFS('PU F'!$D$5:$D$72,CLUBS!$B16,'PU F'!$O$5:$O$72,"&gt;0")+COUNTIFS('PU H'!$D$5:$D$72,CLUBS!$B16,'PU H'!$O$5:$O$72,"&gt;0")+COUNTIFS('BE F'!$D$5:$D$72,CLUBS!$B16,'BE F'!$O$5:$O$72,"&gt;0")+COUNTIFS('BE H'!$D$5:$D$72,CLUBS!$B16,'BE H'!$O$5:$O$72,"&gt;0")+COUNTIFS('MI F'!$D$5:$D$72,CLUBS!$B16,'MI F'!$O$5:$O$72,"&gt;0")+COUNTIFS('MI H'!$D$5:$D$72,CLUBS!$B16,'MI H'!$O$5:$O$72,"&gt;0")+COUNTIFS('CA F'!$D$5:$D$72,CLUBS!$B16,'CA F'!$O$5:$O$72,"&gt;0")+COUNTIFS('CA H'!$D$5:$D$72,CLUBS!$B16,'CA H'!$O$5:$O$72,"&gt;0")+COUNTIFS('JU F'!$D$5:$D$72,CLUBS!$B16,'JU F'!$O$5:$O$72,"&gt;0")+COUNTIFS('JU H'!$D$5:$D$72,CLUBS!$B16,'JU H'!$O$5:$O$72,"&gt;0")</f>
        <v>0</v>
      </c>
      <c r="N22" s="26">
        <f>SUMIF('MP F'!$D$5:$D$72,CLUBS!$B16,'MP F'!$P$5:$P$72)+SUMIF('MP H'!$D$5:$D$72,CLUBS!$B16,'MP H'!$P$5:$P$72)+SUMIF('PO F'!$D$5:$D$72,CLUBS!$B16,'PO F'!$P$5:$P$72)+SUMIF('PO H'!$D$5:$D$72,CLUBS!$B16,'PO H'!$P$5:$P$72)+SUMIF('PU F'!$D$5:$D$72,CLUBS!$B16,'PU F'!$P$5:$P$72)+SUMIF('PU H'!$D$5:$D$72,CLUBS!$B16,'PU H'!$P$5:$P$72)+SUMIF('BE F'!$D$5:$D$72,CLUBS!$B16,'BE F'!$P$5:$P$72)+SUMIF('BE H'!$D$5:$D$72,CLUBS!$B16,'BE H'!$P$5:$P$72)+SUMIF('MI F'!$D$5:$D$72,CLUBS!$B16,'MI F'!$P$5:$P$72)+SUMIF('MI H'!$D$5:$D$72,CLUBS!$B16,'MI H'!$P$5:$P$72)+SUMIF('CA F'!$D$5:$D$72,CLUBS!$B16,'CA F'!$P$5:$P$72)+SUMIF('CA H'!$D$5:$D$72,CLUBS!$B16,'CA H'!$P$5:$P$72)+SUMIF('JU F'!$D$5:$D$72,CLUBS!$B16,'JU F'!$P$5:$P$72)+SUMIF('JU H'!$D$5:$D$72,CLUBS!$B16,'JU H'!$P$5:$P$72)</f>
        <v>0</v>
      </c>
      <c r="O22" s="26">
        <f>COUNTIFS('MP F'!$D$5:$D$72,CLUBS!$B16,'MP F'!$Q$5:$Q$72,"&gt;0")+COUNTIFS('MP H'!$D$5:$D$72,CLUBS!$B16,'MP H'!$Q$5:$Q$72,"&gt;0")+COUNTIFS('PO F'!$D$5:$D$72,CLUBS!$B16,'PO F'!$Q$5:$Q$72,"&gt;0")+COUNTIFS('PO H'!$D$5:$D$72,CLUBS!$B16,'PO H'!$Q$5:$Q$72,"&gt;0")+COUNTIFS('PU F'!$D$5:$D$72,CLUBS!$B16,'PU F'!$Q$5:$Q$72,"&gt;0")+COUNTIFS('PU H'!$D$5:$D$72,CLUBS!$B16,'PU H'!$Q$5:$Q$72,"&gt;0")+COUNTIFS('BE F'!$D$5:$D$72,CLUBS!$B16,'BE F'!$Q$5:$Q$72,"&gt;0")+COUNTIFS('BE H'!$D$5:$D$72,CLUBS!$B16,'BE H'!$Q$5:$Q$72,"&gt;0")+COUNTIFS('MI F'!$D$5:$D$72,CLUBS!$B16,'MI F'!$Q$5:$Q$72,"&gt;0")+COUNTIFS('MI H'!$D$5:$D$72,CLUBS!$B16,'MI H'!$Q$5:$Q$72,"&gt;0")+COUNTIFS('CA F'!$D$5:$D$72,CLUBS!$B16,'CA F'!$Q$5:$Q$72,"&gt;0")+COUNTIFS('CA H'!$D$5:$D$72,CLUBS!$B16,'CA H'!$Q$5:$Q$72,"&gt;0")+COUNTIFS('JU F'!$D$5:$D$72,CLUBS!$B16,'JU F'!$Q$5:$Q$72,"&gt;0")+COUNTIFS('JU H'!$D$5:$D$72,CLUBS!$B16,'JU H'!$Q$5:$Q$72,"&gt;0")</f>
        <v>0</v>
      </c>
      <c r="P22" s="26">
        <f>SUMIF('MP F'!$D$5:$D$72,CLUBS!$B16,'MP F'!$R$5:$R$72)+SUMIF('MP H'!$D$5:$D$72,CLUBS!$B16,'MP H'!$R$5:$R$72)+SUMIF('PO F'!$D$5:$D$72,CLUBS!$B16,'PO F'!$R$5:$R$72)+SUMIF('PO H'!$D$5:$D$72,CLUBS!$B16,'PO H'!$R$5:$R$72)+SUMIF('PU F'!$D$5:$D$72,CLUBS!$B16,'PU F'!$R$5:$R$72)+SUMIF('PU H'!$D$5:$D$72,CLUBS!$B16,'PU H'!$R$5:$R$72)+SUMIF('BE F'!$D$5:$D$72,CLUBS!$B16,'BE F'!$R$5:$R$72)+SUMIF('BE H'!$D$5:$D$72,CLUBS!$B16,'BE H'!$R$5:$R$72)+SUMIF('MI F'!$D$5:$D$72,CLUBS!$B16,'MI F'!$R$5:$R$72)+SUMIF('MI H'!$D$5:$D$72,CLUBS!$B16,'MI H'!$R$5:$R$72)+SUMIF('CA F'!$D$5:$D$72,CLUBS!$B16,'CA F'!$R$5:$R$72)+SUMIF('CA H'!$D$5:$D$72,CLUBS!$B16,'CA H'!$R$5:$R$72)+SUMIF('JU F'!$D$5:$D$72,CLUBS!$B16,'JU F'!$R$5:$R$72)+SUMIF('JU H'!$D$5:$D$72,CLUBS!$B16,'JU H'!$R$5:$R$72)</f>
        <v>0</v>
      </c>
      <c r="Q22" s="26">
        <f>COUNTIFS('MP F'!$D$5:$D$72,CLUBS!$B16,'MP F'!$S$5:$S$72,"&gt;0")+COUNTIFS('MP H'!$D$5:$D$72,CLUBS!$B16,'MP H'!$S$5:$S$72,"&gt;0")+COUNTIFS('PO F'!$D$5:$D$72,CLUBS!$B16,'PO F'!$S$5:$S$72,"&gt;0")+COUNTIFS('PO H'!$D$5:$D$72,CLUBS!$B16,'PO H'!$S$5:$S$72,"&gt;0")+COUNTIFS('PU F'!$D$5:$D$72,CLUBS!$B16,'PU F'!$S$5:$S$72,"&gt;0")+COUNTIFS('PU H'!$D$5:$D$72,CLUBS!$B16,'PU H'!$S$5:$S$72,"&gt;0")+COUNTIFS('BE F'!$D$5:$D$72,CLUBS!$B16,'BE F'!$S$5:$S$72,"&gt;0")+COUNTIFS('BE H'!$D$5:$D$72,CLUBS!$B16,'BE H'!$S$5:$S$72,"&gt;0")+COUNTIFS('MI F'!$D$5:$D$72,CLUBS!$B16,'MI F'!$S$5:$S$72,"&gt;0")+COUNTIFS('MI H'!$D$5:$D$72,CLUBS!$B16,'MI H'!$S$5:$S$72,"&gt;0")+COUNTIFS('CA F'!$D$5:$D$72,CLUBS!$B16,'CA F'!$S$5:$S$72,"&gt;0")+COUNTIFS('CA H'!$D$5:$D$72,CLUBS!$B16,'CA H'!$S$5:$S$72,"&gt;0")+COUNTIFS('JU F'!$D$5:$D$72,CLUBS!$B16,'JU F'!$S$5:$S$72,"&gt;0")+COUNTIFS('JU H'!$D$5:$D$72,CLUBS!$B16,'JU H'!$S$5:$S$72,"&gt;0")</f>
        <v>0</v>
      </c>
      <c r="R22" s="26">
        <f>SUMIF('MP F'!$D$5:$D$72,CLUBS!$B16,'MP F'!$T$5:$T$72)+SUMIF('MP H'!$D$5:$D$72,CLUBS!$B16,'MP H'!$T$5:$T$72)+SUMIF('PO F'!$D$5:$D$72,CLUBS!$B16,'PO F'!$T$5:$T$72)+SUMIF('PO H'!$D$5:$D$72,CLUBS!$B16,'PO H'!$T$5:$T$72)+SUMIF('PU F'!$D$5:$D$72,CLUBS!$B16,'PU F'!$T$5:$T$72)+SUMIF('PU H'!$D$5:$D$72,CLUBS!$B16,'PU H'!$T$5:$T$72)+SUMIF('BE F'!$D$5:$D$72,CLUBS!$B16,'BE F'!$T$5:$T$72)+SUMIF('BE H'!$D$5:$D$72,CLUBS!$B16,'BE H'!$T$5:$T$72)+SUMIF('MI F'!$D$5:$D$72,CLUBS!$B16,'MI F'!$T$5:$T$72)+SUMIF('MI H'!$D$5:$D$72,CLUBS!$B16,'MI H'!$T$5:$T$72)+SUMIF('CA F'!$D$5:$D$72,CLUBS!$B16,'CA F'!$T$5:$T$72)+SUMIF('CA H'!$D$5:$D$72,CLUBS!$B16,'CA H'!$T$5:$T$72)+SUMIF('JU F'!$D$5:$D$72,CLUBS!$B16,'JU F'!$T$5:$T$72)+SUMIF('JU H'!$D$5:$D$72,CLUBS!$B16,'JU H'!$T$5:$T$72)</f>
        <v>0</v>
      </c>
      <c r="S22" s="26">
        <f>COUNTIFS('MP F'!$D$5:$D$72,CLUBS!$B16,'MP F'!$U$5:$U$72,"&gt;0")+COUNTIFS('MP H'!$D$5:$D$72,CLUBS!$B16,'MP H'!$U$5:$U$72,"&gt;0")+COUNTIFS('PO F'!$D$5:$D$72,CLUBS!$B16,'PO F'!$U$5:$U$72,"&gt;0")+COUNTIFS('PO H'!$D$5:$D$72,CLUBS!$B16,'PO H'!$U$5:$U$72,"&gt;0")+COUNTIFS('PU F'!$D$5:$D$72,CLUBS!$B16,'PU F'!$U$5:$U$72,"&gt;0")+COUNTIFS('PU H'!$D$5:$D$72,CLUBS!$B16,'PU H'!$U$5:$U$72,"&gt;0")+COUNTIFS('BE F'!$D$5:$D$72,CLUBS!$B16,'BE F'!$U$5:$U$72,"&gt;0")+COUNTIFS('BE H'!$D$5:$D$72,CLUBS!$B16,'BE H'!$U$5:$U$72,"&gt;0")+COUNTIFS('MI F'!$D$5:$D$72,CLUBS!$B16,'MI F'!$U$5:$U$72,"&gt;0")+COUNTIFS('MI H'!$D$5:$D$72,CLUBS!$B16,'MI H'!$U$5:$U$72,"&gt;0")+COUNTIFS('CA F'!$D$5:$D$72,CLUBS!$B16,'CA F'!$U$5:$U$72,"&gt;0")+COUNTIFS('CA H'!$D$5:$D$72,CLUBS!$B16,'CA H'!$U$5:$U$72,"&gt;0")+COUNTIFS('JU F'!$D$5:$D$72,CLUBS!$B16,'JU F'!$U$5:$U$72,"&gt;0")+COUNTIFS('JU H'!$D$5:$D$72,CLUBS!$B16,'JU H'!$U$5:$U$72,"&gt;0")</f>
        <v>0</v>
      </c>
      <c r="T22" s="26">
        <f>SUMIF('MP F'!$D$5:$D$72,CLUBS!$B16,'MP F'!$V$5:$V$72)+SUMIF('MP H'!$D$5:$D$72,CLUBS!$B16,'MP H'!$V$5:$V$72)+SUMIF('PO F'!$D$5:$D$72,CLUBS!$B16,'PO F'!$V$5:$V$72)+SUMIF('PO H'!$D$5:$D$72,CLUBS!$B16,'PO H'!$V$5:$V$72)+SUMIF('PU F'!$D$5:$D$72,CLUBS!$B16,'PU F'!$V$5:$V$72)+SUMIF('PU H'!$D$5:$D$72,CLUBS!$B16,'PU H'!$V$5:$V$72)+SUMIF('BE F'!$D$5:$D$72,CLUBS!$B16,'BE F'!$V$5:$V$72)+SUMIF('BE H'!$D$5:$D$72,CLUBS!$B16,'BE H'!$V$5:$V$72)+SUMIF('MI F'!$D$5:$D$72,CLUBS!$B16,'MI F'!$V$5:$V$72)+SUMIF('MI H'!$D$5:$D$72,CLUBS!$B16,'MI H'!$V$5:$V$72)+SUMIF('CA F'!$D$5:$D$72,CLUBS!$B16,'CA F'!$V$5:$V$72)+SUMIF('CA H'!$D$5:$D$72,CLUBS!$B16,'CA H'!$V$5:$V$72)+SUMIF('JU F'!$D$5:$D$72,CLUBS!$B16,'JU F'!$V$5:$V$72)+SUMIF('JU H'!$D$5:$D$72,CLUBS!$B16,'JU H'!$V$5:$V$72)</f>
        <v>0</v>
      </c>
      <c r="U22" s="26">
        <f>COUNTIFS('MP F'!$D$5:$D$72,CLUBS!$B16,'MP F'!$W$5:$W$72,"&gt;0")+COUNTIFS('MP H'!$D$5:$D$72,CLUBS!$B16,'MP H'!$W$5:$W$72,"&gt;0")+COUNTIFS('PO F'!$D$5:$D$72,CLUBS!$B16,'PO F'!$W$5:$W$72,"&gt;0")+COUNTIFS('PO H'!$D$5:$D$72,CLUBS!$B16,'PO H'!$W$5:$W$72,"&gt;0")+COUNTIFS('PU F'!$D$5:$D$72,CLUBS!$B16,'PU F'!$W$5:$W$72,"&gt;0")+COUNTIFS('PU H'!$D$5:$D$72,CLUBS!$B16,'PU H'!$W$5:$W$72,"&gt;0")+COUNTIFS('BE F'!$D$5:$D$72,CLUBS!$B16,'BE F'!$W$5:$W$72,"&gt;0")+COUNTIFS('BE H'!$D$5:$D$72,CLUBS!$B16,'BE H'!$W$5:$W$72,"&gt;0")+COUNTIFS('MI F'!$D$5:$D$72,CLUBS!$B16,'MI F'!$W$5:$W$72,"&gt;0")+COUNTIFS('MI H'!$D$5:$D$72,CLUBS!$B16,'MI H'!$W$5:$W$72,"&gt;0")+COUNTIFS('CA F'!$D$5:$D$72,CLUBS!$B16,'CA F'!$W$5:$W$72,"&gt;0")+COUNTIFS('CA H'!$D$5:$D$72,CLUBS!$B16,'CA H'!$W$5:$W$72,"&gt;0")+COUNTIFS('JU F'!$D$5:$D$72,CLUBS!$B16,'JU F'!$W$5:$W$72,"&gt;0")+COUNTIFS('JU H'!$D$5:$D$72,CLUBS!$B16,'JU H'!$W$5:$W$72,"&gt;0")</f>
        <v>0</v>
      </c>
      <c r="V22" s="26">
        <f>SUMIF('MP F'!$D$5:$D$72,CLUBS!$B16,'MP F'!$X$5:$X$72)+SUMIF('MP H'!$D$5:$D$72,CLUBS!$B16,'MP H'!$X$5:$X$72)+SUMIF('PO F'!$D$5:$D$72,CLUBS!$B16,'PO F'!$X$5:$X$72)+SUMIF('PO H'!$D$5:$D$72,CLUBS!$B16,'PO H'!$X$5:$X$72)+SUMIF('PU F'!$D$5:$D$72,CLUBS!$B16,'PU F'!$X$5:$X$72)+SUMIF('PU H'!$D$5:$D$72,CLUBS!$B16,'PU H'!$X$5:$X$72)+SUMIF('BE F'!$D$5:$D$72,CLUBS!$B16,'BE F'!$X$5:$X$72)+SUMIF('BE H'!$D$5:$D$72,CLUBS!$B16,'BE H'!$X$5:$X$72)+SUMIF('MI F'!$D$5:$D$72,CLUBS!$B16,'MI F'!$X$5:$X$72)+SUMIF('MI H'!$D$5:$D$72,CLUBS!$B16,'MI H'!$X$5:$X$72)+SUMIF('CA F'!$D$5:$D$72,CLUBS!$B16,'CA F'!$X$5:$X$72)+SUMIF('CA H'!$D$5:$D$72,CLUBS!$B16,'CA H'!$X$5:$X$72)+SUMIF('JU F'!$D$5:$D$72,CLUBS!$B16,'JU F'!$X$5:$X$72)+SUMIF('JU H'!$D$5:$D$72,CLUBS!$B16,'JU H'!$X$5:$X$72)</f>
        <v>0</v>
      </c>
      <c r="W22" s="26">
        <f>COUNTIFS('MP F'!$D$5:$D$72,CLUBS!$B16,'MP F'!$Y$5:$Y$72,"&gt;0")+COUNTIFS('MP H'!$D$5:$D$72,CLUBS!$B16,'MP H'!$Y$5:$Y$72,"&gt;0")+COUNTIFS('PO F'!$D$5:$D$72,CLUBS!$B16,'PO F'!$Y$5:$Y$72,"&gt;0")+COUNTIFS('PO H'!$D$5:$D$72,CLUBS!$B16,'PO H'!$Y$5:$Y$72,"&gt;0")+COUNTIFS('PU F'!$D$5:$D$72,CLUBS!$B16,'PU F'!$Y$5:$Y$72,"&gt;0")+COUNTIFS('PU H'!$D$5:$D$72,CLUBS!$B16,'PU H'!$Y$5:$Y$72,"&gt;0")+COUNTIFS('BE F'!$D$5:$D$72,CLUBS!$B16,'BE F'!$Y$5:$Y$72,"&gt;0")+COUNTIFS('BE H'!$D$5:$D$72,CLUBS!$B16,'BE H'!$Y$5:$Y$72,"&gt;0")+COUNTIFS('MI F'!$D$5:$D$72,CLUBS!$B16,'MI F'!$Y$5:$Y$72,"&gt;0")+COUNTIFS('MI H'!$D$5:$D$72,CLUBS!$B16,'MI H'!$Y$5:$Y$72,"&gt;0")+COUNTIFS('CA F'!$D$5:$D$72,CLUBS!$B16,'CA F'!$Y$5:$Y$72,"&gt;0")+COUNTIFS('CA H'!$D$5:$D$72,CLUBS!$B16,'CA H'!$Y$5:$Y$72,"&gt;0")+COUNTIFS('JU F'!$D$5:$D$72,CLUBS!$B16,'JU F'!$Y$5:$Y$72,"&gt;0")+COUNTIFS('JU H'!$D$5:$D$72,CLUBS!$B16,'JU H'!$Y$5:$Y$72,"&gt;0")</f>
        <v>0</v>
      </c>
      <c r="X22" s="26">
        <f>SUMIF('MP F'!$D$5:$D$72,CLUBS!$B16,'MP F'!$Z$5:$Z$72)+SUMIF('MP H'!$D$5:$D$72,CLUBS!$B16,'MP H'!$Z$5:$Z$72)+SUMIF('PO F'!$D$5:$D$72,CLUBS!$B16,'PO F'!$Z$5:$Z$72)+SUMIF('PO H'!$D$5:$D$72,CLUBS!$B16,'PO H'!$Z$5:$Z$72)+SUMIF('PU F'!$D$5:$D$72,CLUBS!$B16,'PU F'!$Z$5:$Z$72)+SUMIF('PU H'!$D$5:$D$72,CLUBS!$B16,'PU H'!$Z$5:$Z$72)+SUMIF('BE F'!$D$5:$D$72,CLUBS!$B16,'BE F'!$Z$5:$Z$72)+SUMIF('BE H'!$D$5:$D$72,CLUBS!$B16,'BE H'!$Z$5:$Z$72)+SUMIF('MI F'!$D$5:$D$72,CLUBS!$B16,'MI F'!$Z$5:$Z$72)+SUMIF('MI H'!$D$5:$D$72,CLUBS!$B16,'MI H'!$Z$5:$Z$72)+SUMIF('CA F'!$D$5:$D$72,CLUBS!$B16,'CA F'!$Z$5:$Z$72)+SUMIF('CA H'!$D$5:$D$72,CLUBS!$B16,'CA H'!$Z$5:$Z$72)+SUMIF('JU F'!$D$5:$D$72,CLUBS!$B16,'JU F'!$Z$5:$Z$72)+SUMIF('JU H'!$D$5:$D$72,CLUBS!$B16,'JU H'!$Z$5:$Z$72)</f>
        <v>0</v>
      </c>
      <c r="Y22" s="26">
        <f>COUNTIFS('MP F'!$D$5:$D$72,CLUBS!$B16,'MP F'!$AA$5:$AA$72,"&gt;0")+COUNTIFS('MP H'!$D$5:$D$72,CLUBS!$B16,'MP H'!$AA$5:$AA$72,"&gt;0")+COUNTIFS('PO F'!$D$5:$D$72,CLUBS!$B16,'PO F'!$AA$5:$AA$72,"&gt;0")+COUNTIFS('PO H'!$D$5:$D$72,CLUBS!$B16,'PO H'!$AA$5:$AA$72,"&gt;0")+COUNTIFS('PU F'!$D$5:$D$72,CLUBS!$B16,'PU F'!$AA$5:$AA$72,"&gt;0")+COUNTIFS('PU H'!$D$5:$D$72,CLUBS!$B16,'PU H'!$AA$5:$AA$72,"&gt;0")+COUNTIFS('BE F'!$D$5:$D$72,CLUBS!$B16,'BE F'!$AA$5:$AA$72,"&gt;0")+COUNTIFS('BE H'!$D$5:$D$72,CLUBS!$B16,'BE H'!$AA$5:$AA$72,"&gt;0")+COUNTIFS('MI F'!$D$5:$D$72,CLUBS!$B16,'MI F'!$AA$5:$AA$72,"&gt;0")+COUNTIFS('MI H'!$D$5:$D$72,CLUBS!$B16,'MI H'!$AA$5:$AA$72,"&gt;0")+COUNTIFS('CA F'!$D$5:$D$72,CLUBS!$B16,'CA F'!$AA$5:$AA$72,"&gt;0")+COUNTIFS('CA H'!$D$5:$D$72,CLUBS!$B16,'CA H'!$AA$5:$AA$72,"&gt;0")+COUNTIFS('JU F'!$D$5:$D$72,CLUBS!$B16,'JU F'!$AA$5:$AA$72,"&gt;0")+COUNTIFS('JU H'!$D$5:$D$72,CLUBS!$B16,'JU H'!$AA$5:$AA$72,"&gt;0")</f>
        <v>0</v>
      </c>
      <c r="Z22" s="26">
        <f>SUMIF('MP F'!$D$5:$D$72,CLUBS!$B16,'MP F'!$AB$5:$AB$72)+SUMIF('MP H'!$D$5:$D$72,CLUBS!$B16,'MP H'!$AB$5:$AB$72)+SUMIF('PO F'!$D$5:$D$72,CLUBS!$B16,'PO F'!$AB$5:$AB$72)+SUMIF('PO H'!$D$5:$D$72,CLUBS!$B16,'PO H'!$AB$5:$AB$72)+SUMIF('PU F'!$D$5:$D$72,CLUBS!$B16,'PU F'!$AB$5:$AB$72)+SUMIF('PU H'!$D$5:$D$72,CLUBS!$B16,'PU H'!$AB$5:$AB$72)+SUMIF('BE F'!$D$5:$D$72,CLUBS!$B16,'BE F'!$AB$5:$AB$72)+SUMIF('BE H'!$D$5:$D$72,CLUBS!$B16,'BE H'!$AB$5:$AB$72)+SUMIF('MI F'!$D$5:$D$72,CLUBS!$B16,'MI F'!$AB$5:$AB$72)+SUMIF('MI H'!$D$5:$D$72,CLUBS!$B16,'MI H'!$AB$5:$AB$72)+SUMIF('CA F'!$D$5:$D$72,CLUBS!$B16,'CA F'!$AB$5:$AB$72)+SUMIF('CA H'!$D$5:$D$72,CLUBS!$B16,'CA H'!$AB$5:$AB$72)+SUMIF('JU F'!$D$5:$D$72,CLUBS!$B16,'JU F'!$AB$5:$AB$72)+SUMIF('JU H'!$D$5:$D$72,CLUBS!$B16,'JU H'!$AB$5:$AB$72)</f>
        <v>0</v>
      </c>
      <c r="AA22" s="26">
        <f>COUNTIFS('MP F'!$D$5:$D$72,CLUBS!$B16,'MP F'!$AC$5:$AC$72,"&gt;0")+COUNTIFS('MP H'!$D$5:$D$72,CLUBS!$B16,'MP H'!$AC$5:$AC$72,"&gt;0")+COUNTIFS('PO F'!$D$5:$D$72,CLUBS!$B16,'PO F'!$AC$5:$AC$72,"&gt;0")+COUNTIFS('PO H'!$D$5:$D$72,CLUBS!$B16,'PO H'!$AC$5:$AC$72,"&gt;0")+COUNTIFS('PU F'!$D$5:$D$72,CLUBS!$B16,'PU F'!$AC$5:$AC$72,"&gt;0")+COUNTIFS('PU H'!$D$5:$D$72,CLUBS!$B16,'PU H'!$AC$5:$AC$72,"&gt;0")+COUNTIFS('BE F'!$D$5:$D$72,CLUBS!$B16,'BE F'!$AC$5:$AC$72,"&gt;0")+COUNTIFS('BE H'!$D$5:$D$72,CLUBS!$B16,'BE H'!$AC$5:$AC$72,"&gt;0")+COUNTIFS('MI F'!$D$5:$D$72,CLUBS!$B16,'MI F'!$AC$5:$AC$72,"&gt;0")+COUNTIFS('MI H'!$D$5:$D$72,CLUBS!$B16,'MI H'!$AC$5:$AC$72,"&gt;0")+COUNTIFS('CA F'!$D$5:$D$72,CLUBS!$B16,'CA F'!$AC$5:$AC$72,"&gt;0")+COUNTIFS('CA H'!$D$5:$D$72,CLUBS!$B16,'CA H'!$AC$5:$AC$72,"&gt;0")+COUNTIFS('JU F'!$D$5:$D$72,CLUBS!$B16,'JU F'!$AC$5:$AC$72,"&gt;0")+COUNTIFS('JU H'!$D$5:$D$72,CLUBS!$B16,'JU H'!$AC$5:$AC$72,"&gt;0")</f>
        <v>0</v>
      </c>
      <c r="AB22" s="26">
        <f>SUMIF('MP F'!$D$5:$D$72,CLUBS!$B16,'MP F'!$AD$5:$AD$72)+SUMIF('MP H'!$D$5:$D$72,CLUBS!$B16,'MP H'!$AD$5:$AD$72)+SUMIF('PO F'!$D$5:$D$72,CLUBS!$B16,'PO F'!$AD$5:$AD$72)+SUMIF('PO H'!$D$5:$D$72,CLUBS!$B16,'PO H'!$AD$5:$AD$72)+SUMIF('PU F'!$D$5:$D$72,CLUBS!$B16,'PU F'!$AD$5:$AD$72)+SUMIF('PU H'!$D$5:$D$72,CLUBS!$B16,'PU H'!$AD$5:$AD$72)+SUMIF('BE F'!$D$5:$D$72,CLUBS!$B16,'BE F'!$AD$5:$AD$72)+SUMIF('BE H'!$D$5:$D$72,CLUBS!$B16,'BE H'!$AD$5:$AD$72)+SUMIF('MI F'!$D$5:$D$72,CLUBS!$B16,'MI F'!$AD$5:$AD$72)+SUMIF('MI H'!$D$5:$D$72,CLUBS!$B16,'MI H'!$AD$5:$AD$72)+SUMIF('CA F'!$D$5:$D$72,CLUBS!$B16,'CA F'!$AD$5:$AD$72)+SUMIF('CA H'!$D$5:$D$72,CLUBS!$B16,'CA H'!$AD$5:$AD$72)+SUMIF('JU F'!$D$5:$D$72,CLUBS!$B16,'JU F'!$AD$5:$AD$72)+SUMIF('JU H'!$D$5:$D$72,CLUBS!$B16,'JU H'!$AD$5:$AD$72)</f>
        <v>0</v>
      </c>
      <c r="AC22" s="26">
        <f>COUNTIFS('MP F'!$D$5:$D$72,CLUBS!$B16,'MP F'!$AE$5:$AE$72,"&gt;0")+COUNTIFS('MP H'!$D$5:$D$72,CLUBS!$B16,'MP H'!$AE$5:$AE$72,"&gt;0")+COUNTIFS('PO F'!$D$5:$D$72,CLUBS!$B16,'PO F'!$AE$5:$AE$72,"&gt;0")+COUNTIFS('PO H'!$D$5:$D$72,CLUBS!$B16,'PO H'!$AE$5:$AE$72,"&gt;0")+COUNTIFS('PU F'!$D$5:$D$72,CLUBS!$B16,'PU F'!$AE$5:$AE$72,"&gt;0")+COUNTIFS('PU H'!$D$5:$D$72,CLUBS!$B16,'PU H'!$AE$5:$AE$72,"&gt;0")+COUNTIFS('BE F'!$D$5:$D$72,CLUBS!$B16,'BE F'!$AE$5:$AE$72,"&gt;0")+COUNTIFS('BE H'!$D$5:$D$72,CLUBS!$B16,'BE H'!$AE$5:$AE$72,"&gt;0")+COUNTIFS('MI F'!$D$5:$D$72,CLUBS!$B16,'MI F'!$AE$5:$AE$72,"&gt;0")+COUNTIFS('MI H'!$D$5:$D$72,CLUBS!$B16,'MI H'!$AE$5:$AE$72,"&gt;0")+COUNTIFS('CA F'!$D$5:$D$72,CLUBS!$B16,'CA F'!$AE$5:$AE$72,"&gt;0")+COUNTIFS('CA H'!$D$5:$D$72,CLUBS!$B16,'CA H'!$AE$5:$AE$72,"&gt;0")+COUNTIFS('JU F'!$D$5:$D$72,CLUBS!$B16,'JU F'!$AE$5:$AE$72,"&gt;0")+COUNTIFS('JU H'!$D$5:$D$72,CLUBS!$B16,'JU H'!$AE$5:$AE$72,"&gt;0")</f>
        <v>0</v>
      </c>
      <c r="AD22" s="26">
        <f>SUMIF('MP F'!$D$5:$D$72,CLUBS!$B16,'MP F'!$AF$5:$AF$72)+SUMIF('MP H'!$D$5:$D$72,CLUBS!$B16,'MP H'!$AF$5:$AF$72)+SUMIF('PO F'!$D$5:$D$72,CLUBS!$B16,'PO F'!$AF$5:$AF$72)+SUMIF('PO H'!$D$5:$D$72,CLUBS!$B16,'PO H'!$AF$5:$AF$72)+SUMIF('PU F'!$D$5:$D$72,CLUBS!$B16,'PU F'!$AF$5:$AF$72)+SUMIF('PU H'!$D$5:$D$72,CLUBS!$B16,'PU H'!$AF$5:$AF$72)+SUMIF('BE F'!$D$5:$D$72,CLUBS!$B16,'BE F'!$AF$5:$AF$72)+SUMIF('BE H'!$D$5:$D$72,CLUBS!$B16,'BE H'!$AF$5:$AF$72)+SUMIF('MI F'!$D$5:$D$72,CLUBS!$B16,'MI F'!$AF$5:$AF$72)+SUMIF('MI H'!$D$5:$D$72,CLUBS!$B16,'MI H'!$AF$5:$AF$72)+SUMIF('CA F'!$D$5:$D$72,CLUBS!$B16,'CA F'!$AF$5:$AF$72)+SUMIF('CA H'!$D$5:$D$72,CLUBS!$B16,'CA H'!$AF$5:$AF$72)+SUMIF('JU F'!$D$5:$D$72,CLUBS!$B16,'JU F'!$AF$5:$AF$72)+SUMIF('JU H'!$D$5:$D$72,CLUBS!$B16,'JU H'!$AF$5:$AF$72)</f>
        <v>0</v>
      </c>
      <c r="AE22" s="26">
        <f>COUNTIFS('MP F'!$D$5:$D$72,CLUBS!$B16,'MP F'!$AG$5:$AG$72,"&gt;0")+COUNTIFS('MP H'!$D$5:$D$72,CLUBS!$B16,'MP H'!$AG$5:$AG$72,"&gt;0")+COUNTIFS('PO F'!$D$5:$D$72,CLUBS!$B16,'PO F'!$AG$5:$AG$72,"&gt;0")+COUNTIFS('PO H'!$D$5:$D$72,CLUBS!$B16,'PO H'!$AG$5:$AG$72,"&gt;0")+COUNTIFS('PU F'!$D$5:$D$72,CLUBS!$B16,'PU F'!$AG$5:$AG$72,"&gt;0")+COUNTIFS('PU H'!$D$5:$D$72,CLUBS!$B16,'PU H'!$AG$5:$AG$72,"&gt;0")+COUNTIFS('BE F'!$D$5:$D$72,CLUBS!$B16,'BE F'!$AG$5:$AG$72,"&gt;0")+COUNTIFS('BE H'!$D$5:$D$72,CLUBS!$B16,'BE H'!$AG$5:$AG$72,"&gt;0")+COUNTIFS('MI F'!$D$5:$D$72,CLUBS!$B16,'MI F'!$AG$5:$AG$72,"&gt;0")+COUNTIFS('MI H'!$D$5:$D$72,CLUBS!$B16,'MI H'!$AG$5:$AG$72,"&gt;0")+COUNTIFS('CA F'!$D$5:$D$72,CLUBS!$B16,'CA F'!$AG$5:$AG$72,"&gt;0")+COUNTIFS('CA H'!$D$5:$D$72,CLUBS!$B16,'CA H'!$AG$5:$AG$72,"&gt;0")+COUNTIFS('JU F'!$D$5:$D$72,CLUBS!$B16,'JU F'!$AG$5:$AG$72,"&gt;0")+COUNTIFS('JU H'!$D$5:$D$72,CLUBS!$B16,'JU H'!$AG$5:$AG$72,"&gt;0")</f>
        <v>0</v>
      </c>
      <c r="AF22" s="26">
        <f>SUMIF('MP F'!$D$5:$D$72,CLUBS!$B16,'MP F'!$AH$5:$AH$72)+SUMIF('MP H'!$D$5:$D$72,CLUBS!$B16,'MP H'!$AH$5:$AH$72)+SUMIF('PO F'!$D$5:$D$72,CLUBS!$B16,'PO F'!$AH$5:$AH$72)+SUMIF('PO H'!$D$5:$D$72,CLUBS!$B16,'PO H'!$AH$5:$AH$72)+SUMIF('PU F'!$D$5:$D$72,CLUBS!$B16,'PU F'!$AH$5:$AH$72)+SUMIF('PU H'!$D$5:$D$72,CLUBS!$B16,'PU H'!$AH$5:$AH$72)+SUMIF('BE F'!$D$5:$D$72,CLUBS!$B16,'BE F'!$AH$5:$AH$72)+SUMIF('BE H'!$D$5:$D$72,CLUBS!$B16,'BE H'!$AH$5:$AH$72)+SUMIF('MI F'!$D$5:$D$72,CLUBS!$B16,'MI F'!$AH$5:$AH$72)+SUMIF('MI H'!$D$5:$D$72,CLUBS!$B16,'MI H'!$AH$5:$AH$72)+SUMIF('CA F'!$D$5:$D$72,CLUBS!$B16,'CA F'!$AH$5:$AH$72)+SUMIF('CA H'!$D$5:$D$72,CLUBS!$B16,'CA H'!$AH$5:$AH$72)+SUMIF('JU F'!$D$5:$D$72,CLUBS!$B16,'JU F'!$AH$5:$AH$72)+SUMIF('JU H'!$D$5:$D$72,CLUBS!$B16,'JU H'!$AH$5:$AH$72)</f>
        <v>0</v>
      </c>
      <c r="AG22" s="16">
        <f t="shared" si="1"/>
        <v>0</v>
      </c>
      <c r="AH22" s="28">
        <f t="shared" si="2"/>
        <v>0</v>
      </c>
      <c r="AI22" s="29">
        <f t="shared" si="3"/>
        <v>0</v>
      </c>
      <c r="AJ22" s="14">
        <f>COUNTIF('Licenciés Jeunes 2023'!F:F,CLUBS!B16)</f>
        <v>0</v>
      </c>
      <c r="AK22" s="27">
        <f t="shared" si="4"/>
        <v>0</v>
      </c>
    </row>
    <row r="23" spans="1:37" ht="13.5" x14ac:dyDescent="0.3">
      <c r="A23" s="34">
        <f t="shared" si="0"/>
        <v>20</v>
      </c>
      <c r="B23" s="65" t="s">
        <v>45</v>
      </c>
      <c r="C23" s="14">
        <f>COUNTIFS('MP F'!$D$5:$D$72,CLUBS!$B21,'MP F'!$E$5:$E$72,"&gt;0")+COUNTIFS('MP H'!$D$5:$D$72,CLUBS!$B21,'MP H'!$E$5:$E$72,"&gt;0")+COUNTIFS('PO F'!$D$5:$D$72,CLUBS!$B21,'PO F'!$E$5:$E$72,"&gt;0")+COUNTIFS('PO H'!$D$5:$D$72,CLUBS!$B21,'PO H'!$E$5:$E$72,"&gt;0")+COUNTIFS('PU F'!$D$5:$D$72,CLUBS!$B21,'PU F'!$E$5:$E$72,"&gt;0")+COUNTIFS('PU H'!$D$5:$D$72,CLUBS!$B21,'PU H'!$E$5:$E$72,"&gt;0")+COUNTIFS('BE F'!$D$5:$D$72,CLUBS!$B21,'BE F'!$E$5:$E$72,"&gt;0")+COUNTIFS('BE H'!$D$5:$D$72,CLUBS!$B21,'BE H'!$E$5:$E$72,"&gt;0")+COUNTIFS('MI F'!$D$5:$D$72,CLUBS!$B21,'MI F'!$E$5:$E$72,"&gt;0")+COUNTIFS('MI H'!$D$5:$D$72,CLUBS!$B21,'MI H'!$E$5:$E$72,"&gt;0")+COUNTIFS('CA F'!$D$5:$D$72,CLUBS!$B21,'CA F'!$E$5:$E$72,"&gt;0")+COUNTIFS('CA H'!$D$5:$D$72,CLUBS!$B21,'CA H'!$E$5:$E$72,"&gt;0")+COUNTIFS('JU F'!$D$5:$D$72,CLUBS!$B21,'JU F'!$E$5:$E$72,"&gt;0")+COUNTIFS('JU H'!$D$5:$D$72,CLUBS!$B21,'JU H'!$E$5:$E$72,"&gt;0")</f>
        <v>0</v>
      </c>
      <c r="D23" s="27">
        <f>SUMIF('MP F'!$D$5:$D$72,CLUBS!$B21,'MP F'!$F$5:$F$72)+SUMIF('MP H'!$D$5:$D$72,CLUBS!$B21,'MP H'!$F$5:$F$72)+SUMIF('PO F'!$D$5:$D$72,CLUBS!$B21,'PO F'!$F$5:$F$72)+SUMIF('PO H'!$D$5:$D$72,CLUBS!$B21,'PO H'!$F$5:$F$72)+SUMIF('PU F'!$D$5:$D$72,CLUBS!$B21,'PU F'!$F$5:$F$72)+SUMIF('PU H'!$D$5:$D$72,CLUBS!$B21,'PU H'!$F$5:$F$72)+SUMIF('BE F'!$D$5:$D$72,CLUBS!$B21,'BE F'!$F$5:$F$72)+SUMIF('BE H'!$D$5:$D$72,CLUBS!$B21,'BE H'!$F$5:$F$72)+SUMIF('MI F'!$D$5:$D$72,CLUBS!$B21,'MI F'!$F$5:$F$72)+SUMIF('MI H'!$D$5:$D$72,CLUBS!$B21,'MI H'!$F$5:$F$72)+SUMIF('CA F'!$D$5:$D$72,CLUBS!$B21,'CA F'!$F$5:$F$72)+SUMIF('CA H'!$D$5:$D$72,CLUBS!$B21,'CA H'!$F$5:$F$72)+SUMIF('JU F'!$D$5:$D$72,CLUBS!$B21,'JU F'!$F$5:$F$72)+SUMIF('JU H'!$D$5:$D$72,CLUBS!$B21,'JU H'!$F$5:$F$72)</f>
        <v>0</v>
      </c>
      <c r="E23" s="38">
        <f>COUNTIFS('MP F'!$D$5:$D$72,CLUBS!$B21,'MP F'!$G$5:$G$72,"&gt;0")+COUNTIFS('MP H'!$D$5:$D$72,CLUBS!$B21,'MP H'!$G$5:$G$72,"&gt;0")+COUNTIFS('PO F'!$D$5:$D$72,CLUBS!$B21,'PO F'!$G$5:$G$72,"&gt;0")+COUNTIFS('PO H'!$D$5:$D$72,CLUBS!$B21,'PO H'!$G$5:$G$72,"&gt;0")+COUNTIFS('PU F'!$D$5:$D$72,CLUBS!$B21,'PU F'!$G$5:$G$72,"&gt;0")+COUNTIFS('PU H'!$D$5:$D$72,CLUBS!$B21,'PU H'!$G$5:$G$72,"&gt;0")+COUNTIFS('BE F'!$D$5:$D$72,CLUBS!$B21,'BE F'!$G$5:$G$72,"&gt;0")+COUNTIFS('BE H'!$D$5:$D$72,CLUBS!$B21,'BE H'!$G$5:$G$72,"&gt;0")+COUNTIFS('MI F'!$D$5:$D$72,CLUBS!$B21,'MI F'!$G$5:$G$72,"&gt;0")+COUNTIFS('MI H'!$D$5:$D$72,CLUBS!$B21,'MI H'!$G$5:$G$72,"&gt;0")+COUNTIFS('CA F'!$D$5:$D$72,CLUBS!$B21,'CA F'!$G$5:$G$72,"&gt;0")+COUNTIFS('CA H'!$D$5:$D$72,CLUBS!$B21,'CA H'!$G$5:$G$72,"&gt;0")+COUNTIFS('JU F'!$D$5:$D$72,CLUBS!$B21,'JU F'!$G$5:$G$72,"&gt;0")+COUNTIFS('JU H'!$D$5:$D$72,CLUBS!$B21,'JU H'!$G$5:$G$72,"&gt;0")</f>
        <v>0</v>
      </c>
      <c r="F23" s="58">
        <f>SUMIF('MP F'!$D$5:$D$72,CLUBS!$B21,'MP F'!$H$5:$H$72)+SUMIF('MP H'!$D$5:$D$72,CLUBS!$B21,'MP H'!$H$5:$H$72)+SUMIF('PO F'!$D$5:$D$72,CLUBS!$B21,'PO F'!$H$5:$H$72)+SUMIF('PO H'!$D$5:$D$72,CLUBS!$B21,'PO H'!$H$5:$H$72)+SUMIF('PU F'!$D$5:$D$72,CLUBS!$B21,'PU F'!$H$5:$H$72)+SUMIF('PU H'!$D$5:$D$72,CLUBS!$B21,'PU H'!$H$5:$H$72)+SUMIF('BE F'!$D$5:$D$72,CLUBS!$B21,'BE F'!$H$5:$H$72)+SUMIF('BE H'!$D$5:$D$72,CLUBS!$B21,'BE H'!$H$5:$H$72)+SUMIF('MI F'!$D$5:$D$72,CLUBS!$B21,'MI F'!$H$5:$H$72)+SUMIF('MI H'!$D$5:$D$72,CLUBS!$B21,'MI H'!$H$5:$H$72)+SUMIF('CA F'!$D$5:$D$72,CLUBS!$B21,'CA F'!$H$5:$H$72)+SUMIF('CA H'!$D$5:$D$72,CLUBS!$B21,'CA H'!$H$5:$H$72)+SUMIF('JU F'!$D$5:$D$72,CLUBS!$B21,'JU F'!$H$5:$H$72)+SUMIF('JU H'!$D$5:$D$72,CLUBS!$B21,'JU H'!$H$5:$H$72)</f>
        <v>0</v>
      </c>
      <c r="G23" s="14">
        <f>COUNTIFS('MP F'!$D$5:$D$72,CLUBS!$B21,'MP F'!$I$5:$I$72,"&gt;0")+COUNTIFS('MP H'!$D$5:$D$72,CLUBS!$B21,'MP H'!$I$5:$I$72,"&gt;0")+COUNTIFS('PO F'!$D$5:$D$72,CLUBS!$B21,'PO F'!$I$5:$I$72,"&gt;0")+COUNTIFS('PO H'!$D$5:$D$72,CLUBS!$B21,'PO H'!$I$5:$I$72,"&gt;0")+COUNTIFS('PU F'!$D$5:$D$72,CLUBS!$B21,'PU F'!$I$5:$I$72,"&gt;0")+COUNTIFS('PU H'!$D$5:$D$72,CLUBS!$B21,'PU H'!$I$5:$I$72,"&gt;0")+COUNTIFS('BE F'!$D$5:$D$72,CLUBS!$B21,'BE F'!$I$5:$I$72,"&gt;0")+COUNTIFS('BE H'!$D$5:$D$72,CLUBS!$B21,'BE H'!$I$5:$I$72,"&gt;0")+COUNTIFS('MI F'!$D$5:$D$72,CLUBS!$B21,'MI F'!$I$5:$I$72,"&gt;0")+COUNTIFS('MI H'!$D$5:$D$72,CLUBS!$B21,'MI H'!$I$5:$I$72,"&gt;0")+COUNTIFS('CA F'!$D$5:$D$72,CLUBS!$B21,'CA F'!$I$5:$I$72,"&gt;0")+COUNTIFS('CA H'!$D$5:$D$72,CLUBS!$B21,'CA H'!$I$5:$I$72,"&gt;0")+COUNTIFS('JU F'!$D$5:$D$72,CLUBS!$B21,'JU F'!$I$5:$I$72,"&gt;0")+COUNTIFS('JU H'!$D$5:$D$72,CLUBS!$B21,'JU H'!$I$5:$I$72,"&gt;0")</f>
        <v>0</v>
      </c>
      <c r="H23" s="26">
        <f>SUMIF('MP F'!$D$5:$D$72,CLUBS!$B21,'MP F'!$J$5:$J$72)+SUMIF('MP H'!$D$5:$D$72,CLUBS!$B21,'MP H'!$J$5:$J$72)+SUMIF('PO F'!$D$5:$D$72,CLUBS!$B21,'PO F'!$J$5:$J$72)+SUMIF('PO H'!$D$5:$D$72,CLUBS!$B21,'PO H'!$J$5:$J$72)+SUMIF('PU F'!$D$5:$D$72,CLUBS!$B21,'PU F'!$J$5:$J$72)+SUMIF('PU H'!$D$5:$D$72,CLUBS!$B21,'PU H'!$J$5:$J$72)+SUMIF('BE F'!$D$5:$D$72,CLUBS!$B21,'BE F'!$J$5:$J$72)+SUMIF('BE H'!$D$5:$D$72,CLUBS!$B21,'BE H'!$J$5:$J$72)+SUMIF('MI F'!$D$5:$D$72,CLUBS!$B21,'MI F'!$J$5:$J$72)+SUMIF('MI H'!$D$5:$D$72,CLUBS!$B21,'MI H'!$J$5:$J$72)+SUMIF('CA F'!$D$5:$D$72,CLUBS!$B21,'CA F'!$J$5:$J$72)+SUMIF('CA H'!$D$5:$D$72,CLUBS!$B21,'CA H'!$J$5:$J$72)+SUMIF('JU F'!$D$5:$D$72,CLUBS!$B21,'JU F'!$J$5:$J$72)+SUMIF('JU H'!$D$5:$D$72,CLUBS!$B21,'JU H'!$J$5:$J$72)</f>
        <v>0</v>
      </c>
      <c r="I23" s="38">
        <f>COUNTIFS('MP F'!$D$5:$D$72,CLUBS!$B21,'MP F'!$K$5:$K$72,"&gt;0")+COUNTIFS('MP H'!$D$5:$D$72,CLUBS!$B21,'MP H'!$K$5:$K$72,"&gt;0")+COUNTIFS('PO F'!$D$5:$D$72,CLUBS!$B21,'PO F'!$K$5:$K$72,"&gt;0")+COUNTIFS('PO H'!$D$5:$D$72,CLUBS!$B21,'PO H'!$K$5:$K$72,"&gt;0")+COUNTIFS('PU F'!$D$5:$D$72,CLUBS!$B21,'PU F'!$K$5:$K$72,"&gt;0")+COUNTIFS('PU H'!$D$5:$D$72,CLUBS!$B21,'PU H'!$K$5:$K$72,"&gt;0")+COUNTIFS('BE F'!$D$5:$D$72,CLUBS!$B21,'BE F'!$K$5:$K$72,"&gt;0")+COUNTIFS('BE H'!$D$5:$D$72,CLUBS!$B21,'BE H'!$K$5:$K$72,"&gt;0")+COUNTIFS('MI F'!$D$5:$D$72,CLUBS!$B21,'MI F'!$K$5:$K$72,"&gt;0")+COUNTIFS('MI H'!$D$5:$D$72,CLUBS!$B21,'MI H'!$K$5:$K$72,"&gt;0")+COUNTIFS('CA F'!$D$5:$D$72,CLUBS!$B21,'CA F'!$K$5:$K$72,"&gt;0")+COUNTIFS('CA H'!$D$5:$D$72,CLUBS!$B21,'CA H'!$K$5:$K$72,"&gt;0")+COUNTIFS('JU F'!$D$5:$D$72,CLUBS!$B21,'JU F'!$K$5:$K$72,"&gt;0")+COUNTIFS('JU H'!$D$5:$D$72,CLUBS!$B21,'JU H'!$K$5:$K$72,"&gt;0")</f>
        <v>0</v>
      </c>
      <c r="J23" s="38">
        <f>SUMIF('MP F'!$D$5:$D$72,CLUBS!$B21,'MP F'!$L$5:$L$72)+SUMIF('MP H'!$D$5:$D$72,CLUBS!$B21,'MP H'!$L$5:$L$72)+SUMIF('PO F'!$D$5:$D$72,CLUBS!$B21,'PO F'!$L$5:$L$72)+SUMIF('PO H'!$D$5:$D$72,CLUBS!$B21,'PO H'!$L$5:$L$72)+SUMIF('PU F'!$D$5:$D$72,CLUBS!$B21,'PU F'!$L$5:$L$72)+SUMIF('PU H'!$D$5:$D$72,CLUBS!$B21,'PU H'!$L$5:$L$72)+SUMIF('BE F'!$D$5:$D$72,CLUBS!$B21,'BE F'!$L$5:$L$72)+SUMIF('BE H'!$D$5:$D$72,CLUBS!$B21,'BE H'!$L$5:$L$72)+SUMIF('MI F'!$D$5:$D$72,CLUBS!$B21,'MI F'!$L$5:$L$72)+SUMIF('MI H'!$D$5:$D$72,CLUBS!$B21,'MI H'!$L$5:$L$72)+SUMIF('CA F'!$D$5:$D$72,CLUBS!$B21,'CA F'!$L$5:$L$72)+SUMIF('CA H'!$D$5:$D$72,CLUBS!$B21,'CA H'!$L$5:$L$72)+SUMIF('JU F'!$D$5:$D$72,CLUBS!$B21,'JU F'!$L$5:$L$72)+SUMIF('JU H'!$D$5:$D$72,CLUBS!$B21,'JU H'!$L$5:$L$72)</f>
        <v>0</v>
      </c>
      <c r="K23" s="26">
        <f>COUNTIFS('MP F'!$D$5:$D$72,CLUBS!$B21,'MP F'!$M$5:$M$72,"&gt;0")+COUNTIFS('MP H'!$D$5:$D$72,CLUBS!$B21,'MP H'!$M$5:$M$72,"&gt;0")+COUNTIFS('PO F'!$D$5:$D$72,CLUBS!$B21,'PO F'!$M$5:$M$72,"&gt;0")+COUNTIFS('PO H'!$D$5:$D$72,CLUBS!$B21,'PO H'!$M$5:$M$72,"&gt;0")+COUNTIFS('PU F'!$D$5:$D$72,CLUBS!$B21,'PU F'!$M$5:$M$72,"&gt;0")+COUNTIFS('PU H'!$D$5:$D$72,CLUBS!$B21,'PU H'!$M$5:$M$72,"&gt;0")+COUNTIFS('BE F'!$D$5:$D$72,CLUBS!$B21,'BE F'!$M$5:$M$72,"&gt;0")+COUNTIFS('BE H'!$D$5:$D$72,CLUBS!$B21,'BE H'!$M$5:$M$72,"&gt;0")+COUNTIFS('MI F'!$D$5:$D$72,CLUBS!$B21,'MI F'!$M$5:$M$72,"&gt;0")+COUNTIFS('MI H'!$D$5:$D$72,CLUBS!$B21,'MI H'!$M$5:$M$72,"&gt;0")+COUNTIFS('CA F'!$D$5:$D$72,CLUBS!$B21,'CA F'!$M$5:$M$72,"&gt;0")+COUNTIFS('CA H'!$D$5:$D$72,CLUBS!$B21,'CA H'!$M$5:$M$72,"&gt;0")+COUNTIFS('JU F'!$D$5:$D$72,CLUBS!$B21,'JU F'!$M$5:$M$72,"&gt;0")+COUNTIFS('JU H'!$D$5:$D$72,CLUBS!$B21,'JU H'!$M$5:$M$72,"&gt;0")</f>
        <v>0</v>
      </c>
      <c r="L23" s="26">
        <f>SUMIF('MP F'!$D$5:$D$72,CLUBS!$B21,'MP F'!$N$5:$N$72)+SUMIF('MP H'!$D$5:$D$72,CLUBS!$B21,'MP H'!$N$5:$N$72)+SUMIF('PO F'!$D$5:$D$72,CLUBS!$B21,'PO F'!$N$5:$N$72)+SUMIF('PO H'!$D$5:$D$72,CLUBS!$B21,'PO H'!$N$5:$N$72)+SUMIF('PU F'!$D$5:$D$72,CLUBS!$B21,'PU F'!$N$5:$N$72)+SUMIF('PU H'!$D$5:$D$72,CLUBS!$B21,'PU H'!$N$5:$N$72)+SUMIF('BE F'!$D$5:$D$72,CLUBS!$B21,'BE F'!$N$5:$N$72)+SUMIF('BE H'!$D$5:$D$72,CLUBS!$B21,'BE H'!$N$5:$N$72)+SUMIF('MI F'!$D$5:$D$72,CLUBS!$B21,'MI F'!$N$5:$N$72)+SUMIF('MI H'!$D$5:$D$72,CLUBS!$B21,'MI H'!$N$5:$N$72)+SUMIF('CA F'!$D$5:$D$72,CLUBS!$B21,'CA F'!$N$5:$N$72)+SUMIF('CA H'!$D$5:$D$72,CLUBS!$B21,'CA H'!$N$5:$N$72)+SUMIF('JU F'!$D$5:$D$72,CLUBS!$B21,'JU F'!$N$5:$N$72)+SUMIF('JU H'!$D$5:$D$72,CLUBS!$B21,'JU H'!$N$5:$N$72)</f>
        <v>0</v>
      </c>
      <c r="M23" s="26">
        <f>COUNTIFS('MP F'!$D$5:$D$72,CLUBS!$B21,'MP F'!$O$5:$O$72,"&gt;0")+COUNTIFS('MP H'!$D$5:$D$72,CLUBS!$B21,'MP H'!$O$5:$O$72,"&gt;0")+COUNTIFS('PO F'!$D$5:$D$72,CLUBS!$B21,'PO F'!$O$5:$O$72,"&gt;0")+COUNTIFS('PO H'!$D$5:$D$72,CLUBS!$B21,'PO H'!$O$5:$O$72,"&gt;0")+COUNTIFS('PU F'!$D$5:$D$72,CLUBS!$B21,'PU F'!$O$5:$O$72,"&gt;0")+COUNTIFS('PU H'!$D$5:$D$72,CLUBS!$B21,'PU H'!$O$5:$O$72,"&gt;0")+COUNTIFS('BE F'!$D$5:$D$72,CLUBS!$B21,'BE F'!$O$5:$O$72,"&gt;0")+COUNTIFS('BE H'!$D$5:$D$72,CLUBS!$B21,'BE H'!$O$5:$O$72,"&gt;0")+COUNTIFS('MI F'!$D$5:$D$72,CLUBS!$B21,'MI F'!$O$5:$O$72,"&gt;0")+COUNTIFS('MI H'!$D$5:$D$72,CLUBS!$B21,'MI H'!$O$5:$O$72,"&gt;0")+COUNTIFS('CA F'!$D$5:$D$72,CLUBS!$B21,'CA F'!$O$5:$O$72,"&gt;0")+COUNTIFS('CA H'!$D$5:$D$72,CLUBS!$B21,'CA H'!$O$5:$O$72,"&gt;0")+COUNTIFS('JU F'!$D$5:$D$72,CLUBS!$B21,'JU F'!$O$5:$O$72,"&gt;0")+COUNTIFS('JU H'!$D$5:$D$72,CLUBS!$B21,'JU H'!$O$5:$O$72,"&gt;0")</f>
        <v>0</v>
      </c>
      <c r="N23" s="26">
        <f>SUMIF('MP F'!$D$5:$D$72,CLUBS!$B21,'MP F'!$P$5:$P$72)+SUMIF('MP H'!$D$5:$D$72,CLUBS!$B21,'MP H'!$P$5:$P$72)+SUMIF('PO F'!$D$5:$D$72,CLUBS!$B21,'PO F'!$P$5:$P$72)+SUMIF('PO H'!$D$5:$D$72,CLUBS!$B21,'PO H'!$P$5:$P$72)+SUMIF('PU F'!$D$5:$D$72,CLUBS!$B21,'PU F'!$P$5:$P$72)+SUMIF('PU H'!$D$5:$D$72,CLUBS!$B21,'PU H'!$P$5:$P$72)+SUMIF('BE F'!$D$5:$D$72,CLUBS!$B21,'BE F'!$P$5:$P$72)+SUMIF('BE H'!$D$5:$D$72,CLUBS!$B21,'BE H'!$P$5:$P$72)+SUMIF('MI F'!$D$5:$D$72,CLUBS!$B21,'MI F'!$P$5:$P$72)+SUMIF('MI H'!$D$5:$D$72,CLUBS!$B21,'MI H'!$P$5:$P$72)+SUMIF('CA F'!$D$5:$D$72,CLUBS!$B21,'CA F'!$P$5:$P$72)+SUMIF('CA H'!$D$5:$D$72,CLUBS!$B21,'CA H'!$P$5:$P$72)+SUMIF('JU F'!$D$5:$D$72,CLUBS!$B21,'JU F'!$P$5:$P$72)+SUMIF('JU H'!$D$5:$D$72,CLUBS!$B21,'JU H'!$P$5:$P$72)</f>
        <v>0</v>
      </c>
      <c r="O23" s="26">
        <f>COUNTIFS('MP F'!$D$5:$D$72,CLUBS!$B21,'MP F'!$Q$5:$Q$72,"&gt;0")+COUNTIFS('MP H'!$D$5:$D$72,CLUBS!$B21,'MP H'!$Q$5:$Q$72,"&gt;0")+COUNTIFS('PO F'!$D$5:$D$72,CLUBS!$B21,'PO F'!$Q$5:$Q$72,"&gt;0")+COUNTIFS('PO H'!$D$5:$D$72,CLUBS!$B21,'PO H'!$Q$5:$Q$72,"&gt;0")+COUNTIFS('PU F'!$D$5:$D$72,CLUBS!$B21,'PU F'!$Q$5:$Q$72,"&gt;0")+COUNTIFS('PU H'!$D$5:$D$72,CLUBS!$B21,'PU H'!$Q$5:$Q$72,"&gt;0")+COUNTIFS('BE F'!$D$5:$D$72,CLUBS!$B21,'BE F'!$Q$5:$Q$72,"&gt;0")+COUNTIFS('BE H'!$D$5:$D$72,CLUBS!$B21,'BE H'!$Q$5:$Q$72,"&gt;0")+COUNTIFS('MI F'!$D$5:$D$72,CLUBS!$B21,'MI F'!$Q$5:$Q$72,"&gt;0")+COUNTIFS('MI H'!$D$5:$D$72,CLUBS!$B21,'MI H'!$Q$5:$Q$72,"&gt;0")+COUNTIFS('CA F'!$D$5:$D$72,CLUBS!$B21,'CA F'!$Q$5:$Q$72,"&gt;0")+COUNTIFS('CA H'!$D$5:$D$72,CLUBS!$B21,'CA H'!$Q$5:$Q$72,"&gt;0")+COUNTIFS('JU F'!$D$5:$D$72,CLUBS!$B21,'JU F'!$Q$5:$Q$72,"&gt;0")+COUNTIFS('JU H'!$D$5:$D$72,CLUBS!$B21,'JU H'!$Q$5:$Q$72,"&gt;0")</f>
        <v>0</v>
      </c>
      <c r="P23" s="26">
        <f>SUMIF('MP F'!$D$5:$D$72,CLUBS!$B21,'MP F'!$R$5:$R$72)+SUMIF('MP H'!$D$5:$D$72,CLUBS!$B21,'MP H'!$R$5:$R$72)+SUMIF('PO F'!$D$5:$D$72,CLUBS!$B21,'PO F'!$R$5:$R$72)+SUMIF('PO H'!$D$5:$D$72,CLUBS!$B21,'PO H'!$R$5:$R$72)+SUMIF('PU F'!$D$5:$D$72,CLUBS!$B21,'PU F'!$R$5:$R$72)+SUMIF('PU H'!$D$5:$D$72,CLUBS!$B21,'PU H'!$R$5:$R$72)+SUMIF('BE F'!$D$5:$D$72,CLUBS!$B21,'BE F'!$R$5:$R$72)+SUMIF('BE H'!$D$5:$D$72,CLUBS!$B21,'BE H'!$R$5:$R$72)+SUMIF('MI F'!$D$5:$D$72,CLUBS!$B21,'MI F'!$R$5:$R$72)+SUMIF('MI H'!$D$5:$D$72,CLUBS!$B21,'MI H'!$R$5:$R$72)+SUMIF('CA F'!$D$5:$D$72,CLUBS!$B21,'CA F'!$R$5:$R$72)+SUMIF('CA H'!$D$5:$D$72,CLUBS!$B21,'CA H'!$R$5:$R$72)+SUMIF('JU F'!$D$5:$D$72,CLUBS!$B21,'JU F'!$R$5:$R$72)+SUMIF('JU H'!$D$5:$D$72,CLUBS!$B21,'JU H'!$R$5:$R$72)</f>
        <v>0</v>
      </c>
      <c r="Q23" s="26">
        <f>COUNTIFS('MP F'!$D$5:$D$72,CLUBS!$B21,'MP F'!$S$5:$S$72,"&gt;0")+COUNTIFS('MP H'!$D$5:$D$72,CLUBS!$B21,'MP H'!$S$5:$S$72,"&gt;0")+COUNTIFS('PO F'!$D$5:$D$72,CLUBS!$B21,'PO F'!$S$5:$S$72,"&gt;0")+COUNTIFS('PO H'!$D$5:$D$72,CLUBS!$B21,'PO H'!$S$5:$S$72,"&gt;0")+COUNTIFS('PU F'!$D$5:$D$72,CLUBS!$B21,'PU F'!$S$5:$S$72,"&gt;0")+COUNTIFS('PU H'!$D$5:$D$72,CLUBS!$B21,'PU H'!$S$5:$S$72,"&gt;0")+COUNTIFS('BE F'!$D$5:$D$72,CLUBS!$B21,'BE F'!$S$5:$S$72,"&gt;0")+COUNTIFS('BE H'!$D$5:$D$72,CLUBS!$B21,'BE H'!$S$5:$S$72,"&gt;0")+COUNTIFS('MI F'!$D$5:$D$72,CLUBS!$B21,'MI F'!$S$5:$S$72,"&gt;0")+COUNTIFS('MI H'!$D$5:$D$72,CLUBS!$B21,'MI H'!$S$5:$S$72,"&gt;0")+COUNTIFS('CA F'!$D$5:$D$72,CLUBS!$B21,'CA F'!$S$5:$S$72,"&gt;0")+COUNTIFS('CA H'!$D$5:$D$72,CLUBS!$B21,'CA H'!$S$5:$S$72,"&gt;0")+COUNTIFS('JU F'!$D$5:$D$72,CLUBS!$B21,'JU F'!$S$5:$S$72,"&gt;0")+COUNTIFS('JU H'!$D$5:$D$72,CLUBS!$B21,'JU H'!$S$5:$S$72,"&gt;0")</f>
        <v>0</v>
      </c>
      <c r="R23" s="26">
        <f>SUMIF('MP F'!$D$5:$D$72,CLUBS!$B21,'MP F'!$T$5:$T$72)+SUMIF('MP H'!$D$5:$D$72,CLUBS!$B21,'MP H'!$T$5:$T$72)+SUMIF('PO F'!$D$5:$D$72,CLUBS!$B21,'PO F'!$T$5:$T$72)+SUMIF('PO H'!$D$5:$D$72,CLUBS!$B21,'PO H'!$T$5:$T$72)+SUMIF('PU F'!$D$5:$D$72,CLUBS!$B21,'PU F'!$T$5:$T$72)+SUMIF('PU H'!$D$5:$D$72,CLUBS!$B21,'PU H'!$T$5:$T$72)+SUMIF('BE F'!$D$5:$D$72,CLUBS!$B21,'BE F'!$T$5:$T$72)+SUMIF('BE H'!$D$5:$D$72,CLUBS!$B21,'BE H'!$T$5:$T$72)+SUMIF('MI F'!$D$5:$D$72,CLUBS!$B21,'MI F'!$T$5:$T$72)+SUMIF('MI H'!$D$5:$D$72,CLUBS!$B21,'MI H'!$T$5:$T$72)+SUMIF('CA F'!$D$5:$D$72,CLUBS!$B21,'CA F'!$T$5:$T$72)+SUMIF('CA H'!$D$5:$D$72,CLUBS!$B21,'CA H'!$T$5:$T$72)+SUMIF('JU F'!$D$5:$D$72,CLUBS!$B21,'JU F'!$T$5:$T$72)+SUMIF('JU H'!$D$5:$D$72,CLUBS!$B21,'JU H'!$T$5:$T$72)</f>
        <v>0</v>
      </c>
      <c r="S23" s="26">
        <f>COUNTIFS('MP F'!$D$5:$D$72,CLUBS!$B21,'MP F'!$U$5:$U$72,"&gt;0")+COUNTIFS('MP H'!$D$5:$D$72,CLUBS!$B21,'MP H'!$U$5:$U$72,"&gt;0")+COUNTIFS('PO F'!$D$5:$D$72,CLUBS!$B21,'PO F'!$U$5:$U$72,"&gt;0")+COUNTIFS('PO H'!$D$5:$D$72,CLUBS!$B21,'PO H'!$U$5:$U$72,"&gt;0")+COUNTIFS('PU F'!$D$5:$D$72,CLUBS!$B21,'PU F'!$U$5:$U$72,"&gt;0")+COUNTIFS('PU H'!$D$5:$D$72,CLUBS!$B21,'PU H'!$U$5:$U$72,"&gt;0")+COUNTIFS('BE F'!$D$5:$D$72,CLUBS!$B21,'BE F'!$U$5:$U$72,"&gt;0")+COUNTIFS('BE H'!$D$5:$D$72,CLUBS!$B21,'BE H'!$U$5:$U$72,"&gt;0")+COUNTIFS('MI F'!$D$5:$D$72,CLUBS!$B21,'MI F'!$U$5:$U$72,"&gt;0")+COUNTIFS('MI H'!$D$5:$D$72,CLUBS!$B21,'MI H'!$U$5:$U$72,"&gt;0")+COUNTIFS('CA F'!$D$5:$D$72,CLUBS!$B21,'CA F'!$U$5:$U$72,"&gt;0")+COUNTIFS('CA H'!$D$5:$D$72,CLUBS!$B21,'CA H'!$U$5:$U$72,"&gt;0")+COUNTIFS('JU F'!$D$5:$D$72,CLUBS!$B21,'JU F'!$U$5:$U$72,"&gt;0")+COUNTIFS('JU H'!$D$5:$D$72,CLUBS!$B21,'JU H'!$U$5:$U$72,"&gt;0")</f>
        <v>0</v>
      </c>
      <c r="T23" s="26">
        <f>SUMIF('MP F'!$D$5:$D$72,CLUBS!$B21,'MP F'!$V$5:$V$72)+SUMIF('MP H'!$D$5:$D$72,CLUBS!$B21,'MP H'!$V$5:$V$72)+SUMIF('PO F'!$D$5:$D$72,CLUBS!$B21,'PO F'!$V$5:$V$72)+SUMIF('PO H'!$D$5:$D$72,CLUBS!$B21,'PO H'!$V$5:$V$72)+SUMIF('PU F'!$D$5:$D$72,CLUBS!$B21,'PU F'!$V$5:$V$72)+SUMIF('PU H'!$D$5:$D$72,CLUBS!$B21,'PU H'!$V$5:$V$72)+SUMIF('BE F'!$D$5:$D$72,CLUBS!$B21,'BE F'!$V$5:$V$72)+SUMIF('BE H'!$D$5:$D$72,CLUBS!$B21,'BE H'!$V$5:$V$72)+SUMIF('MI F'!$D$5:$D$72,CLUBS!$B21,'MI F'!$V$5:$V$72)+SUMIF('MI H'!$D$5:$D$72,CLUBS!$B21,'MI H'!$V$5:$V$72)+SUMIF('CA F'!$D$5:$D$72,CLUBS!$B21,'CA F'!$V$5:$V$72)+SUMIF('CA H'!$D$5:$D$72,CLUBS!$B21,'CA H'!$V$5:$V$72)+SUMIF('JU F'!$D$5:$D$72,CLUBS!$B21,'JU F'!$V$5:$V$72)+SUMIF('JU H'!$D$5:$D$72,CLUBS!$B21,'JU H'!$V$5:$V$72)</f>
        <v>0</v>
      </c>
      <c r="U23" s="26">
        <f>COUNTIFS('MP F'!$D$5:$D$72,CLUBS!$B21,'MP F'!$W$5:$W$72,"&gt;0")+COUNTIFS('MP H'!$D$5:$D$72,CLUBS!$B21,'MP H'!$W$5:$W$72,"&gt;0")+COUNTIFS('PO F'!$D$5:$D$72,CLUBS!$B21,'PO F'!$W$5:$W$72,"&gt;0")+COUNTIFS('PO H'!$D$5:$D$72,CLUBS!$B21,'PO H'!$W$5:$W$72,"&gt;0")+COUNTIFS('PU F'!$D$5:$D$72,CLUBS!$B21,'PU F'!$W$5:$W$72,"&gt;0")+COUNTIFS('PU H'!$D$5:$D$72,CLUBS!$B21,'PU H'!$W$5:$W$72,"&gt;0")+COUNTIFS('BE F'!$D$5:$D$72,CLUBS!$B21,'BE F'!$W$5:$W$72,"&gt;0")+COUNTIFS('BE H'!$D$5:$D$72,CLUBS!$B21,'BE H'!$W$5:$W$72,"&gt;0")+COUNTIFS('MI F'!$D$5:$D$72,CLUBS!$B21,'MI F'!$W$5:$W$72,"&gt;0")+COUNTIFS('MI H'!$D$5:$D$72,CLUBS!$B21,'MI H'!$W$5:$W$72,"&gt;0")+COUNTIFS('CA F'!$D$5:$D$72,CLUBS!$B21,'CA F'!$W$5:$W$72,"&gt;0")+COUNTIFS('CA H'!$D$5:$D$72,CLUBS!$B21,'CA H'!$W$5:$W$72,"&gt;0")+COUNTIFS('JU F'!$D$5:$D$72,CLUBS!$B21,'JU F'!$W$5:$W$72,"&gt;0")+COUNTIFS('JU H'!$D$5:$D$72,CLUBS!$B21,'JU H'!$W$5:$W$72,"&gt;0")</f>
        <v>0</v>
      </c>
      <c r="V23" s="26">
        <f>SUMIF('MP F'!$D$5:$D$72,CLUBS!$B21,'MP F'!$X$5:$X$72)+SUMIF('MP H'!$D$5:$D$72,CLUBS!$B21,'MP H'!$X$5:$X$72)+SUMIF('PO F'!$D$5:$D$72,CLUBS!$B21,'PO F'!$X$5:$X$72)+SUMIF('PO H'!$D$5:$D$72,CLUBS!$B21,'PO H'!$X$5:$X$72)+SUMIF('PU F'!$D$5:$D$72,CLUBS!$B21,'PU F'!$X$5:$X$72)+SUMIF('PU H'!$D$5:$D$72,CLUBS!$B21,'PU H'!$X$5:$X$72)+SUMIF('BE F'!$D$5:$D$72,CLUBS!$B21,'BE F'!$X$5:$X$72)+SUMIF('BE H'!$D$5:$D$72,CLUBS!$B21,'BE H'!$X$5:$X$72)+SUMIF('MI F'!$D$5:$D$72,CLUBS!$B21,'MI F'!$X$5:$X$72)+SUMIF('MI H'!$D$5:$D$72,CLUBS!$B21,'MI H'!$X$5:$X$72)+SUMIF('CA F'!$D$5:$D$72,CLUBS!$B21,'CA F'!$X$5:$X$72)+SUMIF('CA H'!$D$5:$D$72,CLUBS!$B21,'CA H'!$X$5:$X$72)+SUMIF('JU F'!$D$5:$D$72,CLUBS!$B21,'JU F'!$X$5:$X$72)+SUMIF('JU H'!$D$5:$D$72,CLUBS!$B21,'JU H'!$X$5:$X$72)</f>
        <v>0</v>
      </c>
      <c r="W23" s="26">
        <f>COUNTIFS('MP F'!$D$5:$D$72,CLUBS!$B21,'MP F'!$Y$5:$Y$72,"&gt;0")+COUNTIFS('MP H'!$D$5:$D$72,CLUBS!$B21,'MP H'!$Y$5:$Y$72,"&gt;0")+COUNTIFS('PO F'!$D$5:$D$72,CLUBS!$B21,'PO F'!$Y$5:$Y$72,"&gt;0")+COUNTIFS('PO H'!$D$5:$D$72,CLUBS!$B21,'PO H'!$Y$5:$Y$72,"&gt;0")+COUNTIFS('PU F'!$D$5:$D$72,CLUBS!$B21,'PU F'!$Y$5:$Y$72,"&gt;0")+COUNTIFS('PU H'!$D$5:$D$72,CLUBS!$B21,'PU H'!$Y$5:$Y$72,"&gt;0")+COUNTIFS('BE F'!$D$5:$D$72,CLUBS!$B21,'BE F'!$Y$5:$Y$72,"&gt;0")+COUNTIFS('BE H'!$D$5:$D$72,CLUBS!$B21,'BE H'!$Y$5:$Y$72,"&gt;0")+COUNTIFS('MI F'!$D$5:$D$72,CLUBS!$B21,'MI F'!$Y$5:$Y$72,"&gt;0")+COUNTIFS('MI H'!$D$5:$D$72,CLUBS!$B21,'MI H'!$Y$5:$Y$72,"&gt;0")+COUNTIFS('CA F'!$D$5:$D$72,CLUBS!$B21,'CA F'!$Y$5:$Y$72,"&gt;0")+COUNTIFS('CA H'!$D$5:$D$72,CLUBS!$B21,'CA H'!$Y$5:$Y$72,"&gt;0")+COUNTIFS('JU F'!$D$5:$D$72,CLUBS!$B21,'JU F'!$Y$5:$Y$72,"&gt;0")+COUNTIFS('JU H'!$D$5:$D$72,CLUBS!$B21,'JU H'!$Y$5:$Y$72,"&gt;0")</f>
        <v>0</v>
      </c>
      <c r="X23" s="26">
        <f>SUMIF('MP F'!$D$5:$D$72,CLUBS!$B21,'MP F'!$Z$5:$Z$72)+SUMIF('MP H'!$D$5:$D$72,CLUBS!$B21,'MP H'!$Z$5:$Z$72)+SUMIF('PO F'!$D$5:$D$72,CLUBS!$B21,'PO F'!$Z$5:$Z$72)+SUMIF('PO H'!$D$5:$D$72,CLUBS!$B21,'PO H'!$Z$5:$Z$72)+SUMIF('PU F'!$D$5:$D$72,CLUBS!$B21,'PU F'!$Z$5:$Z$72)+SUMIF('PU H'!$D$5:$D$72,CLUBS!$B21,'PU H'!$Z$5:$Z$72)+SUMIF('BE F'!$D$5:$D$72,CLUBS!$B21,'BE F'!$Z$5:$Z$72)+SUMIF('BE H'!$D$5:$D$72,CLUBS!$B21,'BE H'!$Z$5:$Z$72)+SUMIF('MI F'!$D$5:$D$72,CLUBS!$B21,'MI F'!$Z$5:$Z$72)+SUMIF('MI H'!$D$5:$D$72,CLUBS!$B21,'MI H'!$Z$5:$Z$72)+SUMIF('CA F'!$D$5:$D$72,CLUBS!$B21,'CA F'!$Z$5:$Z$72)+SUMIF('CA H'!$D$5:$D$72,CLUBS!$B21,'CA H'!$Z$5:$Z$72)+SUMIF('JU F'!$D$5:$D$72,CLUBS!$B21,'JU F'!$Z$5:$Z$72)+SUMIF('JU H'!$D$5:$D$72,CLUBS!$B21,'JU H'!$Z$5:$Z$72)</f>
        <v>0</v>
      </c>
      <c r="Y23" s="26">
        <f>COUNTIFS('MP F'!$D$5:$D$72,CLUBS!$B21,'MP F'!$AA$5:$AA$72,"&gt;0")+COUNTIFS('MP H'!$D$5:$D$72,CLUBS!$B21,'MP H'!$AA$5:$AA$72,"&gt;0")+COUNTIFS('PO F'!$D$5:$D$72,CLUBS!$B21,'PO F'!$AA$5:$AA$72,"&gt;0")+COUNTIFS('PO H'!$D$5:$D$72,CLUBS!$B21,'PO H'!$AA$5:$AA$72,"&gt;0")+COUNTIFS('PU F'!$D$5:$D$72,CLUBS!$B21,'PU F'!$AA$5:$AA$72,"&gt;0")+COUNTIFS('PU H'!$D$5:$D$72,CLUBS!$B21,'PU H'!$AA$5:$AA$72,"&gt;0")+COUNTIFS('BE F'!$D$5:$D$72,CLUBS!$B21,'BE F'!$AA$5:$AA$72,"&gt;0")+COUNTIFS('BE H'!$D$5:$D$72,CLUBS!$B21,'BE H'!$AA$5:$AA$72,"&gt;0")+COUNTIFS('MI F'!$D$5:$D$72,CLUBS!$B21,'MI F'!$AA$5:$AA$72,"&gt;0")+COUNTIFS('MI H'!$D$5:$D$72,CLUBS!$B21,'MI H'!$AA$5:$AA$72,"&gt;0")+COUNTIFS('CA F'!$D$5:$D$72,CLUBS!$B21,'CA F'!$AA$5:$AA$72,"&gt;0")+COUNTIFS('CA H'!$D$5:$D$72,CLUBS!$B21,'CA H'!$AA$5:$AA$72,"&gt;0")+COUNTIFS('JU F'!$D$5:$D$72,CLUBS!$B21,'JU F'!$AA$5:$AA$72,"&gt;0")+COUNTIFS('JU H'!$D$5:$D$72,CLUBS!$B21,'JU H'!$AA$5:$AA$72,"&gt;0")</f>
        <v>0</v>
      </c>
      <c r="Z23" s="26">
        <f>SUMIF('MP F'!$D$5:$D$72,CLUBS!$B21,'MP F'!$AB$5:$AB$72)+SUMIF('MP H'!$D$5:$D$72,CLUBS!$B21,'MP H'!$AB$5:$AB$72)+SUMIF('PO F'!$D$5:$D$72,CLUBS!$B21,'PO F'!$AB$5:$AB$72)+SUMIF('PO H'!$D$5:$D$72,CLUBS!$B21,'PO H'!$AB$5:$AB$72)+SUMIF('PU F'!$D$5:$D$72,CLUBS!$B21,'PU F'!$AB$5:$AB$72)+SUMIF('PU H'!$D$5:$D$72,CLUBS!$B21,'PU H'!$AB$5:$AB$72)+SUMIF('BE F'!$D$5:$D$72,CLUBS!$B21,'BE F'!$AB$5:$AB$72)+SUMIF('BE H'!$D$5:$D$72,CLUBS!$B21,'BE H'!$AB$5:$AB$72)+SUMIF('MI F'!$D$5:$D$72,CLUBS!$B21,'MI F'!$AB$5:$AB$72)+SUMIF('MI H'!$D$5:$D$72,CLUBS!$B21,'MI H'!$AB$5:$AB$72)+SUMIF('CA F'!$D$5:$D$72,CLUBS!$B21,'CA F'!$AB$5:$AB$72)+SUMIF('CA H'!$D$5:$D$72,CLUBS!$B21,'CA H'!$AB$5:$AB$72)+SUMIF('JU F'!$D$5:$D$72,CLUBS!$B21,'JU F'!$AB$5:$AB$72)+SUMIF('JU H'!$D$5:$D$72,CLUBS!$B21,'JU H'!$AB$5:$AB$72)</f>
        <v>0</v>
      </c>
      <c r="AA23" s="26">
        <f>COUNTIFS('MP F'!$D$5:$D$72,CLUBS!$B21,'MP F'!$AC$5:$AC$72,"&gt;0")+COUNTIFS('MP H'!$D$5:$D$72,CLUBS!$B21,'MP H'!$AC$5:$AC$72,"&gt;0")+COUNTIFS('PO F'!$D$5:$D$72,CLUBS!$B21,'PO F'!$AC$5:$AC$72,"&gt;0")+COUNTIFS('PO H'!$D$5:$D$72,CLUBS!$B21,'PO H'!$AC$5:$AC$72,"&gt;0")+COUNTIFS('PU F'!$D$5:$D$72,CLUBS!$B21,'PU F'!$AC$5:$AC$72,"&gt;0")+COUNTIFS('PU H'!$D$5:$D$72,CLUBS!$B21,'PU H'!$AC$5:$AC$72,"&gt;0")+COUNTIFS('BE F'!$D$5:$D$72,CLUBS!$B21,'BE F'!$AC$5:$AC$72,"&gt;0")+COUNTIFS('BE H'!$D$5:$D$72,CLUBS!$B21,'BE H'!$AC$5:$AC$72,"&gt;0")+COUNTIFS('MI F'!$D$5:$D$72,CLUBS!$B21,'MI F'!$AC$5:$AC$72,"&gt;0")+COUNTIFS('MI H'!$D$5:$D$72,CLUBS!$B21,'MI H'!$AC$5:$AC$72,"&gt;0")+COUNTIFS('CA F'!$D$5:$D$72,CLUBS!$B21,'CA F'!$AC$5:$AC$72,"&gt;0")+COUNTIFS('CA H'!$D$5:$D$72,CLUBS!$B21,'CA H'!$AC$5:$AC$72,"&gt;0")+COUNTIFS('JU F'!$D$5:$D$72,CLUBS!$B21,'JU F'!$AC$5:$AC$72,"&gt;0")+COUNTIFS('JU H'!$D$5:$D$72,CLUBS!$B21,'JU H'!$AC$5:$AC$72,"&gt;0")</f>
        <v>0</v>
      </c>
      <c r="AB23" s="26">
        <f>SUMIF('MP F'!$D$5:$D$72,CLUBS!$B21,'MP F'!$AD$5:$AD$72)+SUMIF('MP H'!$D$5:$D$72,CLUBS!$B21,'MP H'!$AD$5:$AD$72)+SUMIF('PO F'!$D$5:$D$72,CLUBS!$B21,'PO F'!$AD$5:$AD$72)+SUMIF('PO H'!$D$5:$D$72,CLUBS!$B21,'PO H'!$AD$5:$AD$72)+SUMIF('PU F'!$D$5:$D$72,CLUBS!$B21,'PU F'!$AD$5:$AD$72)+SUMIF('PU H'!$D$5:$D$72,CLUBS!$B21,'PU H'!$AD$5:$AD$72)+SUMIF('BE F'!$D$5:$D$72,CLUBS!$B21,'BE F'!$AD$5:$AD$72)+SUMIF('BE H'!$D$5:$D$72,CLUBS!$B21,'BE H'!$AD$5:$AD$72)+SUMIF('MI F'!$D$5:$D$72,CLUBS!$B21,'MI F'!$AD$5:$AD$72)+SUMIF('MI H'!$D$5:$D$72,CLUBS!$B21,'MI H'!$AD$5:$AD$72)+SUMIF('CA F'!$D$5:$D$72,CLUBS!$B21,'CA F'!$AD$5:$AD$72)+SUMIF('CA H'!$D$5:$D$72,CLUBS!$B21,'CA H'!$AD$5:$AD$72)+SUMIF('JU F'!$D$5:$D$72,CLUBS!$B21,'JU F'!$AD$5:$AD$72)+SUMIF('JU H'!$D$5:$D$72,CLUBS!$B21,'JU H'!$AD$5:$AD$72)</f>
        <v>0</v>
      </c>
      <c r="AC23" s="26">
        <f>COUNTIFS('MP F'!$D$5:$D$72,CLUBS!$B21,'MP F'!$AE$5:$AE$72,"&gt;0")+COUNTIFS('MP H'!$D$5:$D$72,CLUBS!$B21,'MP H'!$AE$5:$AE$72,"&gt;0")+COUNTIFS('PO F'!$D$5:$D$72,CLUBS!$B21,'PO F'!$AE$5:$AE$72,"&gt;0")+COUNTIFS('PO H'!$D$5:$D$72,CLUBS!$B21,'PO H'!$AE$5:$AE$72,"&gt;0")+COUNTIFS('PU F'!$D$5:$D$72,CLUBS!$B21,'PU F'!$AE$5:$AE$72,"&gt;0")+COUNTIFS('PU H'!$D$5:$D$72,CLUBS!$B21,'PU H'!$AE$5:$AE$72,"&gt;0")+COUNTIFS('BE F'!$D$5:$D$72,CLUBS!$B21,'BE F'!$AE$5:$AE$72,"&gt;0")+COUNTIFS('BE H'!$D$5:$D$72,CLUBS!$B21,'BE H'!$AE$5:$AE$72,"&gt;0")+COUNTIFS('MI F'!$D$5:$D$72,CLUBS!$B21,'MI F'!$AE$5:$AE$72,"&gt;0")+COUNTIFS('MI H'!$D$5:$D$72,CLUBS!$B21,'MI H'!$AE$5:$AE$72,"&gt;0")+COUNTIFS('CA F'!$D$5:$D$72,CLUBS!$B21,'CA F'!$AE$5:$AE$72,"&gt;0")+COUNTIFS('CA H'!$D$5:$D$72,CLUBS!$B21,'CA H'!$AE$5:$AE$72,"&gt;0")+COUNTIFS('JU F'!$D$5:$D$72,CLUBS!$B21,'JU F'!$AE$5:$AE$72,"&gt;0")+COUNTIFS('JU H'!$D$5:$D$72,CLUBS!$B21,'JU H'!$AE$5:$AE$72,"&gt;0")</f>
        <v>0</v>
      </c>
      <c r="AD23" s="26">
        <f>SUMIF('MP F'!$D$5:$D$72,CLUBS!$B21,'MP F'!$AF$5:$AF$72)+SUMIF('MP H'!$D$5:$D$72,CLUBS!$B21,'MP H'!$AF$5:$AF$72)+SUMIF('PO F'!$D$5:$D$72,CLUBS!$B21,'PO F'!$AF$5:$AF$72)+SUMIF('PO H'!$D$5:$D$72,CLUBS!$B21,'PO H'!$AF$5:$AF$72)+SUMIF('PU F'!$D$5:$D$72,CLUBS!$B21,'PU F'!$AF$5:$AF$72)+SUMIF('PU H'!$D$5:$D$72,CLUBS!$B21,'PU H'!$AF$5:$AF$72)+SUMIF('BE F'!$D$5:$D$72,CLUBS!$B21,'BE F'!$AF$5:$AF$72)+SUMIF('BE H'!$D$5:$D$72,CLUBS!$B21,'BE H'!$AF$5:$AF$72)+SUMIF('MI F'!$D$5:$D$72,CLUBS!$B21,'MI F'!$AF$5:$AF$72)+SUMIF('MI H'!$D$5:$D$72,CLUBS!$B21,'MI H'!$AF$5:$AF$72)+SUMIF('CA F'!$D$5:$D$72,CLUBS!$B21,'CA F'!$AF$5:$AF$72)+SUMIF('CA H'!$D$5:$D$72,CLUBS!$B21,'CA H'!$AF$5:$AF$72)+SUMIF('JU F'!$D$5:$D$72,CLUBS!$B21,'JU F'!$AF$5:$AF$72)+SUMIF('JU H'!$D$5:$D$72,CLUBS!$B21,'JU H'!$AF$5:$AF$72)</f>
        <v>0</v>
      </c>
      <c r="AE23" s="26">
        <f>COUNTIFS('MP F'!$D$5:$D$72,CLUBS!$B21,'MP F'!$AG$5:$AG$72,"&gt;0")+COUNTIFS('MP H'!$D$5:$D$72,CLUBS!$B21,'MP H'!$AG$5:$AG$72,"&gt;0")+COUNTIFS('PO F'!$D$5:$D$72,CLUBS!$B21,'PO F'!$AG$5:$AG$72,"&gt;0")+COUNTIFS('PO H'!$D$5:$D$72,CLUBS!$B21,'PO H'!$AG$5:$AG$72,"&gt;0")+COUNTIFS('PU F'!$D$5:$D$72,CLUBS!$B21,'PU F'!$AG$5:$AG$72,"&gt;0")+COUNTIFS('PU H'!$D$5:$D$72,CLUBS!$B21,'PU H'!$AG$5:$AG$72,"&gt;0")+COUNTIFS('BE F'!$D$5:$D$72,CLUBS!$B21,'BE F'!$AG$5:$AG$72,"&gt;0")+COUNTIFS('BE H'!$D$5:$D$72,CLUBS!$B21,'BE H'!$AG$5:$AG$72,"&gt;0")+COUNTIFS('MI F'!$D$5:$D$72,CLUBS!$B21,'MI F'!$AG$5:$AG$72,"&gt;0")+COUNTIFS('MI H'!$D$5:$D$72,CLUBS!$B21,'MI H'!$AG$5:$AG$72,"&gt;0")+COUNTIFS('CA F'!$D$5:$D$72,CLUBS!$B21,'CA F'!$AG$5:$AG$72,"&gt;0")+COUNTIFS('CA H'!$D$5:$D$72,CLUBS!$B21,'CA H'!$AG$5:$AG$72,"&gt;0")+COUNTIFS('JU F'!$D$5:$D$72,CLUBS!$B21,'JU F'!$AG$5:$AG$72,"&gt;0")+COUNTIFS('JU H'!$D$5:$D$72,CLUBS!$B21,'JU H'!$AG$5:$AG$72,"&gt;0")</f>
        <v>0</v>
      </c>
      <c r="AF23" s="26">
        <f>SUMIF('MP F'!$D$5:$D$72,CLUBS!$B21,'MP F'!$AH$5:$AH$72)+SUMIF('MP H'!$D$5:$D$72,CLUBS!$B21,'MP H'!$AH$5:$AH$72)+SUMIF('PO F'!$D$5:$D$72,CLUBS!$B21,'PO F'!$AH$5:$AH$72)+SUMIF('PO H'!$D$5:$D$72,CLUBS!$B21,'PO H'!$AH$5:$AH$72)+SUMIF('PU F'!$D$5:$D$72,CLUBS!$B21,'PU F'!$AH$5:$AH$72)+SUMIF('PU H'!$D$5:$D$72,CLUBS!$B21,'PU H'!$AH$5:$AH$72)+SUMIF('BE F'!$D$5:$D$72,CLUBS!$B21,'BE F'!$AH$5:$AH$72)+SUMIF('BE H'!$D$5:$D$72,CLUBS!$B21,'BE H'!$AH$5:$AH$72)+SUMIF('MI F'!$D$5:$D$72,CLUBS!$B21,'MI F'!$AH$5:$AH$72)+SUMIF('MI H'!$D$5:$D$72,CLUBS!$B21,'MI H'!$AH$5:$AH$72)+SUMIF('CA F'!$D$5:$D$72,CLUBS!$B21,'CA F'!$AH$5:$AH$72)+SUMIF('CA H'!$D$5:$D$72,CLUBS!$B21,'CA H'!$AH$5:$AH$72)+SUMIF('JU F'!$D$5:$D$72,CLUBS!$B21,'JU F'!$AH$5:$AH$72)+SUMIF('JU H'!$D$5:$D$72,CLUBS!$B21,'JU H'!$AH$5:$AH$72)</f>
        <v>0</v>
      </c>
      <c r="AG23" s="16">
        <f t="shared" si="1"/>
        <v>0</v>
      </c>
      <c r="AH23" s="28">
        <f t="shared" si="2"/>
        <v>0</v>
      </c>
      <c r="AI23" s="29">
        <f t="shared" si="3"/>
        <v>0</v>
      </c>
      <c r="AJ23" s="14">
        <f>COUNTIF('Licenciés Jeunes 2023'!F:F,CLUBS!B21)</f>
        <v>0</v>
      </c>
      <c r="AK23" s="27">
        <f t="shared" si="4"/>
        <v>0</v>
      </c>
    </row>
    <row r="24" spans="1:37" ht="13.5" x14ac:dyDescent="0.3">
      <c r="A24" s="34">
        <f t="shared" si="0"/>
        <v>13</v>
      </c>
      <c r="B24" s="65" t="s">
        <v>109</v>
      </c>
      <c r="C24" s="14">
        <f>COUNTIFS('MP F'!$D$5:$D$72,CLUBS!$B24,'MP F'!$E$5:$E$72,"&gt;0")+COUNTIFS('MP H'!$D$5:$D$72,CLUBS!$B24,'MP H'!$E$5:$E$72,"&gt;0")+COUNTIFS('PO F'!$D$5:$D$72,CLUBS!$B24,'PO F'!$E$5:$E$72,"&gt;0")+COUNTIFS('PO H'!$D$5:$D$72,CLUBS!$B24,'PO H'!$E$5:$E$72,"&gt;0")+COUNTIFS('PU F'!$D$5:$D$72,CLUBS!$B24,'PU F'!$E$5:$E$72,"&gt;0")+COUNTIFS('PU H'!$D$5:$D$72,CLUBS!$B24,'PU H'!$E$5:$E$72,"&gt;0")+COUNTIFS('BE F'!$D$5:$D$72,CLUBS!$B24,'BE F'!$E$5:$E$72,"&gt;0")+COUNTIFS('BE H'!$D$5:$D$72,CLUBS!$B24,'BE H'!$E$5:$E$72,"&gt;0")+COUNTIFS('MI F'!$D$5:$D$72,CLUBS!$B24,'MI F'!$E$5:$E$72,"&gt;0")+COUNTIFS('MI H'!$D$5:$D$72,CLUBS!$B24,'MI H'!$E$5:$E$72,"&gt;0")+COUNTIFS('CA F'!$D$5:$D$72,CLUBS!$B24,'CA F'!$E$5:$E$72,"&gt;0")+COUNTIFS('CA H'!$D$5:$D$72,CLUBS!$B24,'CA H'!$E$5:$E$72,"&gt;0")+COUNTIFS('JU F'!$D$5:$D$72,CLUBS!$B24,'JU F'!$E$5:$E$72,"&gt;0")+COUNTIFS('JU H'!$D$5:$D$72,CLUBS!$B24,'JU H'!$E$5:$E$72,"&gt;0")</f>
        <v>6</v>
      </c>
      <c r="D24" s="27">
        <f>SUMIF('MP F'!$D$5:$D$72,CLUBS!$B24,'MP F'!$F$5:$F$72)+SUMIF('MP H'!$D$5:$D$72,CLUBS!$B24,'MP H'!$F$5:$F$72)+SUMIF('PO F'!$D$5:$D$72,CLUBS!$B24,'PO F'!$F$5:$F$72)+SUMIF('PO H'!$D$5:$D$72,CLUBS!$B24,'PO H'!$F$5:$F$72)+SUMIF('PU F'!$D$5:$D$72,CLUBS!$B24,'PU F'!$F$5:$F$72)+SUMIF('PU H'!$D$5:$D$72,CLUBS!$B24,'PU H'!$F$5:$F$72)+SUMIF('BE F'!$D$5:$D$72,CLUBS!$B24,'BE F'!$F$5:$F$72)+SUMIF('BE H'!$D$5:$D$72,CLUBS!$B24,'BE H'!$F$5:$F$72)+SUMIF('MI F'!$D$5:$D$72,CLUBS!$B24,'MI F'!$F$5:$F$72)+SUMIF('MI H'!$D$5:$D$72,CLUBS!$B24,'MI H'!$F$5:$F$72)+SUMIF('CA F'!$D$5:$D$72,CLUBS!$B24,'CA F'!$F$5:$F$72)+SUMIF('CA H'!$D$5:$D$72,CLUBS!$B24,'CA H'!$F$5:$F$72)+SUMIF('JU F'!$D$5:$D$72,CLUBS!$B24,'JU F'!$F$5:$F$72)+SUMIF('JU H'!$D$5:$D$72,CLUBS!$B24,'JU H'!$F$5:$F$72)</f>
        <v>80</v>
      </c>
      <c r="E24" s="38">
        <f>COUNTIFS('MP F'!$D$5:$D$72,CLUBS!$B24,'MP F'!$G$5:$G$72,"&gt;0")+COUNTIFS('MP H'!$D$5:$D$72,CLUBS!$B24,'MP H'!$G$5:$G$72,"&gt;0")+COUNTIFS('PO F'!$D$5:$D$72,CLUBS!$B24,'PO F'!$G$5:$G$72,"&gt;0")+COUNTIFS('PO H'!$D$5:$D$72,CLUBS!$B24,'PO H'!$G$5:$G$72,"&gt;0")+COUNTIFS('PU F'!$D$5:$D$72,CLUBS!$B24,'PU F'!$G$5:$G$72,"&gt;0")+COUNTIFS('PU H'!$D$5:$D$72,CLUBS!$B24,'PU H'!$G$5:$G$72,"&gt;0")+COUNTIFS('BE F'!$D$5:$D$72,CLUBS!$B24,'BE F'!$G$5:$G$72,"&gt;0")+COUNTIFS('BE H'!$D$5:$D$72,CLUBS!$B24,'BE H'!$G$5:$G$72,"&gt;0")+COUNTIFS('MI F'!$D$5:$D$72,CLUBS!$B24,'MI F'!$G$5:$G$72,"&gt;0")+COUNTIFS('MI H'!$D$5:$D$72,CLUBS!$B24,'MI H'!$G$5:$G$72,"&gt;0")+COUNTIFS('CA F'!$D$5:$D$72,CLUBS!$B24,'CA F'!$G$5:$G$72,"&gt;0")+COUNTIFS('CA H'!$D$5:$D$72,CLUBS!$B24,'CA H'!$G$5:$G$72,"&gt;0")+COUNTIFS('JU F'!$D$5:$D$72,CLUBS!$B24,'JU F'!$G$5:$G$72,"&gt;0")+COUNTIFS('JU H'!$D$5:$D$72,CLUBS!$B24,'JU H'!$G$5:$G$72,"&gt;0")</f>
        <v>3</v>
      </c>
      <c r="F24" s="58">
        <f>SUMIF('MP F'!$D$5:$D$72,CLUBS!$B24,'MP F'!$H$5:$H$72)+SUMIF('MP H'!$D$5:$D$72,CLUBS!$B24,'MP H'!$H$5:$H$72)+SUMIF('PO F'!$D$5:$D$72,CLUBS!$B24,'PO F'!$H$5:$H$72)+SUMIF('PO H'!$D$5:$D$72,CLUBS!$B24,'PO H'!$H$5:$H$72)+SUMIF('PU F'!$D$5:$D$72,CLUBS!$B24,'PU F'!$H$5:$H$72)+SUMIF('PU H'!$D$5:$D$72,CLUBS!$B24,'PU H'!$H$5:$H$72)+SUMIF('BE F'!$D$5:$D$72,CLUBS!$B24,'BE F'!$H$5:$H$72)+SUMIF('BE H'!$D$5:$D$72,CLUBS!$B24,'BE H'!$H$5:$H$72)+SUMIF('MI F'!$D$5:$D$72,CLUBS!$B24,'MI F'!$H$5:$H$72)+SUMIF('MI H'!$D$5:$D$72,CLUBS!$B24,'MI H'!$H$5:$H$72)+SUMIF('CA F'!$D$5:$D$72,CLUBS!$B24,'CA F'!$H$5:$H$72)+SUMIF('CA H'!$D$5:$D$72,CLUBS!$B24,'CA H'!$H$5:$H$72)+SUMIF('JU F'!$D$5:$D$72,CLUBS!$B24,'JU F'!$H$5:$H$72)+SUMIF('JU H'!$D$5:$D$72,CLUBS!$B24,'JU H'!$H$5:$H$72)</f>
        <v>52</v>
      </c>
      <c r="G24" s="14">
        <f>COUNTIFS('MP F'!$D$5:$D$72,CLUBS!$B24,'MP F'!$I$5:$I$72,"&gt;0")+COUNTIFS('MP H'!$D$5:$D$72,CLUBS!$B24,'MP H'!$I$5:$I$72,"&gt;0")+COUNTIFS('PO F'!$D$5:$D$72,CLUBS!$B24,'PO F'!$I$5:$I$72,"&gt;0")+COUNTIFS('PO H'!$D$5:$D$72,CLUBS!$B24,'PO H'!$I$5:$I$72,"&gt;0")+COUNTIFS('PU F'!$D$5:$D$72,CLUBS!$B24,'PU F'!$I$5:$I$72,"&gt;0")+COUNTIFS('PU H'!$D$5:$D$72,CLUBS!$B24,'PU H'!$I$5:$I$72,"&gt;0")+COUNTIFS('BE F'!$D$5:$D$72,CLUBS!$B24,'BE F'!$I$5:$I$72,"&gt;0")+COUNTIFS('BE H'!$D$5:$D$72,CLUBS!$B24,'BE H'!$I$5:$I$72,"&gt;0")+COUNTIFS('MI F'!$D$5:$D$72,CLUBS!$B24,'MI F'!$I$5:$I$72,"&gt;0")+COUNTIFS('MI H'!$D$5:$D$72,CLUBS!$B24,'MI H'!$I$5:$I$72,"&gt;0")+COUNTIFS('CA F'!$D$5:$D$72,CLUBS!$B24,'CA F'!$I$5:$I$72,"&gt;0")+COUNTIFS('CA H'!$D$5:$D$72,CLUBS!$B24,'CA H'!$I$5:$I$72,"&gt;0")+COUNTIFS('JU F'!$D$5:$D$72,CLUBS!$B24,'JU F'!$I$5:$I$72,"&gt;0")+COUNTIFS('JU H'!$D$5:$D$72,CLUBS!$B24,'JU H'!$I$5:$I$72,"&gt;0")</f>
        <v>4</v>
      </c>
      <c r="H24" s="26">
        <f>SUMIF('MP F'!$D$5:$D$72,CLUBS!$B24,'MP F'!$J$5:$J$72)+SUMIF('MP H'!$D$5:$D$72,CLUBS!$B24,'MP H'!$J$5:$J$72)+SUMIF('PO F'!$D$5:$D$72,CLUBS!$B24,'PO F'!$J$5:$J$72)+SUMIF('PO H'!$D$5:$D$72,CLUBS!$B24,'PO H'!$J$5:$J$72)+SUMIF('PU F'!$D$5:$D$72,CLUBS!$B24,'PU F'!$J$5:$J$72)+SUMIF('PU H'!$D$5:$D$72,CLUBS!$B24,'PU H'!$J$5:$J$72)+SUMIF('BE F'!$D$5:$D$72,CLUBS!$B24,'BE F'!$J$5:$J$72)+SUMIF('BE H'!$D$5:$D$72,CLUBS!$B24,'BE H'!$J$5:$J$72)+SUMIF('MI F'!$D$5:$D$72,CLUBS!$B24,'MI F'!$J$5:$J$72)+SUMIF('MI H'!$D$5:$D$72,CLUBS!$B24,'MI H'!$J$5:$J$72)+SUMIF('CA F'!$D$5:$D$72,CLUBS!$B24,'CA F'!$J$5:$J$72)+SUMIF('CA H'!$D$5:$D$72,CLUBS!$B24,'CA H'!$J$5:$J$72)+SUMIF('JU F'!$D$5:$D$72,CLUBS!$B24,'JU F'!$J$5:$J$72)+SUMIF('JU H'!$D$5:$D$72,CLUBS!$B24,'JU H'!$J$5:$J$72)</f>
        <v>74</v>
      </c>
      <c r="I24" s="38">
        <f>COUNTIFS('MP F'!$D$5:$D$72,CLUBS!$B24,'MP F'!$K$5:$K$72,"&gt;0")+COUNTIFS('MP H'!$D$5:$D$72,CLUBS!$B24,'MP H'!$K$5:$K$72,"&gt;0")+COUNTIFS('PO F'!$D$5:$D$72,CLUBS!$B24,'PO F'!$K$5:$K$72,"&gt;0")+COUNTIFS('PO H'!$D$5:$D$72,CLUBS!$B24,'PO H'!$K$5:$K$72,"&gt;0")+COUNTIFS('PU F'!$D$5:$D$72,CLUBS!$B24,'PU F'!$K$5:$K$72,"&gt;0")+COUNTIFS('PU H'!$D$5:$D$72,CLUBS!$B24,'PU H'!$K$5:$K$72,"&gt;0")+COUNTIFS('BE F'!$D$5:$D$72,CLUBS!$B24,'BE F'!$K$5:$K$72,"&gt;0")+COUNTIFS('BE H'!$D$5:$D$72,CLUBS!$B24,'BE H'!$K$5:$K$72,"&gt;0")+COUNTIFS('MI F'!$D$5:$D$72,CLUBS!$B24,'MI F'!$K$5:$K$72,"&gt;0")+COUNTIFS('MI H'!$D$5:$D$72,CLUBS!$B24,'MI H'!$K$5:$K$72,"&gt;0")+COUNTIFS('CA F'!$D$5:$D$72,CLUBS!$B24,'CA F'!$K$5:$K$72,"&gt;0")+COUNTIFS('CA H'!$D$5:$D$72,CLUBS!$B24,'CA H'!$K$5:$K$72,"&gt;0")+COUNTIFS('JU F'!$D$5:$D$72,CLUBS!$B24,'JU F'!$K$5:$K$72,"&gt;0")+COUNTIFS('JU H'!$D$5:$D$72,CLUBS!$B24,'JU H'!$K$5:$K$72,"&gt;0")</f>
        <v>0</v>
      </c>
      <c r="J24" s="38">
        <f>SUMIF('MP F'!$D$5:$D$72,CLUBS!$B24,'MP F'!$L$5:$L$72)+SUMIF('MP H'!$D$5:$D$72,CLUBS!$B24,'MP H'!$L$5:$L$72)+SUMIF('PO F'!$D$5:$D$72,CLUBS!$B24,'PO F'!$L$5:$L$72)+SUMIF('PO H'!$D$5:$D$72,CLUBS!$B24,'PO H'!$L$5:$L$72)+SUMIF('PU F'!$D$5:$D$72,CLUBS!$B24,'PU F'!$L$5:$L$72)+SUMIF('PU H'!$D$5:$D$72,CLUBS!$B24,'PU H'!$L$5:$L$72)+SUMIF('BE F'!$D$5:$D$72,CLUBS!$B24,'BE F'!$L$5:$L$72)+SUMIF('BE H'!$D$5:$D$72,CLUBS!$B24,'BE H'!$L$5:$L$72)+SUMIF('MI F'!$D$5:$D$72,CLUBS!$B24,'MI F'!$L$5:$L$72)+SUMIF('MI H'!$D$5:$D$72,CLUBS!$B24,'MI H'!$L$5:$L$72)+SUMIF('CA F'!$D$5:$D$72,CLUBS!$B24,'CA F'!$L$5:$L$72)+SUMIF('CA H'!$D$5:$D$72,CLUBS!$B24,'CA H'!$L$5:$L$72)+SUMIF('JU F'!$D$5:$D$72,CLUBS!$B24,'JU F'!$L$5:$L$72)+SUMIF('JU H'!$D$5:$D$72,CLUBS!$B24,'JU H'!$L$5:$L$72)</f>
        <v>0</v>
      </c>
      <c r="K24" s="26">
        <f>COUNTIFS('MP F'!$D$5:$D$72,CLUBS!$B24,'MP F'!$M$5:$M$72,"&gt;0")+COUNTIFS('MP H'!$D$5:$D$72,CLUBS!$B24,'MP H'!$M$5:$M$72,"&gt;0")+COUNTIFS('PO F'!$D$5:$D$72,CLUBS!$B24,'PO F'!$M$5:$M$72,"&gt;0")+COUNTIFS('PO H'!$D$5:$D$72,CLUBS!$B24,'PO H'!$M$5:$M$72,"&gt;0")+COUNTIFS('PU F'!$D$5:$D$72,CLUBS!$B24,'PU F'!$M$5:$M$72,"&gt;0")+COUNTIFS('PU H'!$D$5:$D$72,CLUBS!$B24,'PU H'!$M$5:$M$72,"&gt;0")+COUNTIFS('BE F'!$D$5:$D$72,CLUBS!$B24,'BE F'!$M$5:$M$72,"&gt;0")+COUNTIFS('BE H'!$D$5:$D$72,CLUBS!$B24,'BE H'!$M$5:$M$72,"&gt;0")+COUNTIFS('MI F'!$D$5:$D$72,CLUBS!$B24,'MI F'!$M$5:$M$72,"&gt;0")+COUNTIFS('MI H'!$D$5:$D$72,CLUBS!$B24,'MI H'!$M$5:$M$72,"&gt;0")+COUNTIFS('CA F'!$D$5:$D$72,CLUBS!$B24,'CA F'!$M$5:$M$72,"&gt;0")+COUNTIFS('CA H'!$D$5:$D$72,CLUBS!$B24,'CA H'!$M$5:$M$72,"&gt;0")+COUNTIFS('JU F'!$D$5:$D$72,CLUBS!$B24,'JU F'!$M$5:$M$72,"&gt;0")+COUNTIFS('JU H'!$D$5:$D$72,CLUBS!$B24,'JU H'!$M$5:$M$72,"&gt;0")</f>
        <v>0</v>
      </c>
      <c r="L24" s="26">
        <f>SUMIF('MP F'!$D$5:$D$72,CLUBS!$B24,'MP F'!$N$5:$N$72)+SUMIF('MP H'!$D$5:$D$72,CLUBS!$B24,'MP H'!$N$5:$N$72)+SUMIF('PO F'!$D$5:$D$72,CLUBS!$B24,'PO F'!$N$5:$N$72)+SUMIF('PO H'!$D$5:$D$72,CLUBS!$B24,'PO H'!$N$5:$N$72)+SUMIF('PU F'!$D$5:$D$72,CLUBS!$B24,'PU F'!$N$5:$N$72)+SUMIF('PU H'!$D$5:$D$72,CLUBS!$B24,'PU H'!$N$5:$N$72)+SUMIF('BE F'!$D$5:$D$72,CLUBS!$B24,'BE F'!$N$5:$N$72)+SUMIF('BE H'!$D$5:$D$72,CLUBS!$B24,'BE H'!$N$5:$N$72)+SUMIF('MI F'!$D$5:$D$72,CLUBS!$B24,'MI F'!$N$5:$N$72)+SUMIF('MI H'!$D$5:$D$72,CLUBS!$B24,'MI H'!$N$5:$N$72)+SUMIF('CA F'!$D$5:$D$72,CLUBS!$B24,'CA F'!$N$5:$N$72)+SUMIF('CA H'!$D$5:$D$72,CLUBS!$B24,'CA H'!$N$5:$N$72)+SUMIF('JU F'!$D$5:$D$72,CLUBS!$B24,'JU F'!$N$5:$N$72)+SUMIF('JU H'!$D$5:$D$72,CLUBS!$B24,'JU H'!$N$5:$N$72)</f>
        <v>0</v>
      </c>
      <c r="M24" s="26">
        <f>COUNTIFS('MP F'!$D$5:$D$72,CLUBS!$B24,'MP F'!$O$5:$O$72,"&gt;0")+COUNTIFS('MP H'!$D$5:$D$72,CLUBS!$B24,'MP H'!$O$5:$O$72,"&gt;0")+COUNTIFS('PO F'!$D$5:$D$72,CLUBS!$B24,'PO F'!$O$5:$O$72,"&gt;0")+COUNTIFS('PO H'!$D$5:$D$72,CLUBS!$B24,'PO H'!$O$5:$O$72,"&gt;0")+COUNTIFS('PU F'!$D$5:$D$72,CLUBS!$B24,'PU F'!$O$5:$O$72,"&gt;0")+COUNTIFS('PU H'!$D$5:$D$72,CLUBS!$B24,'PU H'!$O$5:$O$72,"&gt;0")+COUNTIFS('BE F'!$D$5:$D$72,CLUBS!$B24,'BE F'!$O$5:$O$72,"&gt;0")+COUNTIFS('BE H'!$D$5:$D$72,CLUBS!$B24,'BE H'!$O$5:$O$72,"&gt;0")+COUNTIFS('MI F'!$D$5:$D$72,CLUBS!$B24,'MI F'!$O$5:$O$72,"&gt;0")+COUNTIFS('MI H'!$D$5:$D$72,CLUBS!$B24,'MI H'!$O$5:$O$72,"&gt;0")+COUNTIFS('CA F'!$D$5:$D$72,CLUBS!$B24,'CA F'!$O$5:$O$72,"&gt;0")+COUNTIFS('CA H'!$D$5:$D$72,CLUBS!$B24,'CA H'!$O$5:$O$72,"&gt;0")+COUNTIFS('JU F'!$D$5:$D$72,CLUBS!$B24,'JU F'!$O$5:$O$72,"&gt;0")+COUNTIFS('JU H'!$D$5:$D$72,CLUBS!$B24,'JU H'!$O$5:$O$72,"&gt;0")</f>
        <v>0</v>
      </c>
      <c r="N24" s="26">
        <f>SUMIF('MP F'!$D$5:$D$72,CLUBS!$B24,'MP F'!$P$5:$P$72)+SUMIF('MP H'!$D$5:$D$72,CLUBS!$B24,'MP H'!$P$5:$P$72)+SUMIF('PO F'!$D$5:$D$72,CLUBS!$B24,'PO F'!$P$5:$P$72)+SUMIF('PO H'!$D$5:$D$72,CLUBS!$B24,'PO H'!$P$5:$P$72)+SUMIF('PU F'!$D$5:$D$72,CLUBS!$B24,'PU F'!$P$5:$P$72)+SUMIF('PU H'!$D$5:$D$72,CLUBS!$B24,'PU H'!$P$5:$P$72)+SUMIF('BE F'!$D$5:$D$72,CLUBS!$B24,'BE F'!$P$5:$P$72)+SUMIF('BE H'!$D$5:$D$72,CLUBS!$B24,'BE H'!$P$5:$P$72)+SUMIF('MI F'!$D$5:$D$72,CLUBS!$B24,'MI F'!$P$5:$P$72)+SUMIF('MI H'!$D$5:$D$72,CLUBS!$B24,'MI H'!$P$5:$P$72)+SUMIF('CA F'!$D$5:$D$72,CLUBS!$B24,'CA F'!$P$5:$P$72)+SUMIF('CA H'!$D$5:$D$72,CLUBS!$B24,'CA H'!$P$5:$P$72)+SUMIF('JU F'!$D$5:$D$72,CLUBS!$B24,'JU F'!$P$5:$P$72)+SUMIF('JU H'!$D$5:$D$72,CLUBS!$B24,'JU H'!$P$5:$P$72)</f>
        <v>0</v>
      </c>
      <c r="O24" s="26">
        <f>COUNTIFS('MP F'!$D$5:$D$72,CLUBS!$B24,'MP F'!$Q$5:$Q$72,"&gt;0")+COUNTIFS('MP H'!$D$5:$D$72,CLUBS!$B24,'MP H'!$Q$5:$Q$72,"&gt;0")+COUNTIFS('PO F'!$D$5:$D$72,CLUBS!$B24,'PO F'!$Q$5:$Q$72,"&gt;0")+COUNTIFS('PO H'!$D$5:$D$72,CLUBS!$B24,'PO H'!$Q$5:$Q$72,"&gt;0")+COUNTIFS('PU F'!$D$5:$D$72,CLUBS!$B24,'PU F'!$Q$5:$Q$72,"&gt;0")+COUNTIFS('PU H'!$D$5:$D$72,CLUBS!$B24,'PU H'!$Q$5:$Q$72,"&gt;0")+COUNTIFS('BE F'!$D$5:$D$72,CLUBS!$B24,'BE F'!$Q$5:$Q$72,"&gt;0")+COUNTIFS('BE H'!$D$5:$D$72,CLUBS!$B24,'BE H'!$Q$5:$Q$72,"&gt;0")+COUNTIFS('MI F'!$D$5:$D$72,CLUBS!$B24,'MI F'!$Q$5:$Q$72,"&gt;0")+COUNTIFS('MI H'!$D$5:$D$72,CLUBS!$B24,'MI H'!$Q$5:$Q$72,"&gt;0")+COUNTIFS('CA F'!$D$5:$D$72,CLUBS!$B24,'CA F'!$Q$5:$Q$72,"&gt;0")+COUNTIFS('CA H'!$D$5:$D$72,CLUBS!$B24,'CA H'!$Q$5:$Q$72,"&gt;0")+COUNTIFS('JU F'!$D$5:$D$72,CLUBS!$B24,'JU F'!$Q$5:$Q$72,"&gt;0")+COUNTIFS('JU H'!$D$5:$D$72,CLUBS!$B24,'JU H'!$Q$5:$Q$72,"&gt;0")</f>
        <v>0</v>
      </c>
      <c r="P24" s="26">
        <f>SUMIF('MP F'!$D$5:$D$72,CLUBS!$B24,'MP F'!$R$5:$R$72)+SUMIF('MP H'!$D$5:$D$72,CLUBS!$B24,'MP H'!$R$5:$R$72)+SUMIF('PO F'!$D$5:$D$72,CLUBS!$B24,'PO F'!$R$5:$R$72)+SUMIF('PO H'!$D$5:$D$72,CLUBS!$B24,'PO H'!$R$5:$R$72)+SUMIF('PU F'!$D$5:$D$72,CLUBS!$B24,'PU F'!$R$5:$R$72)+SUMIF('PU H'!$D$5:$D$72,CLUBS!$B24,'PU H'!$R$5:$R$72)+SUMIF('BE F'!$D$5:$D$72,CLUBS!$B24,'BE F'!$R$5:$R$72)+SUMIF('BE H'!$D$5:$D$72,CLUBS!$B24,'BE H'!$R$5:$R$72)+SUMIF('MI F'!$D$5:$D$72,CLUBS!$B24,'MI F'!$R$5:$R$72)+SUMIF('MI H'!$D$5:$D$72,CLUBS!$B24,'MI H'!$R$5:$R$72)+SUMIF('CA F'!$D$5:$D$72,CLUBS!$B24,'CA F'!$R$5:$R$72)+SUMIF('CA H'!$D$5:$D$72,CLUBS!$B24,'CA H'!$R$5:$R$72)+SUMIF('JU F'!$D$5:$D$72,CLUBS!$B24,'JU F'!$R$5:$R$72)+SUMIF('JU H'!$D$5:$D$72,CLUBS!$B24,'JU H'!$R$5:$R$72)</f>
        <v>0</v>
      </c>
      <c r="Q24" s="26">
        <f>COUNTIFS('MP F'!$D$5:$D$72,CLUBS!$B24,'MP F'!$S$5:$S$72,"&gt;0")+COUNTIFS('MP H'!$D$5:$D$72,CLUBS!$B24,'MP H'!$S$5:$S$72,"&gt;0")+COUNTIFS('PO F'!$D$5:$D$72,CLUBS!$B24,'PO F'!$S$5:$S$72,"&gt;0")+COUNTIFS('PO H'!$D$5:$D$72,CLUBS!$B24,'PO H'!$S$5:$S$72,"&gt;0")+COUNTIFS('PU F'!$D$5:$D$72,CLUBS!$B24,'PU F'!$S$5:$S$72,"&gt;0")+COUNTIFS('PU H'!$D$5:$D$72,CLUBS!$B24,'PU H'!$S$5:$S$72,"&gt;0")+COUNTIFS('BE F'!$D$5:$D$72,CLUBS!$B24,'BE F'!$S$5:$S$72,"&gt;0")+COUNTIFS('BE H'!$D$5:$D$72,CLUBS!$B24,'BE H'!$S$5:$S$72,"&gt;0")+COUNTIFS('MI F'!$D$5:$D$72,CLUBS!$B24,'MI F'!$S$5:$S$72,"&gt;0")+COUNTIFS('MI H'!$D$5:$D$72,CLUBS!$B24,'MI H'!$S$5:$S$72,"&gt;0")+COUNTIFS('CA F'!$D$5:$D$72,CLUBS!$B24,'CA F'!$S$5:$S$72,"&gt;0")+COUNTIFS('CA H'!$D$5:$D$72,CLUBS!$B24,'CA H'!$S$5:$S$72,"&gt;0")+COUNTIFS('JU F'!$D$5:$D$72,CLUBS!$B24,'JU F'!$S$5:$S$72,"&gt;0")+COUNTIFS('JU H'!$D$5:$D$72,CLUBS!$B24,'JU H'!$S$5:$S$72,"&gt;0")</f>
        <v>0</v>
      </c>
      <c r="R24" s="26">
        <f>SUMIF('MP F'!$D$5:$D$72,CLUBS!$B24,'MP F'!$T$5:$T$72)+SUMIF('MP H'!$D$5:$D$72,CLUBS!$B24,'MP H'!$T$5:$T$72)+SUMIF('PO F'!$D$5:$D$72,CLUBS!$B24,'PO F'!$T$5:$T$72)+SUMIF('PO H'!$D$5:$D$72,CLUBS!$B24,'PO H'!$T$5:$T$72)+SUMIF('PU F'!$D$5:$D$72,CLUBS!$B24,'PU F'!$T$5:$T$72)+SUMIF('PU H'!$D$5:$D$72,CLUBS!$B24,'PU H'!$T$5:$T$72)+SUMIF('BE F'!$D$5:$D$72,CLUBS!$B24,'BE F'!$T$5:$T$72)+SUMIF('BE H'!$D$5:$D$72,CLUBS!$B24,'BE H'!$T$5:$T$72)+SUMIF('MI F'!$D$5:$D$72,CLUBS!$B24,'MI F'!$T$5:$T$72)+SUMIF('MI H'!$D$5:$D$72,CLUBS!$B24,'MI H'!$T$5:$T$72)+SUMIF('CA F'!$D$5:$D$72,CLUBS!$B24,'CA F'!$T$5:$T$72)+SUMIF('CA H'!$D$5:$D$72,CLUBS!$B24,'CA H'!$T$5:$T$72)+SUMIF('JU F'!$D$5:$D$72,CLUBS!$B24,'JU F'!$T$5:$T$72)+SUMIF('JU H'!$D$5:$D$72,CLUBS!$B24,'JU H'!$T$5:$T$72)</f>
        <v>0</v>
      </c>
      <c r="S24" s="26">
        <f>COUNTIFS('MP F'!$D$5:$D$72,CLUBS!$B24,'MP F'!$U$5:$U$72,"&gt;0")+COUNTIFS('MP H'!$D$5:$D$72,CLUBS!$B24,'MP H'!$U$5:$U$72,"&gt;0")+COUNTIFS('PO F'!$D$5:$D$72,CLUBS!$B24,'PO F'!$U$5:$U$72,"&gt;0")+COUNTIFS('PO H'!$D$5:$D$72,CLUBS!$B24,'PO H'!$U$5:$U$72,"&gt;0")+COUNTIFS('PU F'!$D$5:$D$72,CLUBS!$B24,'PU F'!$U$5:$U$72,"&gt;0")+COUNTIFS('PU H'!$D$5:$D$72,CLUBS!$B24,'PU H'!$U$5:$U$72,"&gt;0")+COUNTIFS('BE F'!$D$5:$D$72,CLUBS!$B24,'BE F'!$U$5:$U$72,"&gt;0")+COUNTIFS('BE H'!$D$5:$D$72,CLUBS!$B24,'BE H'!$U$5:$U$72,"&gt;0")+COUNTIFS('MI F'!$D$5:$D$72,CLUBS!$B24,'MI F'!$U$5:$U$72,"&gt;0")+COUNTIFS('MI H'!$D$5:$D$72,CLUBS!$B24,'MI H'!$U$5:$U$72,"&gt;0")+COUNTIFS('CA F'!$D$5:$D$72,CLUBS!$B24,'CA F'!$U$5:$U$72,"&gt;0")+COUNTIFS('CA H'!$D$5:$D$72,CLUBS!$B24,'CA H'!$U$5:$U$72,"&gt;0")+COUNTIFS('JU F'!$D$5:$D$72,CLUBS!$B24,'JU F'!$U$5:$U$72,"&gt;0")+COUNTIFS('JU H'!$D$5:$D$72,CLUBS!$B24,'JU H'!$U$5:$U$72,"&gt;0")</f>
        <v>0</v>
      </c>
      <c r="T24" s="26">
        <f>SUMIF('MP F'!$D$5:$D$72,CLUBS!$B24,'MP F'!$V$5:$V$72)+SUMIF('MP H'!$D$5:$D$72,CLUBS!$B24,'MP H'!$V$5:$V$72)+SUMIF('PO F'!$D$5:$D$72,CLUBS!$B24,'PO F'!$V$5:$V$72)+SUMIF('PO H'!$D$5:$D$72,CLUBS!$B24,'PO H'!$V$5:$V$72)+SUMIF('PU F'!$D$5:$D$72,CLUBS!$B24,'PU F'!$V$5:$V$72)+SUMIF('PU H'!$D$5:$D$72,CLUBS!$B24,'PU H'!$V$5:$V$72)+SUMIF('BE F'!$D$5:$D$72,CLUBS!$B24,'BE F'!$V$5:$V$72)+SUMIF('BE H'!$D$5:$D$72,CLUBS!$B24,'BE H'!$V$5:$V$72)+SUMIF('MI F'!$D$5:$D$72,CLUBS!$B24,'MI F'!$V$5:$V$72)+SUMIF('MI H'!$D$5:$D$72,CLUBS!$B24,'MI H'!$V$5:$V$72)+SUMIF('CA F'!$D$5:$D$72,CLUBS!$B24,'CA F'!$V$5:$V$72)+SUMIF('CA H'!$D$5:$D$72,CLUBS!$B24,'CA H'!$V$5:$V$72)+SUMIF('JU F'!$D$5:$D$72,CLUBS!$B24,'JU F'!$V$5:$V$72)+SUMIF('JU H'!$D$5:$D$72,CLUBS!$B24,'JU H'!$V$5:$V$72)</f>
        <v>0</v>
      </c>
      <c r="U24" s="26">
        <f>COUNTIFS('MP F'!$D$5:$D$72,CLUBS!$B24,'MP F'!$W$5:$W$72,"&gt;0")+COUNTIFS('MP H'!$D$5:$D$72,CLUBS!$B24,'MP H'!$W$5:$W$72,"&gt;0")+COUNTIFS('PO F'!$D$5:$D$72,CLUBS!$B24,'PO F'!$W$5:$W$72,"&gt;0")+COUNTIFS('PO H'!$D$5:$D$72,CLUBS!$B24,'PO H'!$W$5:$W$72,"&gt;0")+COUNTIFS('PU F'!$D$5:$D$72,CLUBS!$B24,'PU F'!$W$5:$W$72,"&gt;0")+COUNTIFS('PU H'!$D$5:$D$72,CLUBS!$B24,'PU H'!$W$5:$W$72,"&gt;0")+COUNTIFS('BE F'!$D$5:$D$72,CLUBS!$B24,'BE F'!$W$5:$W$72,"&gt;0")+COUNTIFS('BE H'!$D$5:$D$72,CLUBS!$B24,'BE H'!$W$5:$W$72,"&gt;0")+COUNTIFS('MI F'!$D$5:$D$72,CLUBS!$B24,'MI F'!$W$5:$W$72,"&gt;0")+COUNTIFS('MI H'!$D$5:$D$72,CLUBS!$B24,'MI H'!$W$5:$W$72,"&gt;0")+COUNTIFS('CA F'!$D$5:$D$72,CLUBS!$B24,'CA F'!$W$5:$W$72,"&gt;0")+COUNTIFS('CA H'!$D$5:$D$72,CLUBS!$B24,'CA H'!$W$5:$W$72,"&gt;0")+COUNTIFS('JU F'!$D$5:$D$72,CLUBS!$B24,'JU F'!$W$5:$W$72,"&gt;0")+COUNTIFS('JU H'!$D$5:$D$72,CLUBS!$B24,'JU H'!$W$5:$W$72,"&gt;0")</f>
        <v>0</v>
      </c>
      <c r="V24" s="26">
        <f>SUMIF('MP F'!$D$5:$D$72,CLUBS!$B24,'MP F'!$X$5:$X$72)+SUMIF('MP H'!$D$5:$D$72,CLUBS!$B24,'MP H'!$X$5:$X$72)+SUMIF('PO F'!$D$5:$D$72,CLUBS!$B24,'PO F'!$X$5:$X$72)+SUMIF('PO H'!$D$5:$D$72,CLUBS!$B24,'PO H'!$X$5:$X$72)+SUMIF('PU F'!$D$5:$D$72,CLUBS!$B24,'PU F'!$X$5:$X$72)+SUMIF('PU H'!$D$5:$D$72,CLUBS!$B24,'PU H'!$X$5:$X$72)+SUMIF('BE F'!$D$5:$D$72,CLUBS!$B24,'BE F'!$X$5:$X$72)+SUMIF('BE H'!$D$5:$D$72,CLUBS!$B24,'BE H'!$X$5:$X$72)+SUMIF('MI F'!$D$5:$D$72,CLUBS!$B24,'MI F'!$X$5:$X$72)+SUMIF('MI H'!$D$5:$D$72,CLUBS!$B24,'MI H'!$X$5:$X$72)+SUMIF('CA F'!$D$5:$D$72,CLUBS!$B24,'CA F'!$X$5:$X$72)+SUMIF('CA H'!$D$5:$D$72,CLUBS!$B24,'CA H'!$X$5:$X$72)+SUMIF('JU F'!$D$5:$D$72,CLUBS!$B24,'JU F'!$X$5:$X$72)+SUMIF('JU H'!$D$5:$D$72,CLUBS!$B24,'JU H'!$X$5:$X$72)</f>
        <v>0</v>
      </c>
      <c r="W24" s="26">
        <f>COUNTIFS('MP F'!$D$5:$D$72,CLUBS!$B24,'MP F'!$Y$5:$Y$72,"&gt;0")+COUNTIFS('MP H'!$D$5:$D$72,CLUBS!$B24,'MP H'!$Y$5:$Y$72,"&gt;0")+COUNTIFS('PO F'!$D$5:$D$72,CLUBS!$B24,'PO F'!$Y$5:$Y$72,"&gt;0")+COUNTIFS('PO H'!$D$5:$D$72,CLUBS!$B24,'PO H'!$Y$5:$Y$72,"&gt;0")+COUNTIFS('PU F'!$D$5:$D$72,CLUBS!$B24,'PU F'!$Y$5:$Y$72,"&gt;0")+COUNTIFS('PU H'!$D$5:$D$72,CLUBS!$B24,'PU H'!$Y$5:$Y$72,"&gt;0")+COUNTIFS('BE F'!$D$5:$D$72,CLUBS!$B24,'BE F'!$Y$5:$Y$72,"&gt;0")+COUNTIFS('BE H'!$D$5:$D$72,CLUBS!$B24,'BE H'!$Y$5:$Y$72,"&gt;0")+COUNTIFS('MI F'!$D$5:$D$72,CLUBS!$B24,'MI F'!$Y$5:$Y$72,"&gt;0")+COUNTIFS('MI H'!$D$5:$D$72,CLUBS!$B24,'MI H'!$Y$5:$Y$72,"&gt;0")+COUNTIFS('CA F'!$D$5:$D$72,CLUBS!$B24,'CA F'!$Y$5:$Y$72,"&gt;0")+COUNTIFS('CA H'!$D$5:$D$72,CLUBS!$B24,'CA H'!$Y$5:$Y$72,"&gt;0")+COUNTIFS('JU F'!$D$5:$D$72,CLUBS!$B24,'JU F'!$Y$5:$Y$72,"&gt;0")+COUNTIFS('JU H'!$D$5:$D$72,CLUBS!$B24,'JU H'!$Y$5:$Y$72,"&gt;0")</f>
        <v>0</v>
      </c>
      <c r="X24" s="26">
        <f>SUMIF('MP F'!$D$5:$D$72,CLUBS!$B24,'MP F'!$Z$5:$Z$72)+SUMIF('MP H'!$D$5:$D$72,CLUBS!$B24,'MP H'!$Z$5:$Z$72)+SUMIF('PO F'!$D$5:$D$72,CLUBS!$B24,'PO F'!$Z$5:$Z$72)+SUMIF('PO H'!$D$5:$D$72,CLUBS!$B24,'PO H'!$Z$5:$Z$72)+SUMIF('PU F'!$D$5:$D$72,CLUBS!$B24,'PU F'!$Z$5:$Z$72)+SUMIF('PU H'!$D$5:$D$72,CLUBS!$B24,'PU H'!$Z$5:$Z$72)+SUMIF('BE F'!$D$5:$D$72,CLUBS!$B24,'BE F'!$Z$5:$Z$72)+SUMIF('BE H'!$D$5:$D$72,CLUBS!$B24,'BE H'!$Z$5:$Z$72)+SUMIF('MI F'!$D$5:$D$72,CLUBS!$B24,'MI F'!$Z$5:$Z$72)+SUMIF('MI H'!$D$5:$D$72,CLUBS!$B24,'MI H'!$Z$5:$Z$72)+SUMIF('CA F'!$D$5:$D$72,CLUBS!$B24,'CA F'!$Z$5:$Z$72)+SUMIF('CA H'!$D$5:$D$72,CLUBS!$B24,'CA H'!$Z$5:$Z$72)+SUMIF('JU F'!$D$5:$D$72,CLUBS!$B24,'JU F'!$Z$5:$Z$72)+SUMIF('JU H'!$D$5:$D$72,CLUBS!$B24,'JU H'!$Z$5:$Z$72)</f>
        <v>0</v>
      </c>
      <c r="Y24" s="26">
        <f>COUNTIFS('MP F'!$D$5:$D$72,CLUBS!$B24,'MP F'!$AA$5:$AA$72,"&gt;0")+COUNTIFS('MP H'!$D$5:$D$72,CLUBS!$B24,'MP H'!$AA$5:$AA$72,"&gt;0")+COUNTIFS('PO F'!$D$5:$D$72,CLUBS!$B24,'PO F'!$AA$5:$AA$72,"&gt;0")+COUNTIFS('PO H'!$D$5:$D$72,CLUBS!$B24,'PO H'!$AA$5:$AA$72,"&gt;0")+COUNTIFS('PU F'!$D$5:$D$72,CLUBS!$B24,'PU F'!$AA$5:$AA$72,"&gt;0")+COUNTIFS('PU H'!$D$5:$D$72,CLUBS!$B24,'PU H'!$AA$5:$AA$72,"&gt;0")+COUNTIFS('BE F'!$D$5:$D$72,CLUBS!$B24,'BE F'!$AA$5:$AA$72,"&gt;0")+COUNTIFS('BE H'!$D$5:$D$72,CLUBS!$B24,'BE H'!$AA$5:$AA$72,"&gt;0")+COUNTIFS('MI F'!$D$5:$D$72,CLUBS!$B24,'MI F'!$AA$5:$AA$72,"&gt;0")+COUNTIFS('MI H'!$D$5:$D$72,CLUBS!$B24,'MI H'!$AA$5:$AA$72,"&gt;0")+COUNTIFS('CA F'!$D$5:$D$72,CLUBS!$B24,'CA F'!$AA$5:$AA$72,"&gt;0")+COUNTIFS('CA H'!$D$5:$D$72,CLUBS!$B24,'CA H'!$AA$5:$AA$72,"&gt;0")+COUNTIFS('JU F'!$D$5:$D$72,CLUBS!$B24,'JU F'!$AA$5:$AA$72,"&gt;0")+COUNTIFS('JU H'!$D$5:$D$72,CLUBS!$B24,'JU H'!$AA$5:$AA$72,"&gt;0")</f>
        <v>0</v>
      </c>
      <c r="Z24" s="26">
        <f>SUMIF('MP F'!$D$5:$D$72,CLUBS!$B24,'MP F'!$AB$5:$AB$72)+SUMIF('MP H'!$D$5:$D$72,CLUBS!$B24,'MP H'!$AB$5:$AB$72)+SUMIF('PO F'!$D$5:$D$72,CLUBS!$B24,'PO F'!$AB$5:$AB$72)+SUMIF('PO H'!$D$5:$D$72,CLUBS!$B24,'PO H'!$AB$5:$AB$72)+SUMIF('PU F'!$D$5:$D$72,CLUBS!$B24,'PU F'!$AB$5:$AB$72)+SUMIF('PU H'!$D$5:$D$72,CLUBS!$B24,'PU H'!$AB$5:$AB$72)+SUMIF('BE F'!$D$5:$D$72,CLUBS!$B24,'BE F'!$AB$5:$AB$72)+SUMIF('BE H'!$D$5:$D$72,CLUBS!$B24,'BE H'!$AB$5:$AB$72)+SUMIF('MI F'!$D$5:$D$72,CLUBS!$B24,'MI F'!$AB$5:$AB$72)+SUMIF('MI H'!$D$5:$D$72,CLUBS!$B24,'MI H'!$AB$5:$AB$72)+SUMIF('CA F'!$D$5:$D$72,CLUBS!$B24,'CA F'!$AB$5:$AB$72)+SUMIF('CA H'!$D$5:$D$72,CLUBS!$B24,'CA H'!$AB$5:$AB$72)+SUMIF('JU F'!$D$5:$D$72,CLUBS!$B24,'JU F'!$AB$5:$AB$72)+SUMIF('JU H'!$D$5:$D$72,CLUBS!$B24,'JU H'!$AB$5:$AB$72)</f>
        <v>0</v>
      </c>
      <c r="AA24" s="26">
        <f>COUNTIFS('MP F'!$D$5:$D$72,CLUBS!$B24,'MP F'!$AC$5:$AC$72,"&gt;0")+COUNTIFS('MP H'!$D$5:$D$72,CLUBS!$B24,'MP H'!$AC$5:$AC$72,"&gt;0")+COUNTIFS('PO F'!$D$5:$D$72,CLUBS!$B24,'PO F'!$AC$5:$AC$72,"&gt;0")+COUNTIFS('PO H'!$D$5:$D$72,CLUBS!$B24,'PO H'!$AC$5:$AC$72,"&gt;0")+COUNTIFS('PU F'!$D$5:$D$72,CLUBS!$B24,'PU F'!$AC$5:$AC$72,"&gt;0")+COUNTIFS('PU H'!$D$5:$D$72,CLUBS!$B24,'PU H'!$AC$5:$AC$72,"&gt;0")+COUNTIFS('BE F'!$D$5:$D$72,CLUBS!$B24,'BE F'!$AC$5:$AC$72,"&gt;0")+COUNTIFS('BE H'!$D$5:$D$72,CLUBS!$B24,'BE H'!$AC$5:$AC$72,"&gt;0")+COUNTIFS('MI F'!$D$5:$D$72,CLUBS!$B24,'MI F'!$AC$5:$AC$72,"&gt;0")+COUNTIFS('MI H'!$D$5:$D$72,CLUBS!$B24,'MI H'!$AC$5:$AC$72,"&gt;0")+COUNTIFS('CA F'!$D$5:$D$72,CLUBS!$B24,'CA F'!$AC$5:$AC$72,"&gt;0")+COUNTIFS('CA H'!$D$5:$D$72,CLUBS!$B24,'CA H'!$AC$5:$AC$72,"&gt;0")+COUNTIFS('JU F'!$D$5:$D$72,CLUBS!$B24,'JU F'!$AC$5:$AC$72,"&gt;0")+COUNTIFS('JU H'!$D$5:$D$72,CLUBS!$B24,'JU H'!$AC$5:$AC$72,"&gt;0")</f>
        <v>0</v>
      </c>
      <c r="AB24" s="26">
        <f>SUMIF('MP F'!$D$5:$D$72,CLUBS!$B24,'MP F'!$AD$5:$AD$72)+SUMIF('MP H'!$D$5:$D$72,CLUBS!$B24,'MP H'!$AD$5:$AD$72)+SUMIF('PO F'!$D$5:$D$72,CLUBS!$B24,'PO F'!$AD$5:$AD$72)+SUMIF('PO H'!$D$5:$D$72,CLUBS!$B24,'PO H'!$AD$5:$AD$72)+SUMIF('PU F'!$D$5:$D$72,CLUBS!$B24,'PU F'!$AD$5:$AD$72)+SUMIF('PU H'!$D$5:$D$72,CLUBS!$B24,'PU H'!$AD$5:$AD$72)+SUMIF('BE F'!$D$5:$D$72,CLUBS!$B24,'BE F'!$AD$5:$AD$72)+SUMIF('BE H'!$D$5:$D$72,CLUBS!$B24,'BE H'!$AD$5:$AD$72)+SUMIF('MI F'!$D$5:$D$72,CLUBS!$B24,'MI F'!$AD$5:$AD$72)+SUMIF('MI H'!$D$5:$D$72,CLUBS!$B24,'MI H'!$AD$5:$AD$72)+SUMIF('CA F'!$D$5:$D$72,CLUBS!$B24,'CA F'!$AD$5:$AD$72)+SUMIF('CA H'!$D$5:$D$72,CLUBS!$B24,'CA H'!$AD$5:$AD$72)+SUMIF('JU F'!$D$5:$D$72,CLUBS!$B24,'JU F'!$AD$5:$AD$72)+SUMIF('JU H'!$D$5:$D$72,CLUBS!$B24,'JU H'!$AD$5:$AD$72)</f>
        <v>0</v>
      </c>
      <c r="AC24" s="26">
        <f>COUNTIFS('MP F'!$D$5:$D$72,CLUBS!$B24,'MP F'!$AE$5:$AE$72,"&gt;0")+COUNTIFS('MP H'!$D$5:$D$72,CLUBS!$B24,'MP H'!$AE$5:$AE$72,"&gt;0")+COUNTIFS('PO F'!$D$5:$D$72,CLUBS!$B24,'PO F'!$AE$5:$AE$72,"&gt;0")+COUNTIFS('PO H'!$D$5:$D$72,CLUBS!$B24,'PO H'!$AE$5:$AE$72,"&gt;0")+COUNTIFS('PU F'!$D$5:$D$72,CLUBS!$B24,'PU F'!$AE$5:$AE$72,"&gt;0")+COUNTIFS('PU H'!$D$5:$D$72,CLUBS!$B24,'PU H'!$AE$5:$AE$72,"&gt;0")+COUNTIFS('BE F'!$D$5:$D$72,CLUBS!$B24,'BE F'!$AE$5:$AE$72,"&gt;0")+COUNTIFS('BE H'!$D$5:$D$72,CLUBS!$B24,'BE H'!$AE$5:$AE$72,"&gt;0")+COUNTIFS('MI F'!$D$5:$D$72,CLUBS!$B24,'MI F'!$AE$5:$AE$72,"&gt;0")+COUNTIFS('MI H'!$D$5:$D$72,CLUBS!$B24,'MI H'!$AE$5:$AE$72,"&gt;0")+COUNTIFS('CA F'!$D$5:$D$72,CLUBS!$B24,'CA F'!$AE$5:$AE$72,"&gt;0")+COUNTIFS('CA H'!$D$5:$D$72,CLUBS!$B24,'CA H'!$AE$5:$AE$72,"&gt;0")+COUNTIFS('JU F'!$D$5:$D$72,CLUBS!$B24,'JU F'!$AE$5:$AE$72,"&gt;0")+COUNTIFS('JU H'!$D$5:$D$72,CLUBS!$B24,'JU H'!$AE$5:$AE$72,"&gt;0")</f>
        <v>0</v>
      </c>
      <c r="AD24" s="26">
        <f>SUMIF('MP F'!$D$5:$D$72,CLUBS!$B24,'MP F'!$AF$5:$AF$72)+SUMIF('MP H'!$D$5:$D$72,CLUBS!$B24,'MP H'!$AF$5:$AF$72)+SUMIF('PO F'!$D$5:$D$72,CLUBS!$B24,'PO F'!$AF$5:$AF$72)+SUMIF('PO H'!$D$5:$D$72,CLUBS!$B24,'PO H'!$AF$5:$AF$72)+SUMIF('PU F'!$D$5:$D$72,CLUBS!$B24,'PU F'!$AF$5:$AF$72)+SUMIF('PU H'!$D$5:$D$72,CLUBS!$B24,'PU H'!$AF$5:$AF$72)+SUMIF('BE F'!$D$5:$D$72,CLUBS!$B24,'BE F'!$AF$5:$AF$72)+SUMIF('BE H'!$D$5:$D$72,CLUBS!$B24,'BE H'!$AF$5:$AF$72)+SUMIF('MI F'!$D$5:$D$72,CLUBS!$B24,'MI F'!$AF$5:$AF$72)+SUMIF('MI H'!$D$5:$D$72,CLUBS!$B24,'MI H'!$AF$5:$AF$72)+SUMIF('CA F'!$D$5:$D$72,CLUBS!$B24,'CA F'!$AF$5:$AF$72)+SUMIF('CA H'!$D$5:$D$72,CLUBS!$B24,'CA H'!$AF$5:$AF$72)+SUMIF('JU F'!$D$5:$D$72,CLUBS!$B24,'JU F'!$AF$5:$AF$72)+SUMIF('JU H'!$D$5:$D$72,CLUBS!$B24,'JU H'!$AF$5:$AF$72)</f>
        <v>0</v>
      </c>
      <c r="AE24" s="26">
        <f>COUNTIFS('MP F'!$D$5:$D$72,CLUBS!$B24,'MP F'!$AG$5:$AG$72,"&gt;0")+COUNTIFS('MP H'!$D$5:$D$72,CLUBS!$B24,'MP H'!$AG$5:$AG$72,"&gt;0")+COUNTIFS('PO F'!$D$5:$D$72,CLUBS!$B24,'PO F'!$AG$5:$AG$72,"&gt;0")+COUNTIFS('PO H'!$D$5:$D$72,CLUBS!$B24,'PO H'!$AG$5:$AG$72,"&gt;0")+COUNTIFS('PU F'!$D$5:$D$72,CLUBS!$B24,'PU F'!$AG$5:$AG$72,"&gt;0")+COUNTIFS('PU H'!$D$5:$D$72,CLUBS!$B24,'PU H'!$AG$5:$AG$72,"&gt;0")+COUNTIFS('BE F'!$D$5:$D$72,CLUBS!$B24,'BE F'!$AG$5:$AG$72,"&gt;0")+COUNTIFS('BE H'!$D$5:$D$72,CLUBS!$B24,'BE H'!$AG$5:$AG$72,"&gt;0")+COUNTIFS('MI F'!$D$5:$D$72,CLUBS!$B24,'MI F'!$AG$5:$AG$72,"&gt;0")+COUNTIFS('MI H'!$D$5:$D$72,CLUBS!$B24,'MI H'!$AG$5:$AG$72,"&gt;0")+COUNTIFS('CA F'!$D$5:$D$72,CLUBS!$B24,'CA F'!$AG$5:$AG$72,"&gt;0")+COUNTIFS('CA H'!$D$5:$D$72,CLUBS!$B24,'CA H'!$AG$5:$AG$72,"&gt;0")+COUNTIFS('JU F'!$D$5:$D$72,CLUBS!$B24,'JU F'!$AG$5:$AG$72,"&gt;0")+COUNTIFS('JU H'!$D$5:$D$72,CLUBS!$B24,'JU H'!$AG$5:$AG$72,"&gt;0")</f>
        <v>0</v>
      </c>
      <c r="AF24" s="26">
        <f>SUMIF('MP F'!$D$5:$D$72,CLUBS!$B24,'MP F'!$AH$5:$AH$72)+SUMIF('MP H'!$D$5:$D$72,CLUBS!$B24,'MP H'!$AH$5:$AH$72)+SUMIF('PO F'!$D$5:$D$72,CLUBS!$B24,'PO F'!$AH$5:$AH$72)+SUMIF('PO H'!$D$5:$D$72,CLUBS!$B24,'PO H'!$AH$5:$AH$72)+SUMIF('PU F'!$D$5:$D$72,CLUBS!$B24,'PU F'!$AH$5:$AH$72)+SUMIF('PU H'!$D$5:$D$72,CLUBS!$B24,'PU H'!$AH$5:$AH$72)+SUMIF('BE F'!$D$5:$D$72,CLUBS!$B24,'BE F'!$AH$5:$AH$72)+SUMIF('BE H'!$D$5:$D$72,CLUBS!$B24,'BE H'!$AH$5:$AH$72)+SUMIF('MI F'!$D$5:$D$72,CLUBS!$B24,'MI F'!$AH$5:$AH$72)+SUMIF('MI H'!$D$5:$D$72,CLUBS!$B24,'MI H'!$AH$5:$AH$72)+SUMIF('CA F'!$D$5:$D$72,CLUBS!$B24,'CA F'!$AH$5:$AH$72)+SUMIF('CA H'!$D$5:$D$72,CLUBS!$B24,'CA H'!$AH$5:$AH$72)+SUMIF('JU F'!$D$5:$D$72,CLUBS!$B24,'JU F'!$AH$5:$AH$72)+SUMIF('JU H'!$D$5:$D$72,CLUBS!$B24,'JU H'!$AH$5:$AH$72)</f>
        <v>0</v>
      </c>
      <c r="AG24" s="16">
        <f t="shared" si="1"/>
        <v>13</v>
      </c>
      <c r="AH24" s="28">
        <f t="shared" si="2"/>
        <v>206</v>
      </c>
      <c r="AI24" s="29">
        <f t="shared" si="3"/>
        <v>15.846153846153847</v>
      </c>
      <c r="AJ24" s="14">
        <f>COUNTIF('Licenciés Jeunes 2023'!F:F,CLUBS!B24)</f>
        <v>0</v>
      </c>
      <c r="AK24" s="27">
        <f t="shared" si="4"/>
        <v>0</v>
      </c>
    </row>
    <row r="25" spans="1:37" ht="13.5" x14ac:dyDescent="0.3">
      <c r="A25" s="34">
        <f t="shared" si="0"/>
        <v>6</v>
      </c>
      <c r="B25" s="65" t="s">
        <v>110</v>
      </c>
      <c r="C25" s="14">
        <f>COUNTIFS('MP F'!$D$5:$D$72,CLUBS!$B25,'MP F'!$E$5:$E$72,"&gt;0")+COUNTIFS('MP H'!$D$5:$D$72,CLUBS!$B25,'MP H'!$E$5:$E$72,"&gt;0")+COUNTIFS('PO F'!$D$5:$D$72,CLUBS!$B25,'PO F'!$E$5:$E$72,"&gt;0")+COUNTIFS('PO H'!$D$5:$D$72,CLUBS!$B25,'PO H'!$E$5:$E$72,"&gt;0")+COUNTIFS('PU F'!$D$5:$D$72,CLUBS!$B25,'PU F'!$E$5:$E$72,"&gt;0")+COUNTIFS('PU H'!$D$5:$D$72,CLUBS!$B25,'PU H'!$E$5:$E$72,"&gt;0")+COUNTIFS('BE F'!$D$5:$D$72,CLUBS!$B25,'BE F'!$E$5:$E$72,"&gt;0")+COUNTIFS('BE H'!$D$5:$D$72,CLUBS!$B25,'BE H'!$E$5:$E$72,"&gt;0")+COUNTIFS('MI F'!$D$5:$D$72,CLUBS!$B25,'MI F'!$E$5:$E$72,"&gt;0")+COUNTIFS('MI H'!$D$5:$D$72,CLUBS!$B25,'MI H'!$E$5:$E$72,"&gt;0")+COUNTIFS('CA F'!$D$5:$D$72,CLUBS!$B25,'CA F'!$E$5:$E$72,"&gt;0")+COUNTIFS('CA H'!$D$5:$D$72,CLUBS!$B25,'CA H'!$E$5:$E$72,"&gt;0")+COUNTIFS('JU F'!$D$5:$D$72,CLUBS!$B25,'JU F'!$E$5:$E$72,"&gt;0")+COUNTIFS('JU H'!$D$5:$D$72,CLUBS!$B25,'JU H'!$E$5:$E$72,"&gt;0")</f>
        <v>0</v>
      </c>
      <c r="D25" s="27">
        <f>SUMIF('MP F'!$D$5:$D$72,CLUBS!$B25,'MP F'!$F$5:$F$72)+SUMIF('MP H'!$D$5:$D$72,CLUBS!$B25,'MP H'!$F$5:$F$72)+SUMIF('PO F'!$D$5:$D$72,CLUBS!$B25,'PO F'!$F$5:$F$72)+SUMIF('PO H'!$D$5:$D$72,CLUBS!$B25,'PO H'!$F$5:$F$72)+SUMIF('PU F'!$D$5:$D$72,CLUBS!$B25,'PU F'!$F$5:$F$72)+SUMIF('PU H'!$D$5:$D$72,CLUBS!$B25,'PU H'!$F$5:$F$72)+SUMIF('BE F'!$D$5:$D$72,CLUBS!$B25,'BE F'!$F$5:$F$72)+SUMIF('BE H'!$D$5:$D$72,CLUBS!$B25,'BE H'!$F$5:$F$72)+SUMIF('MI F'!$D$5:$D$72,CLUBS!$B25,'MI F'!$F$5:$F$72)+SUMIF('MI H'!$D$5:$D$72,CLUBS!$B25,'MI H'!$F$5:$F$72)+SUMIF('CA F'!$D$5:$D$72,CLUBS!$B25,'CA F'!$F$5:$F$72)+SUMIF('CA H'!$D$5:$D$72,CLUBS!$B25,'CA H'!$F$5:$F$72)+SUMIF('JU F'!$D$5:$D$72,CLUBS!$B25,'JU F'!$F$5:$F$72)+SUMIF('JU H'!$D$5:$D$72,CLUBS!$B25,'JU H'!$F$5:$F$72)</f>
        <v>0</v>
      </c>
      <c r="E25" s="38">
        <f>COUNTIFS('MP F'!$D$5:$D$72,CLUBS!$B25,'MP F'!$G$5:$G$72,"&gt;0")+COUNTIFS('MP H'!$D$5:$D$72,CLUBS!$B25,'MP H'!$G$5:$G$72,"&gt;0")+COUNTIFS('PO F'!$D$5:$D$72,CLUBS!$B25,'PO F'!$G$5:$G$72,"&gt;0")+COUNTIFS('PO H'!$D$5:$D$72,CLUBS!$B25,'PO H'!$G$5:$G$72,"&gt;0")+COUNTIFS('PU F'!$D$5:$D$72,CLUBS!$B25,'PU F'!$G$5:$G$72,"&gt;0")+COUNTIFS('PU H'!$D$5:$D$72,CLUBS!$B25,'PU H'!$G$5:$G$72,"&gt;0")+COUNTIFS('BE F'!$D$5:$D$72,CLUBS!$B25,'BE F'!$G$5:$G$72,"&gt;0")+COUNTIFS('BE H'!$D$5:$D$72,CLUBS!$B25,'BE H'!$G$5:$G$72,"&gt;0")+COUNTIFS('MI F'!$D$5:$D$72,CLUBS!$B25,'MI F'!$G$5:$G$72,"&gt;0")+COUNTIFS('MI H'!$D$5:$D$72,CLUBS!$B25,'MI H'!$G$5:$G$72,"&gt;0")+COUNTIFS('CA F'!$D$5:$D$72,CLUBS!$B25,'CA F'!$G$5:$G$72,"&gt;0")+COUNTIFS('CA H'!$D$5:$D$72,CLUBS!$B25,'CA H'!$G$5:$G$72,"&gt;0")+COUNTIFS('JU F'!$D$5:$D$72,CLUBS!$B25,'JU F'!$G$5:$G$72,"&gt;0")+COUNTIFS('JU H'!$D$5:$D$72,CLUBS!$B25,'JU H'!$G$5:$G$72,"&gt;0")</f>
        <v>12</v>
      </c>
      <c r="F25" s="58">
        <f>SUMIF('MP F'!$D$5:$D$72,CLUBS!$B25,'MP F'!$H$5:$H$72)+SUMIF('MP H'!$D$5:$D$72,CLUBS!$B25,'MP H'!$H$5:$H$72)+SUMIF('PO F'!$D$5:$D$72,CLUBS!$B25,'PO F'!$H$5:$H$72)+SUMIF('PO H'!$D$5:$D$72,CLUBS!$B25,'PO H'!$H$5:$H$72)+SUMIF('PU F'!$D$5:$D$72,CLUBS!$B25,'PU F'!$H$5:$H$72)+SUMIF('PU H'!$D$5:$D$72,CLUBS!$B25,'PU H'!$H$5:$H$72)+SUMIF('BE F'!$D$5:$D$72,CLUBS!$B25,'BE F'!$H$5:$H$72)+SUMIF('BE H'!$D$5:$D$72,CLUBS!$B25,'BE H'!$H$5:$H$72)+SUMIF('MI F'!$D$5:$D$72,CLUBS!$B25,'MI F'!$H$5:$H$72)+SUMIF('MI H'!$D$5:$D$72,CLUBS!$B25,'MI H'!$H$5:$H$72)+SUMIF('CA F'!$D$5:$D$72,CLUBS!$B25,'CA F'!$H$5:$H$72)+SUMIF('CA H'!$D$5:$D$72,CLUBS!$B25,'CA H'!$H$5:$H$72)+SUMIF('JU F'!$D$5:$D$72,CLUBS!$B25,'JU F'!$H$5:$H$72)+SUMIF('JU H'!$D$5:$D$72,CLUBS!$B25,'JU H'!$H$5:$H$72)</f>
        <v>308</v>
      </c>
      <c r="G25" s="14">
        <f>COUNTIFS('MP F'!$D$5:$D$72,CLUBS!$B25,'MP F'!$I$5:$I$72,"&gt;0")+COUNTIFS('MP H'!$D$5:$D$72,CLUBS!$B25,'MP H'!$I$5:$I$72,"&gt;0")+COUNTIFS('PO F'!$D$5:$D$72,CLUBS!$B25,'PO F'!$I$5:$I$72,"&gt;0")+COUNTIFS('PO H'!$D$5:$D$72,CLUBS!$B25,'PO H'!$I$5:$I$72,"&gt;0")+COUNTIFS('PU F'!$D$5:$D$72,CLUBS!$B25,'PU F'!$I$5:$I$72,"&gt;0")+COUNTIFS('PU H'!$D$5:$D$72,CLUBS!$B25,'PU H'!$I$5:$I$72,"&gt;0")+COUNTIFS('BE F'!$D$5:$D$72,CLUBS!$B25,'BE F'!$I$5:$I$72,"&gt;0")+COUNTIFS('BE H'!$D$5:$D$72,CLUBS!$B25,'BE H'!$I$5:$I$72,"&gt;0")+COUNTIFS('MI F'!$D$5:$D$72,CLUBS!$B25,'MI F'!$I$5:$I$72,"&gt;0")+COUNTIFS('MI H'!$D$5:$D$72,CLUBS!$B25,'MI H'!$I$5:$I$72,"&gt;0")+COUNTIFS('CA F'!$D$5:$D$72,CLUBS!$B25,'CA F'!$I$5:$I$72,"&gt;0")+COUNTIFS('CA H'!$D$5:$D$72,CLUBS!$B25,'CA H'!$I$5:$I$72,"&gt;0")+COUNTIFS('JU F'!$D$5:$D$72,CLUBS!$B25,'JU F'!$I$5:$I$72,"&gt;0")+COUNTIFS('JU H'!$D$5:$D$72,CLUBS!$B25,'JU H'!$I$5:$I$72,"&gt;0")</f>
        <v>32</v>
      </c>
      <c r="H25" s="26">
        <f>SUMIF('MP F'!$D$5:$D$72,CLUBS!$B25,'MP F'!$J$5:$J$72)+SUMIF('MP H'!$D$5:$D$72,CLUBS!$B25,'MP H'!$J$5:$J$72)+SUMIF('PO F'!$D$5:$D$72,CLUBS!$B25,'PO F'!$J$5:$J$72)+SUMIF('PO H'!$D$5:$D$72,CLUBS!$B25,'PO H'!$J$5:$J$72)+SUMIF('PU F'!$D$5:$D$72,CLUBS!$B25,'PU F'!$J$5:$J$72)+SUMIF('PU H'!$D$5:$D$72,CLUBS!$B25,'PU H'!$J$5:$J$72)+SUMIF('BE F'!$D$5:$D$72,CLUBS!$B25,'BE F'!$J$5:$J$72)+SUMIF('BE H'!$D$5:$D$72,CLUBS!$B25,'BE H'!$J$5:$J$72)+SUMIF('MI F'!$D$5:$D$72,CLUBS!$B25,'MI F'!$J$5:$J$72)+SUMIF('MI H'!$D$5:$D$72,CLUBS!$B25,'MI H'!$J$5:$J$72)+SUMIF('CA F'!$D$5:$D$72,CLUBS!$B25,'CA F'!$J$5:$J$72)+SUMIF('CA H'!$D$5:$D$72,CLUBS!$B25,'CA H'!$J$5:$J$72)+SUMIF('JU F'!$D$5:$D$72,CLUBS!$B25,'JU F'!$J$5:$J$72)+SUMIF('JU H'!$D$5:$D$72,CLUBS!$B25,'JU H'!$J$5:$J$72)</f>
        <v>647</v>
      </c>
      <c r="I25" s="38">
        <f>COUNTIFS('MP F'!$D$5:$D$72,CLUBS!$B25,'MP F'!$K$5:$K$72,"&gt;0")+COUNTIFS('MP H'!$D$5:$D$72,CLUBS!$B25,'MP H'!$K$5:$K$72,"&gt;0")+COUNTIFS('PO F'!$D$5:$D$72,CLUBS!$B25,'PO F'!$K$5:$K$72,"&gt;0")+COUNTIFS('PO H'!$D$5:$D$72,CLUBS!$B25,'PO H'!$K$5:$K$72,"&gt;0")+COUNTIFS('PU F'!$D$5:$D$72,CLUBS!$B25,'PU F'!$K$5:$K$72,"&gt;0")+COUNTIFS('PU H'!$D$5:$D$72,CLUBS!$B25,'PU H'!$K$5:$K$72,"&gt;0")+COUNTIFS('BE F'!$D$5:$D$72,CLUBS!$B25,'BE F'!$K$5:$K$72,"&gt;0")+COUNTIFS('BE H'!$D$5:$D$72,CLUBS!$B25,'BE H'!$K$5:$K$72,"&gt;0")+COUNTIFS('MI F'!$D$5:$D$72,CLUBS!$B25,'MI F'!$K$5:$K$72,"&gt;0")+COUNTIFS('MI H'!$D$5:$D$72,CLUBS!$B25,'MI H'!$K$5:$K$72,"&gt;0")+COUNTIFS('CA F'!$D$5:$D$72,CLUBS!$B25,'CA F'!$K$5:$K$72,"&gt;0")+COUNTIFS('CA H'!$D$5:$D$72,CLUBS!$B25,'CA H'!$K$5:$K$72,"&gt;0")+COUNTIFS('JU F'!$D$5:$D$72,CLUBS!$B25,'JU F'!$K$5:$K$72,"&gt;0")+COUNTIFS('JU H'!$D$5:$D$72,CLUBS!$B25,'JU H'!$K$5:$K$72,"&gt;0")</f>
        <v>0</v>
      </c>
      <c r="J25" s="38">
        <f>SUMIF('MP F'!$D$5:$D$72,CLUBS!$B25,'MP F'!$L$5:$L$72)+SUMIF('MP H'!$D$5:$D$72,CLUBS!$B25,'MP H'!$L$5:$L$72)+SUMIF('PO F'!$D$5:$D$72,CLUBS!$B25,'PO F'!$L$5:$L$72)+SUMIF('PO H'!$D$5:$D$72,CLUBS!$B25,'PO H'!$L$5:$L$72)+SUMIF('PU F'!$D$5:$D$72,CLUBS!$B25,'PU F'!$L$5:$L$72)+SUMIF('PU H'!$D$5:$D$72,CLUBS!$B25,'PU H'!$L$5:$L$72)+SUMIF('BE F'!$D$5:$D$72,CLUBS!$B25,'BE F'!$L$5:$L$72)+SUMIF('BE H'!$D$5:$D$72,CLUBS!$B25,'BE H'!$L$5:$L$72)+SUMIF('MI F'!$D$5:$D$72,CLUBS!$B25,'MI F'!$L$5:$L$72)+SUMIF('MI H'!$D$5:$D$72,CLUBS!$B25,'MI H'!$L$5:$L$72)+SUMIF('CA F'!$D$5:$D$72,CLUBS!$B25,'CA F'!$L$5:$L$72)+SUMIF('CA H'!$D$5:$D$72,CLUBS!$B25,'CA H'!$L$5:$L$72)+SUMIF('JU F'!$D$5:$D$72,CLUBS!$B25,'JU F'!$L$5:$L$72)+SUMIF('JU H'!$D$5:$D$72,CLUBS!$B25,'JU H'!$L$5:$L$72)</f>
        <v>0</v>
      </c>
      <c r="K25" s="26">
        <f>COUNTIFS('MP F'!$D$5:$D$72,CLUBS!$B25,'MP F'!$M$5:$M$72,"&gt;0")+COUNTIFS('MP H'!$D$5:$D$72,CLUBS!$B25,'MP H'!$M$5:$M$72,"&gt;0")+COUNTIFS('PO F'!$D$5:$D$72,CLUBS!$B25,'PO F'!$M$5:$M$72,"&gt;0")+COUNTIFS('PO H'!$D$5:$D$72,CLUBS!$B25,'PO H'!$M$5:$M$72,"&gt;0")+COUNTIFS('PU F'!$D$5:$D$72,CLUBS!$B25,'PU F'!$M$5:$M$72,"&gt;0")+COUNTIFS('PU H'!$D$5:$D$72,CLUBS!$B25,'PU H'!$M$5:$M$72,"&gt;0")+COUNTIFS('BE F'!$D$5:$D$72,CLUBS!$B25,'BE F'!$M$5:$M$72,"&gt;0")+COUNTIFS('BE H'!$D$5:$D$72,CLUBS!$B25,'BE H'!$M$5:$M$72,"&gt;0")+COUNTIFS('MI F'!$D$5:$D$72,CLUBS!$B25,'MI F'!$M$5:$M$72,"&gt;0")+COUNTIFS('MI H'!$D$5:$D$72,CLUBS!$B25,'MI H'!$M$5:$M$72,"&gt;0")+COUNTIFS('CA F'!$D$5:$D$72,CLUBS!$B25,'CA F'!$M$5:$M$72,"&gt;0")+COUNTIFS('CA H'!$D$5:$D$72,CLUBS!$B25,'CA H'!$M$5:$M$72,"&gt;0")+COUNTIFS('JU F'!$D$5:$D$72,CLUBS!$B25,'JU F'!$M$5:$M$72,"&gt;0")+COUNTIFS('JU H'!$D$5:$D$72,CLUBS!$B25,'JU H'!$M$5:$M$72,"&gt;0")</f>
        <v>0</v>
      </c>
      <c r="L25" s="26">
        <f>SUMIF('MP F'!$D$5:$D$72,CLUBS!$B25,'MP F'!$N$5:$N$72)+SUMIF('MP H'!$D$5:$D$72,CLUBS!$B25,'MP H'!$N$5:$N$72)+SUMIF('PO F'!$D$5:$D$72,CLUBS!$B25,'PO F'!$N$5:$N$72)+SUMIF('PO H'!$D$5:$D$72,CLUBS!$B25,'PO H'!$N$5:$N$72)+SUMIF('PU F'!$D$5:$D$72,CLUBS!$B25,'PU F'!$N$5:$N$72)+SUMIF('PU H'!$D$5:$D$72,CLUBS!$B25,'PU H'!$N$5:$N$72)+SUMIF('BE F'!$D$5:$D$72,CLUBS!$B25,'BE F'!$N$5:$N$72)+SUMIF('BE H'!$D$5:$D$72,CLUBS!$B25,'BE H'!$N$5:$N$72)+SUMIF('MI F'!$D$5:$D$72,CLUBS!$B25,'MI F'!$N$5:$N$72)+SUMIF('MI H'!$D$5:$D$72,CLUBS!$B25,'MI H'!$N$5:$N$72)+SUMIF('CA F'!$D$5:$D$72,CLUBS!$B25,'CA F'!$N$5:$N$72)+SUMIF('CA H'!$D$5:$D$72,CLUBS!$B25,'CA H'!$N$5:$N$72)+SUMIF('JU F'!$D$5:$D$72,CLUBS!$B25,'JU F'!$N$5:$N$72)+SUMIF('JU H'!$D$5:$D$72,CLUBS!$B25,'JU H'!$N$5:$N$72)</f>
        <v>0</v>
      </c>
      <c r="M25" s="26">
        <f>COUNTIFS('MP F'!$D$5:$D$72,CLUBS!$B25,'MP F'!$O$5:$O$72,"&gt;0")+COUNTIFS('MP H'!$D$5:$D$72,CLUBS!$B25,'MP H'!$O$5:$O$72,"&gt;0")+COUNTIFS('PO F'!$D$5:$D$72,CLUBS!$B25,'PO F'!$O$5:$O$72,"&gt;0")+COUNTIFS('PO H'!$D$5:$D$72,CLUBS!$B25,'PO H'!$O$5:$O$72,"&gt;0")+COUNTIFS('PU F'!$D$5:$D$72,CLUBS!$B25,'PU F'!$O$5:$O$72,"&gt;0")+COUNTIFS('PU H'!$D$5:$D$72,CLUBS!$B25,'PU H'!$O$5:$O$72,"&gt;0")+COUNTIFS('BE F'!$D$5:$D$72,CLUBS!$B25,'BE F'!$O$5:$O$72,"&gt;0")+COUNTIFS('BE H'!$D$5:$D$72,CLUBS!$B25,'BE H'!$O$5:$O$72,"&gt;0")+COUNTIFS('MI F'!$D$5:$D$72,CLUBS!$B25,'MI F'!$O$5:$O$72,"&gt;0")+COUNTIFS('MI H'!$D$5:$D$72,CLUBS!$B25,'MI H'!$O$5:$O$72,"&gt;0")+COUNTIFS('CA F'!$D$5:$D$72,CLUBS!$B25,'CA F'!$O$5:$O$72,"&gt;0")+COUNTIFS('CA H'!$D$5:$D$72,CLUBS!$B25,'CA H'!$O$5:$O$72,"&gt;0")+COUNTIFS('JU F'!$D$5:$D$72,CLUBS!$B25,'JU F'!$O$5:$O$72,"&gt;0")+COUNTIFS('JU H'!$D$5:$D$72,CLUBS!$B25,'JU H'!$O$5:$O$72,"&gt;0")</f>
        <v>0</v>
      </c>
      <c r="N25" s="26">
        <f>SUMIF('MP F'!$D$5:$D$72,CLUBS!$B25,'MP F'!$P$5:$P$72)+SUMIF('MP H'!$D$5:$D$72,CLUBS!$B25,'MP H'!$P$5:$P$72)+SUMIF('PO F'!$D$5:$D$72,CLUBS!$B25,'PO F'!$P$5:$P$72)+SUMIF('PO H'!$D$5:$D$72,CLUBS!$B25,'PO H'!$P$5:$P$72)+SUMIF('PU F'!$D$5:$D$72,CLUBS!$B25,'PU F'!$P$5:$P$72)+SUMIF('PU H'!$D$5:$D$72,CLUBS!$B25,'PU H'!$P$5:$P$72)+SUMIF('BE F'!$D$5:$D$72,CLUBS!$B25,'BE F'!$P$5:$P$72)+SUMIF('BE H'!$D$5:$D$72,CLUBS!$B25,'BE H'!$P$5:$P$72)+SUMIF('MI F'!$D$5:$D$72,CLUBS!$B25,'MI F'!$P$5:$P$72)+SUMIF('MI H'!$D$5:$D$72,CLUBS!$B25,'MI H'!$P$5:$P$72)+SUMIF('CA F'!$D$5:$D$72,CLUBS!$B25,'CA F'!$P$5:$P$72)+SUMIF('CA H'!$D$5:$D$72,CLUBS!$B25,'CA H'!$P$5:$P$72)+SUMIF('JU F'!$D$5:$D$72,CLUBS!$B25,'JU F'!$P$5:$P$72)+SUMIF('JU H'!$D$5:$D$72,CLUBS!$B25,'JU H'!$P$5:$P$72)</f>
        <v>0</v>
      </c>
      <c r="O25" s="26">
        <f>COUNTIFS('MP F'!$D$5:$D$72,CLUBS!$B25,'MP F'!$Q$5:$Q$72,"&gt;0")+COUNTIFS('MP H'!$D$5:$D$72,CLUBS!$B25,'MP H'!$Q$5:$Q$72,"&gt;0")+COUNTIFS('PO F'!$D$5:$D$72,CLUBS!$B25,'PO F'!$Q$5:$Q$72,"&gt;0")+COUNTIFS('PO H'!$D$5:$D$72,CLUBS!$B25,'PO H'!$Q$5:$Q$72,"&gt;0")+COUNTIFS('PU F'!$D$5:$D$72,CLUBS!$B25,'PU F'!$Q$5:$Q$72,"&gt;0")+COUNTIFS('PU H'!$D$5:$D$72,CLUBS!$B25,'PU H'!$Q$5:$Q$72,"&gt;0")+COUNTIFS('BE F'!$D$5:$D$72,CLUBS!$B25,'BE F'!$Q$5:$Q$72,"&gt;0")+COUNTIFS('BE H'!$D$5:$D$72,CLUBS!$B25,'BE H'!$Q$5:$Q$72,"&gt;0")+COUNTIFS('MI F'!$D$5:$D$72,CLUBS!$B25,'MI F'!$Q$5:$Q$72,"&gt;0")+COUNTIFS('MI H'!$D$5:$D$72,CLUBS!$B25,'MI H'!$Q$5:$Q$72,"&gt;0")+COUNTIFS('CA F'!$D$5:$D$72,CLUBS!$B25,'CA F'!$Q$5:$Q$72,"&gt;0")+COUNTIFS('CA H'!$D$5:$D$72,CLUBS!$B25,'CA H'!$Q$5:$Q$72,"&gt;0")+COUNTIFS('JU F'!$D$5:$D$72,CLUBS!$B25,'JU F'!$Q$5:$Q$72,"&gt;0")+COUNTIFS('JU H'!$D$5:$D$72,CLUBS!$B25,'JU H'!$Q$5:$Q$72,"&gt;0")</f>
        <v>0</v>
      </c>
      <c r="P25" s="26">
        <f>SUMIF('MP F'!$D$5:$D$72,CLUBS!$B25,'MP F'!$R$5:$R$72)+SUMIF('MP H'!$D$5:$D$72,CLUBS!$B25,'MP H'!$R$5:$R$72)+SUMIF('PO F'!$D$5:$D$72,CLUBS!$B25,'PO F'!$R$5:$R$72)+SUMIF('PO H'!$D$5:$D$72,CLUBS!$B25,'PO H'!$R$5:$R$72)+SUMIF('PU F'!$D$5:$D$72,CLUBS!$B25,'PU F'!$R$5:$R$72)+SUMIF('PU H'!$D$5:$D$72,CLUBS!$B25,'PU H'!$R$5:$R$72)+SUMIF('BE F'!$D$5:$D$72,CLUBS!$B25,'BE F'!$R$5:$R$72)+SUMIF('BE H'!$D$5:$D$72,CLUBS!$B25,'BE H'!$R$5:$R$72)+SUMIF('MI F'!$D$5:$D$72,CLUBS!$B25,'MI F'!$R$5:$R$72)+SUMIF('MI H'!$D$5:$D$72,CLUBS!$B25,'MI H'!$R$5:$R$72)+SUMIF('CA F'!$D$5:$D$72,CLUBS!$B25,'CA F'!$R$5:$R$72)+SUMIF('CA H'!$D$5:$D$72,CLUBS!$B25,'CA H'!$R$5:$R$72)+SUMIF('JU F'!$D$5:$D$72,CLUBS!$B25,'JU F'!$R$5:$R$72)+SUMIF('JU H'!$D$5:$D$72,CLUBS!$B25,'JU H'!$R$5:$R$72)</f>
        <v>0</v>
      </c>
      <c r="Q25" s="26">
        <f>COUNTIFS('MP F'!$D$5:$D$72,CLUBS!$B25,'MP F'!$S$5:$S$72,"&gt;0")+COUNTIFS('MP H'!$D$5:$D$72,CLUBS!$B25,'MP H'!$S$5:$S$72,"&gt;0")+COUNTIFS('PO F'!$D$5:$D$72,CLUBS!$B25,'PO F'!$S$5:$S$72,"&gt;0")+COUNTIFS('PO H'!$D$5:$D$72,CLUBS!$B25,'PO H'!$S$5:$S$72,"&gt;0")+COUNTIFS('PU F'!$D$5:$D$72,CLUBS!$B25,'PU F'!$S$5:$S$72,"&gt;0")+COUNTIFS('PU H'!$D$5:$D$72,CLUBS!$B25,'PU H'!$S$5:$S$72,"&gt;0")+COUNTIFS('BE F'!$D$5:$D$72,CLUBS!$B25,'BE F'!$S$5:$S$72,"&gt;0")+COUNTIFS('BE H'!$D$5:$D$72,CLUBS!$B25,'BE H'!$S$5:$S$72,"&gt;0")+COUNTIFS('MI F'!$D$5:$D$72,CLUBS!$B25,'MI F'!$S$5:$S$72,"&gt;0")+COUNTIFS('MI H'!$D$5:$D$72,CLUBS!$B25,'MI H'!$S$5:$S$72,"&gt;0")+COUNTIFS('CA F'!$D$5:$D$72,CLUBS!$B25,'CA F'!$S$5:$S$72,"&gt;0")+COUNTIFS('CA H'!$D$5:$D$72,CLUBS!$B25,'CA H'!$S$5:$S$72,"&gt;0")+COUNTIFS('JU F'!$D$5:$D$72,CLUBS!$B25,'JU F'!$S$5:$S$72,"&gt;0")+COUNTIFS('JU H'!$D$5:$D$72,CLUBS!$B25,'JU H'!$S$5:$S$72,"&gt;0")</f>
        <v>0</v>
      </c>
      <c r="R25" s="26">
        <f>SUMIF('MP F'!$D$5:$D$72,CLUBS!$B25,'MP F'!$T$5:$T$72)+SUMIF('MP H'!$D$5:$D$72,CLUBS!$B25,'MP H'!$T$5:$T$72)+SUMIF('PO F'!$D$5:$D$72,CLUBS!$B25,'PO F'!$T$5:$T$72)+SUMIF('PO H'!$D$5:$D$72,CLUBS!$B25,'PO H'!$T$5:$T$72)+SUMIF('PU F'!$D$5:$D$72,CLUBS!$B25,'PU F'!$T$5:$T$72)+SUMIF('PU H'!$D$5:$D$72,CLUBS!$B25,'PU H'!$T$5:$T$72)+SUMIF('BE F'!$D$5:$D$72,CLUBS!$B25,'BE F'!$T$5:$T$72)+SUMIF('BE H'!$D$5:$D$72,CLUBS!$B25,'BE H'!$T$5:$T$72)+SUMIF('MI F'!$D$5:$D$72,CLUBS!$B25,'MI F'!$T$5:$T$72)+SUMIF('MI H'!$D$5:$D$72,CLUBS!$B25,'MI H'!$T$5:$T$72)+SUMIF('CA F'!$D$5:$D$72,CLUBS!$B25,'CA F'!$T$5:$T$72)+SUMIF('CA H'!$D$5:$D$72,CLUBS!$B25,'CA H'!$T$5:$T$72)+SUMIF('JU F'!$D$5:$D$72,CLUBS!$B25,'JU F'!$T$5:$T$72)+SUMIF('JU H'!$D$5:$D$72,CLUBS!$B25,'JU H'!$T$5:$T$72)</f>
        <v>0</v>
      </c>
      <c r="S25" s="26">
        <f>COUNTIFS('MP F'!$D$5:$D$72,CLUBS!$B25,'MP F'!$U$5:$U$72,"&gt;0")+COUNTIFS('MP H'!$D$5:$D$72,CLUBS!$B25,'MP H'!$U$5:$U$72,"&gt;0")+COUNTIFS('PO F'!$D$5:$D$72,CLUBS!$B25,'PO F'!$U$5:$U$72,"&gt;0")+COUNTIFS('PO H'!$D$5:$D$72,CLUBS!$B25,'PO H'!$U$5:$U$72,"&gt;0")+COUNTIFS('PU F'!$D$5:$D$72,CLUBS!$B25,'PU F'!$U$5:$U$72,"&gt;0")+COUNTIFS('PU H'!$D$5:$D$72,CLUBS!$B25,'PU H'!$U$5:$U$72,"&gt;0")+COUNTIFS('BE F'!$D$5:$D$72,CLUBS!$B25,'BE F'!$U$5:$U$72,"&gt;0")+COUNTIFS('BE H'!$D$5:$D$72,CLUBS!$B25,'BE H'!$U$5:$U$72,"&gt;0")+COUNTIFS('MI F'!$D$5:$D$72,CLUBS!$B25,'MI F'!$U$5:$U$72,"&gt;0")+COUNTIFS('MI H'!$D$5:$D$72,CLUBS!$B25,'MI H'!$U$5:$U$72,"&gt;0")+COUNTIFS('CA F'!$D$5:$D$72,CLUBS!$B25,'CA F'!$U$5:$U$72,"&gt;0")+COUNTIFS('CA H'!$D$5:$D$72,CLUBS!$B25,'CA H'!$U$5:$U$72,"&gt;0")+COUNTIFS('JU F'!$D$5:$D$72,CLUBS!$B25,'JU F'!$U$5:$U$72,"&gt;0")+COUNTIFS('JU H'!$D$5:$D$72,CLUBS!$B25,'JU H'!$U$5:$U$72,"&gt;0")</f>
        <v>0</v>
      </c>
      <c r="T25" s="26">
        <f>SUMIF('MP F'!$D$5:$D$72,CLUBS!$B25,'MP F'!$V$5:$V$72)+SUMIF('MP H'!$D$5:$D$72,CLUBS!$B25,'MP H'!$V$5:$V$72)+SUMIF('PO F'!$D$5:$D$72,CLUBS!$B25,'PO F'!$V$5:$V$72)+SUMIF('PO H'!$D$5:$D$72,CLUBS!$B25,'PO H'!$V$5:$V$72)+SUMIF('PU F'!$D$5:$D$72,CLUBS!$B25,'PU F'!$V$5:$V$72)+SUMIF('PU H'!$D$5:$D$72,CLUBS!$B25,'PU H'!$V$5:$V$72)+SUMIF('BE F'!$D$5:$D$72,CLUBS!$B25,'BE F'!$V$5:$V$72)+SUMIF('BE H'!$D$5:$D$72,CLUBS!$B25,'BE H'!$V$5:$V$72)+SUMIF('MI F'!$D$5:$D$72,CLUBS!$B25,'MI F'!$V$5:$V$72)+SUMIF('MI H'!$D$5:$D$72,CLUBS!$B25,'MI H'!$V$5:$V$72)+SUMIF('CA F'!$D$5:$D$72,CLUBS!$B25,'CA F'!$V$5:$V$72)+SUMIF('CA H'!$D$5:$D$72,CLUBS!$B25,'CA H'!$V$5:$V$72)+SUMIF('JU F'!$D$5:$D$72,CLUBS!$B25,'JU F'!$V$5:$V$72)+SUMIF('JU H'!$D$5:$D$72,CLUBS!$B25,'JU H'!$V$5:$V$72)</f>
        <v>0</v>
      </c>
      <c r="U25" s="26">
        <f>COUNTIFS('MP F'!$D$5:$D$72,CLUBS!$B25,'MP F'!$W$5:$W$72,"&gt;0")+COUNTIFS('MP H'!$D$5:$D$72,CLUBS!$B25,'MP H'!$W$5:$W$72,"&gt;0")+COUNTIFS('PO F'!$D$5:$D$72,CLUBS!$B25,'PO F'!$W$5:$W$72,"&gt;0")+COUNTIFS('PO H'!$D$5:$D$72,CLUBS!$B25,'PO H'!$W$5:$W$72,"&gt;0")+COUNTIFS('PU F'!$D$5:$D$72,CLUBS!$B25,'PU F'!$W$5:$W$72,"&gt;0")+COUNTIFS('PU H'!$D$5:$D$72,CLUBS!$B25,'PU H'!$W$5:$W$72,"&gt;0")+COUNTIFS('BE F'!$D$5:$D$72,CLUBS!$B25,'BE F'!$W$5:$W$72,"&gt;0")+COUNTIFS('BE H'!$D$5:$D$72,CLUBS!$B25,'BE H'!$W$5:$W$72,"&gt;0")+COUNTIFS('MI F'!$D$5:$D$72,CLUBS!$B25,'MI F'!$W$5:$W$72,"&gt;0")+COUNTIFS('MI H'!$D$5:$D$72,CLUBS!$B25,'MI H'!$W$5:$W$72,"&gt;0")+COUNTIFS('CA F'!$D$5:$D$72,CLUBS!$B25,'CA F'!$W$5:$W$72,"&gt;0")+COUNTIFS('CA H'!$D$5:$D$72,CLUBS!$B25,'CA H'!$W$5:$W$72,"&gt;0")+COUNTIFS('JU F'!$D$5:$D$72,CLUBS!$B25,'JU F'!$W$5:$W$72,"&gt;0")+COUNTIFS('JU H'!$D$5:$D$72,CLUBS!$B25,'JU H'!$W$5:$W$72,"&gt;0")</f>
        <v>0</v>
      </c>
      <c r="V25" s="26">
        <f>SUMIF('MP F'!$D$5:$D$72,CLUBS!$B25,'MP F'!$X$5:$X$72)+SUMIF('MP H'!$D$5:$D$72,CLUBS!$B25,'MP H'!$X$5:$X$72)+SUMIF('PO F'!$D$5:$D$72,CLUBS!$B25,'PO F'!$X$5:$X$72)+SUMIF('PO H'!$D$5:$D$72,CLUBS!$B25,'PO H'!$X$5:$X$72)+SUMIF('PU F'!$D$5:$D$72,CLUBS!$B25,'PU F'!$X$5:$X$72)+SUMIF('PU H'!$D$5:$D$72,CLUBS!$B25,'PU H'!$X$5:$X$72)+SUMIF('BE F'!$D$5:$D$72,CLUBS!$B25,'BE F'!$X$5:$X$72)+SUMIF('BE H'!$D$5:$D$72,CLUBS!$B25,'BE H'!$X$5:$X$72)+SUMIF('MI F'!$D$5:$D$72,CLUBS!$B25,'MI F'!$X$5:$X$72)+SUMIF('MI H'!$D$5:$D$72,CLUBS!$B25,'MI H'!$X$5:$X$72)+SUMIF('CA F'!$D$5:$D$72,CLUBS!$B25,'CA F'!$X$5:$X$72)+SUMIF('CA H'!$D$5:$D$72,CLUBS!$B25,'CA H'!$X$5:$X$72)+SUMIF('JU F'!$D$5:$D$72,CLUBS!$B25,'JU F'!$X$5:$X$72)+SUMIF('JU H'!$D$5:$D$72,CLUBS!$B25,'JU H'!$X$5:$X$72)</f>
        <v>0</v>
      </c>
      <c r="W25" s="26">
        <f>COUNTIFS('MP F'!$D$5:$D$72,CLUBS!$B25,'MP F'!$Y$5:$Y$72,"&gt;0")+COUNTIFS('MP H'!$D$5:$D$72,CLUBS!$B25,'MP H'!$Y$5:$Y$72,"&gt;0")+COUNTIFS('PO F'!$D$5:$D$72,CLUBS!$B25,'PO F'!$Y$5:$Y$72,"&gt;0")+COUNTIFS('PO H'!$D$5:$D$72,CLUBS!$B25,'PO H'!$Y$5:$Y$72,"&gt;0")+COUNTIFS('PU F'!$D$5:$D$72,CLUBS!$B25,'PU F'!$Y$5:$Y$72,"&gt;0")+COUNTIFS('PU H'!$D$5:$D$72,CLUBS!$B25,'PU H'!$Y$5:$Y$72,"&gt;0")+COUNTIFS('BE F'!$D$5:$D$72,CLUBS!$B25,'BE F'!$Y$5:$Y$72,"&gt;0")+COUNTIFS('BE H'!$D$5:$D$72,CLUBS!$B25,'BE H'!$Y$5:$Y$72,"&gt;0")+COUNTIFS('MI F'!$D$5:$D$72,CLUBS!$B25,'MI F'!$Y$5:$Y$72,"&gt;0")+COUNTIFS('MI H'!$D$5:$D$72,CLUBS!$B25,'MI H'!$Y$5:$Y$72,"&gt;0")+COUNTIFS('CA F'!$D$5:$D$72,CLUBS!$B25,'CA F'!$Y$5:$Y$72,"&gt;0")+COUNTIFS('CA H'!$D$5:$D$72,CLUBS!$B25,'CA H'!$Y$5:$Y$72,"&gt;0")+COUNTIFS('JU F'!$D$5:$D$72,CLUBS!$B25,'JU F'!$Y$5:$Y$72,"&gt;0")+COUNTIFS('JU H'!$D$5:$D$72,CLUBS!$B25,'JU H'!$Y$5:$Y$72,"&gt;0")</f>
        <v>0</v>
      </c>
      <c r="X25" s="26">
        <f>SUMIF('MP F'!$D$5:$D$72,CLUBS!$B25,'MP F'!$Z$5:$Z$72)+SUMIF('MP H'!$D$5:$D$72,CLUBS!$B25,'MP H'!$Z$5:$Z$72)+SUMIF('PO F'!$D$5:$D$72,CLUBS!$B25,'PO F'!$Z$5:$Z$72)+SUMIF('PO H'!$D$5:$D$72,CLUBS!$B25,'PO H'!$Z$5:$Z$72)+SUMIF('PU F'!$D$5:$D$72,CLUBS!$B25,'PU F'!$Z$5:$Z$72)+SUMIF('PU H'!$D$5:$D$72,CLUBS!$B25,'PU H'!$Z$5:$Z$72)+SUMIF('BE F'!$D$5:$D$72,CLUBS!$B25,'BE F'!$Z$5:$Z$72)+SUMIF('BE H'!$D$5:$D$72,CLUBS!$B25,'BE H'!$Z$5:$Z$72)+SUMIF('MI F'!$D$5:$D$72,CLUBS!$B25,'MI F'!$Z$5:$Z$72)+SUMIF('MI H'!$D$5:$D$72,CLUBS!$B25,'MI H'!$Z$5:$Z$72)+SUMIF('CA F'!$D$5:$D$72,CLUBS!$B25,'CA F'!$Z$5:$Z$72)+SUMIF('CA H'!$D$5:$D$72,CLUBS!$B25,'CA H'!$Z$5:$Z$72)+SUMIF('JU F'!$D$5:$D$72,CLUBS!$B25,'JU F'!$Z$5:$Z$72)+SUMIF('JU H'!$D$5:$D$72,CLUBS!$B25,'JU H'!$Z$5:$Z$72)</f>
        <v>0</v>
      </c>
      <c r="Y25" s="26">
        <f>COUNTIFS('MP F'!$D$5:$D$72,CLUBS!$B25,'MP F'!$AA$5:$AA$72,"&gt;0")+COUNTIFS('MP H'!$D$5:$D$72,CLUBS!$B25,'MP H'!$AA$5:$AA$72,"&gt;0")+COUNTIFS('PO F'!$D$5:$D$72,CLUBS!$B25,'PO F'!$AA$5:$AA$72,"&gt;0")+COUNTIFS('PO H'!$D$5:$D$72,CLUBS!$B25,'PO H'!$AA$5:$AA$72,"&gt;0")+COUNTIFS('PU F'!$D$5:$D$72,CLUBS!$B25,'PU F'!$AA$5:$AA$72,"&gt;0")+COUNTIFS('PU H'!$D$5:$D$72,CLUBS!$B25,'PU H'!$AA$5:$AA$72,"&gt;0")+COUNTIFS('BE F'!$D$5:$D$72,CLUBS!$B25,'BE F'!$AA$5:$AA$72,"&gt;0")+COUNTIFS('BE H'!$D$5:$D$72,CLUBS!$B25,'BE H'!$AA$5:$AA$72,"&gt;0")+COUNTIFS('MI F'!$D$5:$D$72,CLUBS!$B25,'MI F'!$AA$5:$AA$72,"&gt;0")+COUNTIFS('MI H'!$D$5:$D$72,CLUBS!$B25,'MI H'!$AA$5:$AA$72,"&gt;0")+COUNTIFS('CA F'!$D$5:$D$72,CLUBS!$B25,'CA F'!$AA$5:$AA$72,"&gt;0")+COUNTIFS('CA H'!$D$5:$D$72,CLUBS!$B25,'CA H'!$AA$5:$AA$72,"&gt;0")+COUNTIFS('JU F'!$D$5:$D$72,CLUBS!$B25,'JU F'!$AA$5:$AA$72,"&gt;0")+COUNTIFS('JU H'!$D$5:$D$72,CLUBS!$B25,'JU H'!$AA$5:$AA$72,"&gt;0")</f>
        <v>0</v>
      </c>
      <c r="Z25" s="26">
        <f>SUMIF('MP F'!$D$5:$D$72,CLUBS!$B25,'MP F'!$AB$5:$AB$72)+SUMIF('MP H'!$D$5:$D$72,CLUBS!$B25,'MP H'!$AB$5:$AB$72)+SUMIF('PO F'!$D$5:$D$72,CLUBS!$B25,'PO F'!$AB$5:$AB$72)+SUMIF('PO H'!$D$5:$D$72,CLUBS!$B25,'PO H'!$AB$5:$AB$72)+SUMIF('PU F'!$D$5:$D$72,CLUBS!$B25,'PU F'!$AB$5:$AB$72)+SUMIF('PU H'!$D$5:$D$72,CLUBS!$B25,'PU H'!$AB$5:$AB$72)+SUMIF('BE F'!$D$5:$D$72,CLUBS!$B25,'BE F'!$AB$5:$AB$72)+SUMIF('BE H'!$D$5:$D$72,CLUBS!$B25,'BE H'!$AB$5:$AB$72)+SUMIF('MI F'!$D$5:$D$72,CLUBS!$B25,'MI F'!$AB$5:$AB$72)+SUMIF('MI H'!$D$5:$D$72,CLUBS!$B25,'MI H'!$AB$5:$AB$72)+SUMIF('CA F'!$D$5:$D$72,CLUBS!$B25,'CA F'!$AB$5:$AB$72)+SUMIF('CA H'!$D$5:$D$72,CLUBS!$B25,'CA H'!$AB$5:$AB$72)+SUMIF('JU F'!$D$5:$D$72,CLUBS!$B25,'JU F'!$AB$5:$AB$72)+SUMIF('JU H'!$D$5:$D$72,CLUBS!$B25,'JU H'!$AB$5:$AB$72)</f>
        <v>0</v>
      </c>
      <c r="AA25" s="26">
        <f>COUNTIFS('MP F'!$D$5:$D$72,CLUBS!$B25,'MP F'!$AC$5:$AC$72,"&gt;0")+COUNTIFS('MP H'!$D$5:$D$72,CLUBS!$B25,'MP H'!$AC$5:$AC$72,"&gt;0")+COUNTIFS('PO F'!$D$5:$D$72,CLUBS!$B25,'PO F'!$AC$5:$AC$72,"&gt;0")+COUNTIFS('PO H'!$D$5:$D$72,CLUBS!$B25,'PO H'!$AC$5:$AC$72,"&gt;0")+COUNTIFS('PU F'!$D$5:$D$72,CLUBS!$B25,'PU F'!$AC$5:$AC$72,"&gt;0")+COUNTIFS('PU H'!$D$5:$D$72,CLUBS!$B25,'PU H'!$AC$5:$AC$72,"&gt;0")+COUNTIFS('BE F'!$D$5:$D$72,CLUBS!$B25,'BE F'!$AC$5:$AC$72,"&gt;0")+COUNTIFS('BE H'!$D$5:$D$72,CLUBS!$B25,'BE H'!$AC$5:$AC$72,"&gt;0")+COUNTIFS('MI F'!$D$5:$D$72,CLUBS!$B25,'MI F'!$AC$5:$AC$72,"&gt;0")+COUNTIFS('MI H'!$D$5:$D$72,CLUBS!$B25,'MI H'!$AC$5:$AC$72,"&gt;0")+COUNTIFS('CA F'!$D$5:$D$72,CLUBS!$B25,'CA F'!$AC$5:$AC$72,"&gt;0")+COUNTIFS('CA H'!$D$5:$D$72,CLUBS!$B25,'CA H'!$AC$5:$AC$72,"&gt;0")+COUNTIFS('JU F'!$D$5:$D$72,CLUBS!$B25,'JU F'!$AC$5:$AC$72,"&gt;0")+COUNTIFS('JU H'!$D$5:$D$72,CLUBS!$B25,'JU H'!$AC$5:$AC$72,"&gt;0")</f>
        <v>0</v>
      </c>
      <c r="AB25" s="26">
        <f>SUMIF('MP F'!$D$5:$D$72,CLUBS!$B25,'MP F'!$AD$5:$AD$72)+SUMIF('MP H'!$D$5:$D$72,CLUBS!$B25,'MP H'!$AD$5:$AD$72)+SUMIF('PO F'!$D$5:$D$72,CLUBS!$B25,'PO F'!$AD$5:$AD$72)+SUMIF('PO H'!$D$5:$D$72,CLUBS!$B25,'PO H'!$AD$5:$AD$72)+SUMIF('PU F'!$D$5:$D$72,CLUBS!$B25,'PU F'!$AD$5:$AD$72)+SUMIF('PU H'!$D$5:$D$72,CLUBS!$B25,'PU H'!$AD$5:$AD$72)+SUMIF('BE F'!$D$5:$D$72,CLUBS!$B25,'BE F'!$AD$5:$AD$72)+SUMIF('BE H'!$D$5:$D$72,CLUBS!$B25,'BE H'!$AD$5:$AD$72)+SUMIF('MI F'!$D$5:$D$72,CLUBS!$B25,'MI F'!$AD$5:$AD$72)+SUMIF('MI H'!$D$5:$D$72,CLUBS!$B25,'MI H'!$AD$5:$AD$72)+SUMIF('CA F'!$D$5:$D$72,CLUBS!$B25,'CA F'!$AD$5:$AD$72)+SUMIF('CA H'!$D$5:$D$72,CLUBS!$B25,'CA H'!$AD$5:$AD$72)+SUMIF('JU F'!$D$5:$D$72,CLUBS!$B25,'JU F'!$AD$5:$AD$72)+SUMIF('JU H'!$D$5:$D$72,CLUBS!$B25,'JU H'!$AD$5:$AD$72)</f>
        <v>0</v>
      </c>
      <c r="AC25" s="26">
        <f>COUNTIFS('MP F'!$D$5:$D$72,CLUBS!$B25,'MP F'!$AE$5:$AE$72,"&gt;0")+COUNTIFS('MP H'!$D$5:$D$72,CLUBS!$B25,'MP H'!$AE$5:$AE$72,"&gt;0")+COUNTIFS('PO F'!$D$5:$D$72,CLUBS!$B25,'PO F'!$AE$5:$AE$72,"&gt;0")+COUNTIFS('PO H'!$D$5:$D$72,CLUBS!$B25,'PO H'!$AE$5:$AE$72,"&gt;0")+COUNTIFS('PU F'!$D$5:$D$72,CLUBS!$B25,'PU F'!$AE$5:$AE$72,"&gt;0")+COUNTIFS('PU H'!$D$5:$D$72,CLUBS!$B25,'PU H'!$AE$5:$AE$72,"&gt;0")+COUNTIFS('BE F'!$D$5:$D$72,CLUBS!$B25,'BE F'!$AE$5:$AE$72,"&gt;0")+COUNTIFS('BE H'!$D$5:$D$72,CLUBS!$B25,'BE H'!$AE$5:$AE$72,"&gt;0")+COUNTIFS('MI F'!$D$5:$D$72,CLUBS!$B25,'MI F'!$AE$5:$AE$72,"&gt;0")+COUNTIFS('MI H'!$D$5:$D$72,CLUBS!$B25,'MI H'!$AE$5:$AE$72,"&gt;0")+COUNTIFS('CA F'!$D$5:$D$72,CLUBS!$B25,'CA F'!$AE$5:$AE$72,"&gt;0")+COUNTIFS('CA H'!$D$5:$D$72,CLUBS!$B25,'CA H'!$AE$5:$AE$72,"&gt;0")+COUNTIFS('JU F'!$D$5:$D$72,CLUBS!$B25,'JU F'!$AE$5:$AE$72,"&gt;0")+COUNTIFS('JU H'!$D$5:$D$72,CLUBS!$B25,'JU H'!$AE$5:$AE$72,"&gt;0")</f>
        <v>0</v>
      </c>
      <c r="AD25" s="26">
        <f>SUMIF('MP F'!$D$5:$D$72,CLUBS!$B25,'MP F'!$AF$5:$AF$72)+SUMIF('MP H'!$D$5:$D$72,CLUBS!$B25,'MP H'!$AF$5:$AF$72)+SUMIF('PO F'!$D$5:$D$72,CLUBS!$B25,'PO F'!$AF$5:$AF$72)+SUMIF('PO H'!$D$5:$D$72,CLUBS!$B25,'PO H'!$AF$5:$AF$72)+SUMIF('PU F'!$D$5:$D$72,CLUBS!$B25,'PU F'!$AF$5:$AF$72)+SUMIF('PU H'!$D$5:$D$72,CLUBS!$B25,'PU H'!$AF$5:$AF$72)+SUMIF('BE F'!$D$5:$D$72,CLUBS!$B25,'BE F'!$AF$5:$AF$72)+SUMIF('BE H'!$D$5:$D$72,CLUBS!$B25,'BE H'!$AF$5:$AF$72)+SUMIF('MI F'!$D$5:$D$72,CLUBS!$B25,'MI F'!$AF$5:$AF$72)+SUMIF('MI H'!$D$5:$D$72,CLUBS!$B25,'MI H'!$AF$5:$AF$72)+SUMIF('CA F'!$D$5:$D$72,CLUBS!$B25,'CA F'!$AF$5:$AF$72)+SUMIF('CA H'!$D$5:$D$72,CLUBS!$B25,'CA H'!$AF$5:$AF$72)+SUMIF('JU F'!$D$5:$D$72,CLUBS!$B25,'JU F'!$AF$5:$AF$72)+SUMIF('JU H'!$D$5:$D$72,CLUBS!$B25,'JU H'!$AF$5:$AF$72)</f>
        <v>0</v>
      </c>
      <c r="AE25" s="26">
        <f>COUNTIFS('MP F'!$D$5:$D$72,CLUBS!$B25,'MP F'!$AG$5:$AG$72,"&gt;0")+COUNTIFS('MP H'!$D$5:$D$72,CLUBS!$B25,'MP H'!$AG$5:$AG$72,"&gt;0")+COUNTIFS('PO F'!$D$5:$D$72,CLUBS!$B25,'PO F'!$AG$5:$AG$72,"&gt;0")+COUNTIFS('PO H'!$D$5:$D$72,CLUBS!$B25,'PO H'!$AG$5:$AG$72,"&gt;0")+COUNTIFS('PU F'!$D$5:$D$72,CLUBS!$B25,'PU F'!$AG$5:$AG$72,"&gt;0")+COUNTIFS('PU H'!$D$5:$D$72,CLUBS!$B25,'PU H'!$AG$5:$AG$72,"&gt;0")+COUNTIFS('BE F'!$D$5:$D$72,CLUBS!$B25,'BE F'!$AG$5:$AG$72,"&gt;0")+COUNTIFS('BE H'!$D$5:$D$72,CLUBS!$B25,'BE H'!$AG$5:$AG$72,"&gt;0")+COUNTIFS('MI F'!$D$5:$D$72,CLUBS!$B25,'MI F'!$AG$5:$AG$72,"&gt;0")+COUNTIFS('MI H'!$D$5:$D$72,CLUBS!$B25,'MI H'!$AG$5:$AG$72,"&gt;0")+COUNTIFS('CA F'!$D$5:$D$72,CLUBS!$B25,'CA F'!$AG$5:$AG$72,"&gt;0")+COUNTIFS('CA H'!$D$5:$D$72,CLUBS!$B25,'CA H'!$AG$5:$AG$72,"&gt;0")+COUNTIFS('JU F'!$D$5:$D$72,CLUBS!$B25,'JU F'!$AG$5:$AG$72,"&gt;0")+COUNTIFS('JU H'!$D$5:$D$72,CLUBS!$B25,'JU H'!$AG$5:$AG$72,"&gt;0")</f>
        <v>0</v>
      </c>
      <c r="AF25" s="26">
        <f>SUMIF('MP F'!$D$5:$D$72,CLUBS!$B25,'MP F'!$AH$5:$AH$72)+SUMIF('MP H'!$D$5:$D$72,CLUBS!$B25,'MP H'!$AH$5:$AH$72)+SUMIF('PO F'!$D$5:$D$72,CLUBS!$B25,'PO F'!$AH$5:$AH$72)+SUMIF('PO H'!$D$5:$D$72,CLUBS!$B25,'PO H'!$AH$5:$AH$72)+SUMIF('PU F'!$D$5:$D$72,CLUBS!$B25,'PU F'!$AH$5:$AH$72)+SUMIF('PU H'!$D$5:$D$72,CLUBS!$B25,'PU H'!$AH$5:$AH$72)+SUMIF('BE F'!$D$5:$D$72,CLUBS!$B25,'BE F'!$AH$5:$AH$72)+SUMIF('BE H'!$D$5:$D$72,CLUBS!$B25,'BE H'!$AH$5:$AH$72)+SUMIF('MI F'!$D$5:$D$72,CLUBS!$B25,'MI F'!$AH$5:$AH$72)+SUMIF('MI H'!$D$5:$D$72,CLUBS!$B25,'MI H'!$AH$5:$AH$72)+SUMIF('CA F'!$D$5:$D$72,CLUBS!$B25,'CA F'!$AH$5:$AH$72)+SUMIF('CA H'!$D$5:$D$72,CLUBS!$B25,'CA H'!$AH$5:$AH$72)+SUMIF('JU F'!$D$5:$D$72,CLUBS!$B25,'JU F'!$AH$5:$AH$72)+SUMIF('JU H'!$D$5:$D$72,CLUBS!$B25,'JU H'!$AH$5:$AH$72)</f>
        <v>0</v>
      </c>
      <c r="AG25" s="16">
        <f t="shared" si="1"/>
        <v>44</v>
      </c>
      <c r="AH25" s="28">
        <f t="shared" si="2"/>
        <v>955</v>
      </c>
      <c r="AI25" s="29">
        <f t="shared" si="3"/>
        <v>21.704545454545457</v>
      </c>
      <c r="AJ25" s="14">
        <f>COUNTIF('Licenciés Jeunes 2023'!F:F,CLUBS!B25)</f>
        <v>0</v>
      </c>
      <c r="AK25" s="27">
        <f t="shared" si="4"/>
        <v>0</v>
      </c>
    </row>
    <row r="26" spans="1:37" ht="13.5" x14ac:dyDescent="0.3">
      <c r="A26" s="34">
        <f t="shared" si="0"/>
        <v>4</v>
      </c>
      <c r="B26" s="65" t="s">
        <v>47</v>
      </c>
      <c r="C26" s="14">
        <f>COUNTIFS('MP F'!$D$5:$D$72,CLUBS!$B26,'MP F'!$E$5:$E$72,"&gt;0")+COUNTIFS('MP H'!$D$5:$D$72,CLUBS!$B26,'MP H'!$E$5:$E$72,"&gt;0")+COUNTIFS('PO F'!$D$5:$D$72,CLUBS!$B26,'PO F'!$E$5:$E$72,"&gt;0")+COUNTIFS('PO H'!$D$5:$D$72,CLUBS!$B26,'PO H'!$E$5:$E$72,"&gt;0")+COUNTIFS('PU F'!$D$5:$D$72,CLUBS!$B26,'PU F'!$E$5:$E$72,"&gt;0")+COUNTIFS('PU H'!$D$5:$D$72,CLUBS!$B26,'PU H'!$E$5:$E$72,"&gt;0")+COUNTIFS('BE F'!$D$5:$D$72,CLUBS!$B26,'BE F'!$E$5:$E$72,"&gt;0")+COUNTIFS('BE H'!$D$5:$D$72,CLUBS!$B26,'BE H'!$E$5:$E$72,"&gt;0")+COUNTIFS('MI F'!$D$5:$D$72,CLUBS!$B26,'MI F'!$E$5:$E$72,"&gt;0")+COUNTIFS('MI H'!$D$5:$D$72,CLUBS!$B26,'MI H'!$E$5:$E$72,"&gt;0")+COUNTIFS('CA F'!$D$5:$D$72,CLUBS!$B26,'CA F'!$E$5:$E$72,"&gt;0")+COUNTIFS('CA H'!$D$5:$D$72,CLUBS!$B26,'CA H'!$E$5:$E$72,"&gt;0")+COUNTIFS('JU F'!$D$5:$D$72,CLUBS!$B26,'JU F'!$E$5:$E$72,"&gt;0")+COUNTIFS('JU H'!$D$5:$D$72,CLUBS!$B26,'JU H'!$E$5:$E$72,"&gt;0")</f>
        <v>13</v>
      </c>
      <c r="D26" s="27">
        <f>SUMIF('MP F'!$D$5:$D$72,CLUBS!$B26,'MP F'!$F$5:$F$72)+SUMIF('MP H'!$D$5:$D$72,CLUBS!$B26,'MP H'!$F$5:$F$72)+SUMIF('PO F'!$D$5:$D$72,CLUBS!$B26,'PO F'!$F$5:$F$72)+SUMIF('PO H'!$D$5:$D$72,CLUBS!$B26,'PO H'!$F$5:$F$72)+SUMIF('PU F'!$D$5:$D$72,CLUBS!$B26,'PU F'!$F$5:$F$72)+SUMIF('PU H'!$D$5:$D$72,CLUBS!$B26,'PU H'!$F$5:$F$72)+SUMIF('BE F'!$D$5:$D$72,CLUBS!$B26,'BE F'!$F$5:$F$72)+SUMIF('BE H'!$D$5:$D$72,CLUBS!$B26,'BE H'!$F$5:$F$72)+SUMIF('MI F'!$D$5:$D$72,CLUBS!$B26,'MI F'!$F$5:$F$72)+SUMIF('MI H'!$D$5:$D$72,CLUBS!$B26,'MI H'!$F$5:$F$72)+SUMIF('CA F'!$D$5:$D$72,CLUBS!$B26,'CA F'!$F$5:$F$72)+SUMIF('CA H'!$D$5:$D$72,CLUBS!$B26,'CA H'!$F$5:$F$72)+SUMIF('JU F'!$D$5:$D$72,CLUBS!$B26,'JU F'!$F$5:$F$72)+SUMIF('JU H'!$D$5:$D$72,CLUBS!$B26,'JU H'!$F$5:$F$72)</f>
        <v>350</v>
      </c>
      <c r="E26" s="38">
        <f>COUNTIFS('MP F'!$D$5:$D$72,CLUBS!$B26,'MP F'!$G$5:$G$72,"&gt;0")+COUNTIFS('MP H'!$D$5:$D$72,CLUBS!$B26,'MP H'!$G$5:$G$72,"&gt;0")+COUNTIFS('PO F'!$D$5:$D$72,CLUBS!$B26,'PO F'!$G$5:$G$72,"&gt;0")+COUNTIFS('PO H'!$D$5:$D$72,CLUBS!$B26,'PO H'!$G$5:$G$72,"&gt;0")+COUNTIFS('PU F'!$D$5:$D$72,CLUBS!$B26,'PU F'!$G$5:$G$72,"&gt;0")+COUNTIFS('PU H'!$D$5:$D$72,CLUBS!$B26,'PU H'!$G$5:$G$72,"&gt;0")+COUNTIFS('BE F'!$D$5:$D$72,CLUBS!$B26,'BE F'!$G$5:$G$72,"&gt;0")+COUNTIFS('BE H'!$D$5:$D$72,CLUBS!$B26,'BE H'!$G$5:$G$72,"&gt;0")+COUNTIFS('MI F'!$D$5:$D$72,CLUBS!$B26,'MI F'!$G$5:$G$72,"&gt;0")+COUNTIFS('MI H'!$D$5:$D$72,CLUBS!$B26,'MI H'!$G$5:$G$72,"&gt;0")+COUNTIFS('CA F'!$D$5:$D$72,CLUBS!$B26,'CA F'!$G$5:$G$72,"&gt;0")+COUNTIFS('CA H'!$D$5:$D$72,CLUBS!$B26,'CA H'!$G$5:$G$72,"&gt;0")+COUNTIFS('JU F'!$D$5:$D$72,CLUBS!$B26,'JU F'!$G$5:$G$72,"&gt;0")+COUNTIFS('JU H'!$D$5:$D$72,CLUBS!$B26,'JU H'!$G$5:$G$72,"&gt;0")</f>
        <v>16</v>
      </c>
      <c r="F26" s="58">
        <f>SUMIF('MP F'!$D$5:$D$72,CLUBS!$B26,'MP F'!$H$5:$H$72)+SUMIF('MP H'!$D$5:$D$72,CLUBS!$B26,'MP H'!$H$5:$H$72)+SUMIF('PO F'!$D$5:$D$72,CLUBS!$B26,'PO F'!$H$5:$H$72)+SUMIF('PO H'!$D$5:$D$72,CLUBS!$B26,'PO H'!$H$5:$H$72)+SUMIF('PU F'!$D$5:$D$72,CLUBS!$B26,'PU F'!$H$5:$H$72)+SUMIF('PU H'!$D$5:$D$72,CLUBS!$B26,'PU H'!$H$5:$H$72)+SUMIF('BE F'!$D$5:$D$72,CLUBS!$B26,'BE F'!$H$5:$H$72)+SUMIF('BE H'!$D$5:$D$72,CLUBS!$B26,'BE H'!$H$5:$H$72)+SUMIF('MI F'!$D$5:$D$72,CLUBS!$B26,'MI F'!$H$5:$H$72)+SUMIF('MI H'!$D$5:$D$72,CLUBS!$B26,'MI H'!$H$5:$H$72)+SUMIF('CA F'!$D$5:$D$72,CLUBS!$B26,'CA F'!$H$5:$H$72)+SUMIF('CA H'!$D$5:$D$72,CLUBS!$B26,'CA H'!$H$5:$H$72)+SUMIF('JU F'!$D$5:$D$72,CLUBS!$B26,'JU F'!$H$5:$H$72)+SUMIF('JU H'!$D$5:$D$72,CLUBS!$B26,'JU H'!$H$5:$H$72)</f>
        <v>430</v>
      </c>
      <c r="G26" s="14">
        <f>COUNTIFS('MP F'!$D$5:$D$72,CLUBS!$B26,'MP F'!$I$5:$I$72,"&gt;0")+COUNTIFS('MP H'!$D$5:$D$72,CLUBS!$B26,'MP H'!$I$5:$I$72,"&gt;0")+COUNTIFS('PO F'!$D$5:$D$72,CLUBS!$B26,'PO F'!$I$5:$I$72,"&gt;0")+COUNTIFS('PO H'!$D$5:$D$72,CLUBS!$B26,'PO H'!$I$5:$I$72,"&gt;0")+COUNTIFS('PU F'!$D$5:$D$72,CLUBS!$B26,'PU F'!$I$5:$I$72,"&gt;0")+COUNTIFS('PU H'!$D$5:$D$72,CLUBS!$B26,'PU H'!$I$5:$I$72,"&gt;0")+COUNTIFS('BE F'!$D$5:$D$72,CLUBS!$B26,'BE F'!$I$5:$I$72,"&gt;0")+COUNTIFS('BE H'!$D$5:$D$72,CLUBS!$B26,'BE H'!$I$5:$I$72,"&gt;0")+COUNTIFS('MI F'!$D$5:$D$72,CLUBS!$B26,'MI F'!$I$5:$I$72,"&gt;0")+COUNTIFS('MI H'!$D$5:$D$72,CLUBS!$B26,'MI H'!$I$5:$I$72,"&gt;0")+COUNTIFS('CA F'!$D$5:$D$72,CLUBS!$B26,'CA F'!$I$5:$I$72,"&gt;0")+COUNTIFS('CA H'!$D$5:$D$72,CLUBS!$B26,'CA H'!$I$5:$I$72,"&gt;0")+COUNTIFS('JU F'!$D$5:$D$72,CLUBS!$B26,'JU F'!$I$5:$I$72,"&gt;0")+COUNTIFS('JU H'!$D$5:$D$72,CLUBS!$B26,'JU H'!$I$5:$I$72,"&gt;0")</f>
        <v>19</v>
      </c>
      <c r="H26" s="26">
        <f>SUMIF('MP F'!$D$5:$D$72,CLUBS!$B26,'MP F'!$J$5:$J$72)+SUMIF('MP H'!$D$5:$D$72,CLUBS!$B26,'MP H'!$J$5:$J$72)+SUMIF('PO F'!$D$5:$D$72,CLUBS!$B26,'PO F'!$J$5:$J$72)+SUMIF('PO H'!$D$5:$D$72,CLUBS!$B26,'PO H'!$J$5:$J$72)+SUMIF('PU F'!$D$5:$D$72,CLUBS!$B26,'PU F'!$J$5:$J$72)+SUMIF('PU H'!$D$5:$D$72,CLUBS!$B26,'PU H'!$J$5:$J$72)+SUMIF('BE F'!$D$5:$D$72,CLUBS!$B26,'BE F'!$J$5:$J$72)+SUMIF('BE H'!$D$5:$D$72,CLUBS!$B26,'BE H'!$J$5:$J$72)+SUMIF('MI F'!$D$5:$D$72,CLUBS!$B26,'MI F'!$J$5:$J$72)+SUMIF('MI H'!$D$5:$D$72,CLUBS!$B26,'MI H'!$J$5:$J$72)+SUMIF('CA F'!$D$5:$D$72,CLUBS!$B26,'CA F'!$J$5:$J$72)+SUMIF('CA H'!$D$5:$D$72,CLUBS!$B26,'CA H'!$J$5:$J$72)+SUMIF('JU F'!$D$5:$D$72,CLUBS!$B26,'JU F'!$J$5:$J$72)+SUMIF('JU H'!$D$5:$D$72,CLUBS!$B26,'JU H'!$J$5:$J$72)</f>
        <v>576</v>
      </c>
      <c r="I26" s="38">
        <f>COUNTIFS('MP F'!$D$5:$D$72,CLUBS!$B26,'MP F'!$K$5:$K$72,"&gt;0")+COUNTIFS('MP H'!$D$5:$D$72,CLUBS!$B26,'MP H'!$K$5:$K$72,"&gt;0")+COUNTIFS('PO F'!$D$5:$D$72,CLUBS!$B26,'PO F'!$K$5:$K$72,"&gt;0")+COUNTIFS('PO H'!$D$5:$D$72,CLUBS!$B26,'PO H'!$K$5:$K$72,"&gt;0")+COUNTIFS('PU F'!$D$5:$D$72,CLUBS!$B26,'PU F'!$K$5:$K$72,"&gt;0")+COUNTIFS('PU H'!$D$5:$D$72,CLUBS!$B26,'PU H'!$K$5:$K$72,"&gt;0")+COUNTIFS('BE F'!$D$5:$D$72,CLUBS!$B26,'BE F'!$K$5:$K$72,"&gt;0")+COUNTIFS('BE H'!$D$5:$D$72,CLUBS!$B26,'BE H'!$K$5:$K$72,"&gt;0")+COUNTIFS('MI F'!$D$5:$D$72,CLUBS!$B26,'MI F'!$K$5:$K$72,"&gt;0")+COUNTIFS('MI H'!$D$5:$D$72,CLUBS!$B26,'MI H'!$K$5:$K$72,"&gt;0")+COUNTIFS('CA F'!$D$5:$D$72,CLUBS!$B26,'CA F'!$K$5:$K$72,"&gt;0")+COUNTIFS('CA H'!$D$5:$D$72,CLUBS!$B26,'CA H'!$K$5:$K$72,"&gt;0")+COUNTIFS('JU F'!$D$5:$D$72,CLUBS!$B26,'JU F'!$K$5:$K$72,"&gt;0")+COUNTIFS('JU H'!$D$5:$D$72,CLUBS!$B26,'JU H'!$K$5:$K$72,"&gt;0")</f>
        <v>0</v>
      </c>
      <c r="J26" s="38">
        <f>SUMIF('MP F'!$D$5:$D$72,CLUBS!$B26,'MP F'!$L$5:$L$72)+SUMIF('MP H'!$D$5:$D$72,CLUBS!$B26,'MP H'!$L$5:$L$72)+SUMIF('PO F'!$D$5:$D$72,CLUBS!$B26,'PO F'!$L$5:$L$72)+SUMIF('PO H'!$D$5:$D$72,CLUBS!$B26,'PO H'!$L$5:$L$72)+SUMIF('PU F'!$D$5:$D$72,CLUBS!$B26,'PU F'!$L$5:$L$72)+SUMIF('PU H'!$D$5:$D$72,CLUBS!$B26,'PU H'!$L$5:$L$72)+SUMIF('BE F'!$D$5:$D$72,CLUBS!$B26,'BE F'!$L$5:$L$72)+SUMIF('BE H'!$D$5:$D$72,CLUBS!$B26,'BE H'!$L$5:$L$72)+SUMIF('MI F'!$D$5:$D$72,CLUBS!$B26,'MI F'!$L$5:$L$72)+SUMIF('MI H'!$D$5:$D$72,CLUBS!$B26,'MI H'!$L$5:$L$72)+SUMIF('CA F'!$D$5:$D$72,CLUBS!$B26,'CA F'!$L$5:$L$72)+SUMIF('CA H'!$D$5:$D$72,CLUBS!$B26,'CA H'!$L$5:$L$72)+SUMIF('JU F'!$D$5:$D$72,CLUBS!$B26,'JU F'!$L$5:$L$72)+SUMIF('JU H'!$D$5:$D$72,CLUBS!$B26,'JU H'!$L$5:$L$72)</f>
        <v>0</v>
      </c>
      <c r="K26" s="26">
        <f>COUNTIFS('MP F'!$D$5:$D$72,CLUBS!$B26,'MP F'!$M$5:$M$72,"&gt;0")+COUNTIFS('MP H'!$D$5:$D$72,CLUBS!$B26,'MP H'!$M$5:$M$72,"&gt;0")+COUNTIFS('PO F'!$D$5:$D$72,CLUBS!$B26,'PO F'!$M$5:$M$72,"&gt;0")+COUNTIFS('PO H'!$D$5:$D$72,CLUBS!$B26,'PO H'!$M$5:$M$72,"&gt;0")+COUNTIFS('PU F'!$D$5:$D$72,CLUBS!$B26,'PU F'!$M$5:$M$72,"&gt;0")+COUNTIFS('PU H'!$D$5:$D$72,CLUBS!$B26,'PU H'!$M$5:$M$72,"&gt;0")+COUNTIFS('BE F'!$D$5:$D$72,CLUBS!$B26,'BE F'!$M$5:$M$72,"&gt;0")+COUNTIFS('BE H'!$D$5:$D$72,CLUBS!$B26,'BE H'!$M$5:$M$72,"&gt;0")+COUNTIFS('MI F'!$D$5:$D$72,CLUBS!$B26,'MI F'!$M$5:$M$72,"&gt;0")+COUNTIFS('MI H'!$D$5:$D$72,CLUBS!$B26,'MI H'!$M$5:$M$72,"&gt;0")+COUNTIFS('CA F'!$D$5:$D$72,CLUBS!$B26,'CA F'!$M$5:$M$72,"&gt;0")+COUNTIFS('CA H'!$D$5:$D$72,CLUBS!$B26,'CA H'!$M$5:$M$72,"&gt;0")+COUNTIFS('JU F'!$D$5:$D$72,CLUBS!$B26,'JU F'!$M$5:$M$72,"&gt;0")+COUNTIFS('JU H'!$D$5:$D$72,CLUBS!$B26,'JU H'!$M$5:$M$72,"&gt;0")</f>
        <v>0</v>
      </c>
      <c r="L26" s="26">
        <f>SUMIF('MP F'!$D$5:$D$72,CLUBS!$B26,'MP F'!$N$5:$N$72)+SUMIF('MP H'!$D$5:$D$72,CLUBS!$B26,'MP H'!$N$5:$N$72)+SUMIF('PO F'!$D$5:$D$72,CLUBS!$B26,'PO F'!$N$5:$N$72)+SUMIF('PO H'!$D$5:$D$72,CLUBS!$B26,'PO H'!$N$5:$N$72)+SUMIF('PU F'!$D$5:$D$72,CLUBS!$B26,'PU F'!$N$5:$N$72)+SUMIF('PU H'!$D$5:$D$72,CLUBS!$B26,'PU H'!$N$5:$N$72)+SUMIF('BE F'!$D$5:$D$72,CLUBS!$B26,'BE F'!$N$5:$N$72)+SUMIF('BE H'!$D$5:$D$72,CLUBS!$B26,'BE H'!$N$5:$N$72)+SUMIF('MI F'!$D$5:$D$72,CLUBS!$B26,'MI F'!$N$5:$N$72)+SUMIF('MI H'!$D$5:$D$72,CLUBS!$B26,'MI H'!$N$5:$N$72)+SUMIF('CA F'!$D$5:$D$72,CLUBS!$B26,'CA F'!$N$5:$N$72)+SUMIF('CA H'!$D$5:$D$72,CLUBS!$B26,'CA H'!$N$5:$N$72)+SUMIF('JU F'!$D$5:$D$72,CLUBS!$B26,'JU F'!$N$5:$N$72)+SUMIF('JU H'!$D$5:$D$72,CLUBS!$B26,'JU H'!$N$5:$N$72)</f>
        <v>0</v>
      </c>
      <c r="M26" s="26">
        <f>COUNTIFS('MP F'!$D$5:$D$72,CLUBS!$B26,'MP F'!$O$5:$O$72,"&gt;0")+COUNTIFS('MP H'!$D$5:$D$72,CLUBS!$B26,'MP H'!$O$5:$O$72,"&gt;0")+COUNTIFS('PO F'!$D$5:$D$72,CLUBS!$B26,'PO F'!$O$5:$O$72,"&gt;0")+COUNTIFS('PO H'!$D$5:$D$72,CLUBS!$B26,'PO H'!$O$5:$O$72,"&gt;0")+COUNTIFS('PU F'!$D$5:$D$72,CLUBS!$B26,'PU F'!$O$5:$O$72,"&gt;0")+COUNTIFS('PU H'!$D$5:$D$72,CLUBS!$B26,'PU H'!$O$5:$O$72,"&gt;0")+COUNTIFS('BE F'!$D$5:$D$72,CLUBS!$B26,'BE F'!$O$5:$O$72,"&gt;0")+COUNTIFS('BE H'!$D$5:$D$72,CLUBS!$B26,'BE H'!$O$5:$O$72,"&gt;0")+COUNTIFS('MI F'!$D$5:$D$72,CLUBS!$B26,'MI F'!$O$5:$O$72,"&gt;0")+COUNTIFS('MI H'!$D$5:$D$72,CLUBS!$B26,'MI H'!$O$5:$O$72,"&gt;0")+COUNTIFS('CA F'!$D$5:$D$72,CLUBS!$B26,'CA F'!$O$5:$O$72,"&gt;0")+COUNTIFS('CA H'!$D$5:$D$72,CLUBS!$B26,'CA H'!$O$5:$O$72,"&gt;0")+COUNTIFS('JU F'!$D$5:$D$72,CLUBS!$B26,'JU F'!$O$5:$O$72,"&gt;0")+COUNTIFS('JU H'!$D$5:$D$72,CLUBS!$B26,'JU H'!$O$5:$O$72,"&gt;0")</f>
        <v>0</v>
      </c>
      <c r="N26" s="26">
        <f>SUMIF('MP F'!$D$5:$D$72,CLUBS!$B26,'MP F'!$P$5:$P$72)+SUMIF('MP H'!$D$5:$D$72,CLUBS!$B26,'MP H'!$P$5:$P$72)+SUMIF('PO F'!$D$5:$D$72,CLUBS!$B26,'PO F'!$P$5:$P$72)+SUMIF('PO H'!$D$5:$D$72,CLUBS!$B26,'PO H'!$P$5:$P$72)+SUMIF('PU F'!$D$5:$D$72,CLUBS!$B26,'PU F'!$P$5:$P$72)+SUMIF('PU H'!$D$5:$D$72,CLUBS!$B26,'PU H'!$P$5:$P$72)+SUMIF('BE F'!$D$5:$D$72,CLUBS!$B26,'BE F'!$P$5:$P$72)+SUMIF('BE H'!$D$5:$D$72,CLUBS!$B26,'BE H'!$P$5:$P$72)+SUMIF('MI F'!$D$5:$D$72,CLUBS!$B26,'MI F'!$P$5:$P$72)+SUMIF('MI H'!$D$5:$D$72,CLUBS!$B26,'MI H'!$P$5:$P$72)+SUMIF('CA F'!$D$5:$D$72,CLUBS!$B26,'CA F'!$P$5:$P$72)+SUMIF('CA H'!$D$5:$D$72,CLUBS!$B26,'CA H'!$P$5:$P$72)+SUMIF('JU F'!$D$5:$D$72,CLUBS!$B26,'JU F'!$P$5:$P$72)+SUMIF('JU H'!$D$5:$D$72,CLUBS!$B26,'JU H'!$P$5:$P$72)</f>
        <v>0</v>
      </c>
      <c r="O26" s="26">
        <f>COUNTIFS('MP F'!$D$5:$D$72,CLUBS!$B26,'MP F'!$Q$5:$Q$72,"&gt;0")+COUNTIFS('MP H'!$D$5:$D$72,CLUBS!$B26,'MP H'!$Q$5:$Q$72,"&gt;0")+COUNTIFS('PO F'!$D$5:$D$72,CLUBS!$B26,'PO F'!$Q$5:$Q$72,"&gt;0")+COUNTIFS('PO H'!$D$5:$D$72,CLUBS!$B26,'PO H'!$Q$5:$Q$72,"&gt;0")+COUNTIFS('PU F'!$D$5:$D$72,CLUBS!$B26,'PU F'!$Q$5:$Q$72,"&gt;0")+COUNTIFS('PU H'!$D$5:$D$72,CLUBS!$B26,'PU H'!$Q$5:$Q$72,"&gt;0")+COUNTIFS('BE F'!$D$5:$D$72,CLUBS!$B26,'BE F'!$Q$5:$Q$72,"&gt;0")+COUNTIFS('BE H'!$D$5:$D$72,CLUBS!$B26,'BE H'!$Q$5:$Q$72,"&gt;0")+COUNTIFS('MI F'!$D$5:$D$72,CLUBS!$B26,'MI F'!$Q$5:$Q$72,"&gt;0")+COUNTIFS('MI H'!$D$5:$D$72,CLUBS!$B26,'MI H'!$Q$5:$Q$72,"&gt;0")+COUNTIFS('CA F'!$D$5:$D$72,CLUBS!$B26,'CA F'!$Q$5:$Q$72,"&gt;0")+COUNTIFS('CA H'!$D$5:$D$72,CLUBS!$B26,'CA H'!$Q$5:$Q$72,"&gt;0")+COUNTIFS('JU F'!$D$5:$D$72,CLUBS!$B26,'JU F'!$Q$5:$Q$72,"&gt;0")+COUNTIFS('JU H'!$D$5:$D$72,CLUBS!$B26,'JU H'!$Q$5:$Q$72,"&gt;0")</f>
        <v>0</v>
      </c>
      <c r="P26" s="26">
        <f>SUMIF('MP F'!$D$5:$D$72,CLUBS!$B26,'MP F'!$R$5:$R$72)+SUMIF('MP H'!$D$5:$D$72,CLUBS!$B26,'MP H'!$R$5:$R$72)+SUMIF('PO F'!$D$5:$D$72,CLUBS!$B26,'PO F'!$R$5:$R$72)+SUMIF('PO H'!$D$5:$D$72,CLUBS!$B26,'PO H'!$R$5:$R$72)+SUMIF('PU F'!$D$5:$D$72,CLUBS!$B26,'PU F'!$R$5:$R$72)+SUMIF('PU H'!$D$5:$D$72,CLUBS!$B26,'PU H'!$R$5:$R$72)+SUMIF('BE F'!$D$5:$D$72,CLUBS!$B26,'BE F'!$R$5:$R$72)+SUMIF('BE H'!$D$5:$D$72,CLUBS!$B26,'BE H'!$R$5:$R$72)+SUMIF('MI F'!$D$5:$D$72,CLUBS!$B26,'MI F'!$R$5:$R$72)+SUMIF('MI H'!$D$5:$D$72,CLUBS!$B26,'MI H'!$R$5:$R$72)+SUMIF('CA F'!$D$5:$D$72,CLUBS!$B26,'CA F'!$R$5:$R$72)+SUMIF('CA H'!$D$5:$D$72,CLUBS!$B26,'CA H'!$R$5:$R$72)+SUMIF('JU F'!$D$5:$D$72,CLUBS!$B26,'JU F'!$R$5:$R$72)+SUMIF('JU H'!$D$5:$D$72,CLUBS!$B26,'JU H'!$R$5:$R$72)</f>
        <v>0</v>
      </c>
      <c r="Q26" s="26">
        <f>COUNTIFS('MP F'!$D$5:$D$72,CLUBS!$B26,'MP F'!$S$5:$S$72,"&gt;0")+COUNTIFS('MP H'!$D$5:$D$72,CLUBS!$B26,'MP H'!$S$5:$S$72,"&gt;0")+COUNTIFS('PO F'!$D$5:$D$72,CLUBS!$B26,'PO F'!$S$5:$S$72,"&gt;0")+COUNTIFS('PO H'!$D$5:$D$72,CLUBS!$B26,'PO H'!$S$5:$S$72,"&gt;0")+COUNTIFS('PU F'!$D$5:$D$72,CLUBS!$B26,'PU F'!$S$5:$S$72,"&gt;0")+COUNTIFS('PU H'!$D$5:$D$72,CLUBS!$B26,'PU H'!$S$5:$S$72,"&gt;0")+COUNTIFS('BE F'!$D$5:$D$72,CLUBS!$B26,'BE F'!$S$5:$S$72,"&gt;0")+COUNTIFS('BE H'!$D$5:$D$72,CLUBS!$B26,'BE H'!$S$5:$S$72,"&gt;0")+COUNTIFS('MI F'!$D$5:$D$72,CLUBS!$B26,'MI F'!$S$5:$S$72,"&gt;0")+COUNTIFS('MI H'!$D$5:$D$72,CLUBS!$B26,'MI H'!$S$5:$S$72,"&gt;0")+COUNTIFS('CA F'!$D$5:$D$72,CLUBS!$B26,'CA F'!$S$5:$S$72,"&gt;0")+COUNTIFS('CA H'!$D$5:$D$72,CLUBS!$B26,'CA H'!$S$5:$S$72,"&gt;0")+COUNTIFS('JU F'!$D$5:$D$72,CLUBS!$B26,'JU F'!$S$5:$S$72,"&gt;0")+COUNTIFS('JU H'!$D$5:$D$72,CLUBS!$B26,'JU H'!$S$5:$S$72,"&gt;0")</f>
        <v>0</v>
      </c>
      <c r="R26" s="26">
        <f>SUMIF('MP F'!$D$5:$D$72,CLUBS!$B26,'MP F'!$T$5:$T$72)+SUMIF('MP H'!$D$5:$D$72,CLUBS!$B26,'MP H'!$T$5:$T$72)+SUMIF('PO F'!$D$5:$D$72,CLUBS!$B26,'PO F'!$T$5:$T$72)+SUMIF('PO H'!$D$5:$D$72,CLUBS!$B26,'PO H'!$T$5:$T$72)+SUMIF('PU F'!$D$5:$D$72,CLUBS!$B26,'PU F'!$T$5:$T$72)+SUMIF('PU H'!$D$5:$D$72,CLUBS!$B26,'PU H'!$T$5:$T$72)+SUMIF('BE F'!$D$5:$D$72,CLUBS!$B26,'BE F'!$T$5:$T$72)+SUMIF('BE H'!$D$5:$D$72,CLUBS!$B26,'BE H'!$T$5:$T$72)+SUMIF('MI F'!$D$5:$D$72,CLUBS!$B26,'MI F'!$T$5:$T$72)+SUMIF('MI H'!$D$5:$D$72,CLUBS!$B26,'MI H'!$T$5:$T$72)+SUMIF('CA F'!$D$5:$D$72,CLUBS!$B26,'CA F'!$T$5:$T$72)+SUMIF('CA H'!$D$5:$D$72,CLUBS!$B26,'CA H'!$T$5:$T$72)+SUMIF('JU F'!$D$5:$D$72,CLUBS!$B26,'JU F'!$T$5:$T$72)+SUMIF('JU H'!$D$5:$D$72,CLUBS!$B26,'JU H'!$T$5:$T$72)</f>
        <v>0</v>
      </c>
      <c r="S26" s="26">
        <f>COUNTIFS('MP F'!$D$5:$D$72,CLUBS!$B26,'MP F'!$U$5:$U$72,"&gt;0")+COUNTIFS('MP H'!$D$5:$D$72,CLUBS!$B26,'MP H'!$U$5:$U$72,"&gt;0")+COUNTIFS('PO F'!$D$5:$D$72,CLUBS!$B26,'PO F'!$U$5:$U$72,"&gt;0")+COUNTIFS('PO H'!$D$5:$D$72,CLUBS!$B26,'PO H'!$U$5:$U$72,"&gt;0")+COUNTIFS('PU F'!$D$5:$D$72,CLUBS!$B26,'PU F'!$U$5:$U$72,"&gt;0")+COUNTIFS('PU H'!$D$5:$D$72,CLUBS!$B26,'PU H'!$U$5:$U$72,"&gt;0")+COUNTIFS('BE F'!$D$5:$D$72,CLUBS!$B26,'BE F'!$U$5:$U$72,"&gt;0")+COUNTIFS('BE H'!$D$5:$D$72,CLUBS!$B26,'BE H'!$U$5:$U$72,"&gt;0")+COUNTIFS('MI F'!$D$5:$D$72,CLUBS!$B26,'MI F'!$U$5:$U$72,"&gt;0")+COUNTIFS('MI H'!$D$5:$D$72,CLUBS!$B26,'MI H'!$U$5:$U$72,"&gt;0")+COUNTIFS('CA F'!$D$5:$D$72,CLUBS!$B26,'CA F'!$U$5:$U$72,"&gt;0")+COUNTIFS('CA H'!$D$5:$D$72,CLUBS!$B26,'CA H'!$U$5:$U$72,"&gt;0")+COUNTIFS('JU F'!$D$5:$D$72,CLUBS!$B26,'JU F'!$U$5:$U$72,"&gt;0")+COUNTIFS('JU H'!$D$5:$D$72,CLUBS!$B26,'JU H'!$U$5:$U$72,"&gt;0")</f>
        <v>0</v>
      </c>
      <c r="T26" s="26">
        <f>SUMIF('MP F'!$D$5:$D$72,CLUBS!$B26,'MP F'!$V$5:$V$72)+SUMIF('MP H'!$D$5:$D$72,CLUBS!$B26,'MP H'!$V$5:$V$72)+SUMIF('PO F'!$D$5:$D$72,CLUBS!$B26,'PO F'!$V$5:$V$72)+SUMIF('PO H'!$D$5:$D$72,CLUBS!$B26,'PO H'!$V$5:$V$72)+SUMIF('PU F'!$D$5:$D$72,CLUBS!$B26,'PU F'!$V$5:$V$72)+SUMIF('PU H'!$D$5:$D$72,CLUBS!$B26,'PU H'!$V$5:$V$72)+SUMIF('BE F'!$D$5:$D$72,CLUBS!$B26,'BE F'!$V$5:$V$72)+SUMIF('BE H'!$D$5:$D$72,CLUBS!$B26,'BE H'!$V$5:$V$72)+SUMIF('MI F'!$D$5:$D$72,CLUBS!$B26,'MI F'!$V$5:$V$72)+SUMIF('MI H'!$D$5:$D$72,CLUBS!$B26,'MI H'!$V$5:$V$72)+SUMIF('CA F'!$D$5:$D$72,CLUBS!$B26,'CA F'!$V$5:$V$72)+SUMIF('CA H'!$D$5:$D$72,CLUBS!$B26,'CA H'!$V$5:$V$72)+SUMIF('JU F'!$D$5:$D$72,CLUBS!$B26,'JU F'!$V$5:$V$72)+SUMIF('JU H'!$D$5:$D$72,CLUBS!$B26,'JU H'!$V$5:$V$72)</f>
        <v>0</v>
      </c>
      <c r="U26" s="26">
        <f>COUNTIFS('MP F'!$D$5:$D$72,CLUBS!$B26,'MP F'!$W$5:$W$72,"&gt;0")+COUNTIFS('MP H'!$D$5:$D$72,CLUBS!$B26,'MP H'!$W$5:$W$72,"&gt;0")+COUNTIFS('PO F'!$D$5:$D$72,CLUBS!$B26,'PO F'!$W$5:$W$72,"&gt;0")+COUNTIFS('PO H'!$D$5:$D$72,CLUBS!$B26,'PO H'!$W$5:$W$72,"&gt;0")+COUNTIFS('PU F'!$D$5:$D$72,CLUBS!$B26,'PU F'!$W$5:$W$72,"&gt;0")+COUNTIFS('PU H'!$D$5:$D$72,CLUBS!$B26,'PU H'!$W$5:$W$72,"&gt;0")+COUNTIFS('BE F'!$D$5:$D$72,CLUBS!$B26,'BE F'!$W$5:$W$72,"&gt;0")+COUNTIFS('BE H'!$D$5:$D$72,CLUBS!$B26,'BE H'!$W$5:$W$72,"&gt;0")+COUNTIFS('MI F'!$D$5:$D$72,CLUBS!$B26,'MI F'!$W$5:$W$72,"&gt;0")+COUNTIFS('MI H'!$D$5:$D$72,CLUBS!$B26,'MI H'!$W$5:$W$72,"&gt;0")+COUNTIFS('CA F'!$D$5:$D$72,CLUBS!$B26,'CA F'!$W$5:$W$72,"&gt;0")+COUNTIFS('CA H'!$D$5:$D$72,CLUBS!$B26,'CA H'!$W$5:$W$72,"&gt;0")+COUNTIFS('JU F'!$D$5:$D$72,CLUBS!$B26,'JU F'!$W$5:$W$72,"&gt;0")+COUNTIFS('JU H'!$D$5:$D$72,CLUBS!$B26,'JU H'!$W$5:$W$72,"&gt;0")</f>
        <v>0</v>
      </c>
      <c r="V26" s="26">
        <f>SUMIF('MP F'!$D$5:$D$72,CLUBS!$B26,'MP F'!$X$5:$X$72)+SUMIF('MP H'!$D$5:$D$72,CLUBS!$B26,'MP H'!$X$5:$X$72)+SUMIF('PO F'!$D$5:$D$72,CLUBS!$B26,'PO F'!$X$5:$X$72)+SUMIF('PO H'!$D$5:$D$72,CLUBS!$B26,'PO H'!$X$5:$X$72)+SUMIF('PU F'!$D$5:$D$72,CLUBS!$B26,'PU F'!$X$5:$X$72)+SUMIF('PU H'!$D$5:$D$72,CLUBS!$B26,'PU H'!$X$5:$X$72)+SUMIF('BE F'!$D$5:$D$72,CLUBS!$B26,'BE F'!$X$5:$X$72)+SUMIF('BE H'!$D$5:$D$72,CLUBS!$B26,'BE H'!$X$5:$X$72)+SUMIF('MI F'!$D$5:$D$72,CLUBS!$B26,'MI F'!$X$5:$X$72)+SUMIF('MI H'!$D$5:$D$72,CLUBS!$B26,'MI H'!$X$5:$X$72)+SUMIF('CA F'!$D$5:$D$72,CLUBS!$B26,'CA F'!$X$5:$X$72)+SUMIF('CA H'!$D$5:$D$72,CLUBS!$B26,'CA H'!$X$5:$X$72)+SUMIF('JU F'!$D$5:$D$72,CLUBS!$B26,'JU F'!$X$5:$X$72)+SUMIF('JU H'!$D$5:$D$72,CLUBS!$B26,'JU H'!$X$5:$X$72)</f>
        <v>0</v>
      </c>
      <c r="W26" s="26">
        <f>COUNTIFS('MP F'!$D$5:$D$72,CLUBS!$B26,'MP F'!$Y$5:$Y$72,"&gt;0")+COUNTIFS('MP H'!$D$5:$D$72,CLUBS!$B26,'MP H'!$Y$5:$Y$72,"&gt;0")+COUNTIFS('PO F'!$D$5:$D$72,CLUBS!$B26,'PO F'!$Y$5:$Y$72,"&gt;0")+COUNTIFS('PO H'!$D$5:$D$72,CLUBS!$B26,'PO H'!$Y$5:$Y$72,"&gt;0")+COUNTIFS('PU F'!$D$5:$D$72,CLUBS!$B26,'PU F'!$Y$5:$Y$72,"&gt;0")+COUNTIFS('PU H'!$D$5:$D$72,CLUBS!$B26,'PU H'!$Y$5:$Y$72,"&gt;0")+COUNTIFS('BE F'!$D$5:$D$72,CLUBS!$B26,'BE F'!$Y$5:$Y$72,"&gt;0")+COUNTIFS('BE H'!$D$5:$D$72,CLUBS!$B26,'BE H'!$Y$5:$Y$72,"&gt;0")+COUNTIFS('MI F'!$D$5:$D$72,CLUBS!$B26,'MI F'!$Y$5:$Y$72,"&gt;0")+COUNTIFS('MI H'!$D$5:$D$72,CLUBS!$B26,'MI H'!$Y$5:$Y$72,"&gt;0")+COUNTIFS('CA F'!$D$5:$D$72,CLUBS!$B26,'CA F'!$Y$5:$Y$72,"&gt;0")+COUNTIFS('CA H'!$D$5:$D$72,CLUBS!$B26,'CA H'!$Y$5:$Y$72,"&gt;0")+COUNTIFS('JU F'!$D$5:$D$72,CLUBS!$B26,'JU F'!$Y$5:$Y$72,"&gt;0")+COUNTIFS('JU H'!$D$5:$D$72,CLUBS!$B26,'JU H'!$Y$5:$Y$72,"&gt;0")</f>
        <v>0</v>
      </c>
      <c r="X26" s="26">
        <f>SUMIF('MP F'!$D$5:$D$72,CLUBS!$B26,'MP F'!$Z$5:$Z$72)+SUMIF('MP H'!$D$5:$D$72,CLUBS!$B26,'MP H'!$Z$5:$Z$72)+SUMIF('PO F'!$D$5:$D$72,CLUBS!$B26,'PO F'!$Z$5:$Z$72)+SUMIF('PO H'!$D$5:$D$72,CLUBS!$B26,'PO H'!$Z$5:$Z$72)+SUMIF('PU F'!$D$5:$D$72,CLUBS!$B26,'PU F'!$Z$5:$Z$72)+SUMIF('PU H'!$D$5:$D$72,CLUBS!$B26,'PU H'!$Z$5:$Z$72)+SUMIF('BE F'!$D$5:$D$72,CLUBS!$B26,'BE F'!$Z$5:$Z$72)+SUMIF('BE H'!$D$5:$D$72,CLUBS!$B26,'BE H'!$Z$5:$Z$72)+SUMIF('MI F'!$D$5:$D$72,CLUBS!$B26,'MI F'!$Z$5:$Z$72)+SUMIF('MI H'!$D$5:$D$72,CLUBS!$B26,'MI H'!$Z$5:$Z$72)+SUMIF('CA F'!$D$5:$D$72,CLUBS!$B26,'CA F'!$Z$5:$Z$72)+SUMIF('CA H'!$D$5:$D$72,CLUBS!$B26,'CA H'!$Z$5:$Z$72)+SUMIF('JU F'!$D$5:$D$72,CLUBS!$B26,'JU F'!$Z$5:$Z$72)+SUMIF('JU H'!$D$5:$D$72,CLUBS!$B26,'JU H'!$Z$5:$Z$72)</f>
        <v>0</v>
      </c>
      <c r="Y26" s="26">
        <f>COUNTIFS('MP F'!$D$5:$D$72,CLUBS!$B26,'MP F'!$AA$5:$AA$72,"&gt;0")+COUNTIFS('MP H'!$D$5:$D$72,CLUBS!$B26,'MP H'!$AA$5:$AA$72,"&gt;0")+COUNTIFS('PO F'!$D$5:$D$72,CLUBS!$B26,'PO F'!$AA$5:$AA$72,"&gt;0")+COUNTIFS('PO H'!$D$5:$D$72,CLUBS!$B26,'PO H'!$AA$5:$AA$72,"&gt;0")+COUNTIFS('PU F'!$D$5:$D$72,CLUBS!$B26,'PU F'!$AA$5:$AA$72,"&gt;0")+COUNTIFS('PU H'!$D$5:$D$72,CLUBS!$B26,'PU H'!$AA$5:$AA$72,"&gt;0")+COUNTIFS('BE F'!$D$5:$D$72,CLUBS!$B26,'BE F'!$AA$5:$AA$72,"&gt;0")+COUNTIFS('BE H'!$D$5:$D$72,CLUBS!$B26,'BE H'!$AA$5:$AA$72,"&gt;0")+COUNTIFS('MI F'!$D$5:$D$72,CLUBS!$B26,'MI F'!$AA$5:$AA$72,"&gt;0")+COUNTIFS('MI H'!$D$5:$D$72,CLUBS!$B26,'MI H'!$AA$5:$AA$72,"&gt;0")+COUNTIFS('CA F'!$D$5:$D$72,CLUBS!$B26,'CA F'!$AA$5:$AA$72,"&gt;0")+COUNTIFS('CA H'!$D$5:$D$72,CLUBS!$B26,'CA H'!$AA$5:$AA$72,"&gt;0")+COUNTIFS('JU F'!$D$5:$D$72,CLUBS!$B26,'JU F'!$AA$5:$AA$72,"&gt;0")+COUNTIFS('JU H'!$D$5:$D$72,CLUBS!$B26,'JU H'!$AA$5:$AA$72,"&gt;0")</f>
        <v>0</v>
      </c>
      <c r="Z26" s="26">
        <f>SUMIF('MP F'!$D$5:$D$72,CLUBS!$B26,'MP F'!$AB$5:$AB$72)+SUMIF('MP H'!$D$5:$D$72,CLUBS!$B26,'MP H'!$AB$5:$AB$72)+SUMIF('PO F'!$D$5:$D$72,CLUBS!$B26,'PO F'!$AB$5:$AB$72)+SUMIF('PO H'!$D$5:$D$72,CLUBS!$B26,'PO H'!$AB$5:$AB$72)+SUMIF('PU F'!$D$5:$D$72,CLUBS!$B26,'PU F'!$AB$5:$AB$72)+SUMIF('PU H'!$D$5:$D$72,CLUBS!$B26,'PU H'!$AB$5:$AB$72)+SUMIF('BE F'!$D$5:$D$72,CLUBS!$B26,'BE F'!$AB$5:$AB$72)+SUMIF('BE H'!$D$5:$D$72,CLUBS!$B26,'BE H'!$AB$5:$AB$72)+SUMIF('MI F'!$D$5:$D$72,CLUBS!$B26,'MI F'!$AB$5:$AB$72)+SUMIF('MI H'!$D$5:$D$72,CLUBS!$B26,'MI H'!$AB$5:$AB$72)+SUMIF('CA F'!$D$5:$D$72,CLUBS!$B26,'CA F'!$AB$5:$AB$72)+SUMIF('CA H'!$D$5:$D$72,CLUBS!$B26,'CA H'!$AB$5:$AB$72)+SUMIF('JU F'!$D$5:$D$72,CLUBS!$B26,'JU F'!$AB$5:$AB$72)+SUMIF('JU H'!$D$5:$D$72,CLUBS!$B26,'JU H'!$AB$5:$AB$72)</f>
        <v>0</v>
      </c>
      <c r="AA26" s="26">
        <f>COUNTIFS('MP F'!$D$5:$D$72,CLUBS!$B26,'MP F'!$AC$5:$AC$72,"&gt;0")+COUNTIFS('MP H'!$D$5:$D$72,CLUBS!$B26,'MP H'!$AC$5:$AC$72,"&gt;0")+COUNTIFS('PO F'!$D$5:$D$72,CLUBS!$B26,'PO F'!$AC$5:$AC$72,"&gt;0")+COUNTIFS('PO H'!$D$5:$D$72,CLUBS!$B26,'PO H'!$AC$5:$AC$72,"&gt;0")+COUNTIFS('PU F'!$D$5:$D$72,CLUBS!$B26,'PU F'!$AC$5:$AC$72,"&gt;0")+COUNTIFS('PU H'!$D$5:$D$72,CLUBS!$B26,'PU H'!$AC$5:$AC$72,"&gt;0")+COUNTIFS('BE F'!$D$5:$D$72,CLUBS!$B26,'BE F'!$AC$5:$AC$72,"&gt;0")+COUNTIFS('BE H'!$D$5:$D$72,CLUBS!$B26,'BE H'!$AC$5:$AC$72,"&gt;0")+COUNTIFS('MI F'!$D$5:$D$72,CLUBS!$B26,'MI F'!$AC$5:$AC$72,"&gt;0")+COUNTIFS('MI H'!$D$5:$D$72,CLUBS!$B26,'MI H'!$AC$5:$AC$72,"&gt;0")+COUNTIFS('CA F'!$D$5:$D$72,CLUBS!$B26,'CA F'!$AC$5:$AC$72,"&gt;0")+COUNTIFS('CA H'!$D$5:$D$72,CLUBS!$B26,'CA H'!$AC$5:$AC$72,"&gt;0")+COUNTIFS('JU F'!$D$5:$D$72,CLUBS!$B26,'JU F'!$AC$5:$AC$72,"&gt;0")+COUNTIFS('JU H'!$D$5:$D$72,CLUBS!$B26,'JU H'!$AC$5:$AC$72,"&gt;0")</f>
        <v>0</v>
      </c>
      <c r="AB26" s="26">
        <f>SUMIF('MP F'!$D$5:$D$72,CLUBS!$B26,'MP F'!$AD$5:$AD$72)+SUMIF('MP H'!$D$5:$D$72,CLUBS!$B26,'MP H'!$AD$5:$AD$72)+SUMIF('PO F'!$D$5:$D$72,CLUBS!$B26,'PO F'!$AD$5:$AD$72)+SUMIF('PO H'!$D$5:$D$72,CLUBS!$B26,'PO H'!$AD$5:$AD$72)+SUMIF('PU F'!$D$5:$D$72,CLUBS!$B26,'PU F'!$AD$5:$AD$72)+SUMIF('PU H'!$D$5:$D$72,CLUBS!$B26,'PU H'!$AD$5:$AD$72)+SUMIF('BE F'!$D$5:$D$72,CLUBS!$B26,'BE F'!$AD$5:$AD$72)+SUMIF('BE H'!$D$5:$D$72,CLUBS!$B26,'BE H'!$AD$5:$AD$72)+SUMIF('MI F'!$D$5:$D$72,CLUBS!$B26,'MI F'!$AD$5:$AD$72)+SUMIF('MI H'!$D$5:$D$72,CLUBS!$B26,'MI H'!$AD$5:$AD$72)+SUMIF('CA F'!$D$5:$D$72,CLUBS!$B26,'CA F'!$AD$5:$AD$72)+SUMIF('CA H'!$D$5:$D$72,CLUBS!$B26,'CA H'!$AD$5:$AD$72)+SUMIF('JU F'!$D$5:$D$72,CLUBS!$B26,'JU F'!$AD$5:$AD$72)+SUMIF('JU H'!$D$5:$D$72,CLUBS!$B26,'JU H'!$AD$5:$AD$72)</f>
        <v>0</v>
      </c>
      <c r="AC26" s="26">
        <f>COUNTIFS('MP F'!$D$5:$D$72,CLUBS!$B26,'MP F'!$AE$5:$AE$72,"&gt;0")+COUNTIFS('MP H'!$D$5:$D$72,CLUBS!$B26,'MP H'!$AE$5:$AE$72,"&gt;0")+COUNTIFS('PO F'!$D$5:$D$72,CLUBS!$B26,'PO F'!$AE$5:$AE$72,"&gt;0")+COUNTIFS('PO H'!$D$5:$D$72,CLUBS!$B26,'PO H'!$AE$5:$AE$72,"&gt;0")+COUNTIFS('PU F'!$D$5:$D$72,CLUBS!$B26,'PU F'!$AE$5:$AE$72,"&gt;0")+COUNTIFS('PU H'!$D$5:$D$72,CLUBS!$B26,'PU H'!$AE$5:$AE$72,"&gt;0")+COUNTIFS('BE F'!$D$5:$D$72,CLUBS!$B26,'BE F'!$AE$5:$AE$72,"&gt;0")+COUNTIFS('BE H'!$D$5:$D$72,CLUBS!$B26,'BE H'!$AE$5:$AE$72,"&gt;0")+COUNTIFS('MI F'!$D$5:$D$72,CLUBS!$B26,'MI F'!$AE$5:$AE$72,"&gt;0")+COUNTIFS('MI H'!$D$5:$D$72,CLUBS!$B26,'MI H'!$AE$5:$AE$72,"&gt;0")+COUNTIFS('CA F'!$D$5:$D$72,CLUBS!$B26,'CA F'!$AE$5:$AE$72,"&gt;0")+COUNTIFS('CA H'!$D$5:$D$72,CLUBS!$B26,'CA H'!$AE$5:$AE$72,"&gt;0")+COUNTIFS('JU F'!$D$5:$D$72,CLUBS!$B26,'JU F'!$AE$5:$AE$72,"&gt;0")+COUNTIFS('JU H'!$D$5:$D$72,CLUBS!$B26,'JU H'!$AE$5:$AE$72,"&gt;0")</f>
        <v>0</v>
      </c>
      <c r="AD26" s="26">
        <f>SUMIF('MP F'!$D$5:$D$72,CLUBS!$B26,'MP F'!$AF$5:$AF$72)+SUMIF('MP H'!$D$5:$D$72,CLUBS!$B26,'MP H'!$AF$5:$AF$72)+SUMIF('PO F'!$D$5:$D$72,CLUBS!$B26,'PO F'!$AF$5:$AF$72)+SUMIF('PO H'!$D$5:$D$72,CLUBS!$B26,'PO H'!$AF$5:$AF$72)+SUMIF('PU F'!$D$5:$D$72,CLUBS!$B26,'PU F'!$AF$5:$AF$72)+SUMIF('PU H'!$D$5:$D$72,CLUBS!$B26,'PU H'!$AF$5:$AF$72)+SUMIF('BE F'!$D$5:$D$72,CLUBS!$B26,'BE F'!$AF$5:$AF$72)+SUMIF('BE H'!$D$5:$D$72,CLUBS!$B26,'BE H'!$AF$5:$AF$72)+SUMIF('MI F'!$D$5:$D$72,CLUBS!$B26,'MI F'!$AF$5:$AF$72)+SUMIF('MI H'!$D$5:$D$72,CLUBS!$B26,'MI H'!$AF$5:$AF$72)+SUMIF('CA F'!$D$5:$D$72,CLUBS!$B26,'CA F'!$AF$5:$AF$72)+SUMIF('CA H'!$D$5:$D$72,CLUBS!$B26,'CA H'!$AF$5:$AF$72)+SUMIF('JU F'!$D$5:$D$72,CLUBS!$B26,'JU F'!$AF$5:$AF$72)+SUMIF('JU H'!$D$5:$D$72,CLUBS!$B26,'JU H'!$AF$5:$AF$72)</f>
        <v>0</v>
      </c>
      <c r="AE26" s="26">
        <f>COUNTIFS('MP F'!$D$5:$D$72,CLUBS!$B26,'MP F'!$AG$5:$AG$72,"&gt;0")+COUNTIFS('MP H'!$D$5:$D$72,CLUBS!$B26,'MP H'!$AG$5:$AG$72,"&gt;0")+COUNTIFS('PO F'!$D$5:$D$72,CLUBS!$B26,'PO F'!$AG$5:$AG$72,"&gt;0")+COUNTIFS('PO H'!$D$5:$D$72,CLUBS!$B26,'PO H'!$AG$5:$AG$72,"&gt;0")+COUNTIFS('PU F'!$D$5:$D$72,CLUBS!$B26,'PU F'!$AG$5:$AG$72,"&gt;0")+COUNTIFS('PU H'!$D$5:$D$72,CLUBS!$B26,'PU H'!$AG$5:$AG$72,"&gt;0")+COUNTIFS('BE F'!$D$5:$D$72,CLUBS!$B26,'BE F'!$AG$5:$AG$72,"&gt;0")+COUNTIFS('BE H'!$D$5:$D$72,CLUBS!$B26,'BE H'!$AG$5:$AG$72,"&gt;0")+COUNTIFS('MI F'!$D$5:$D$72,CLUBS!$B26,'MI F'!$AG$5:$AG$72,"&gt;0")+COUNTIFS('MI H'!$D$5:$D$72,CLUBS!$B26,'MI H'!$AG$5:$AG$72,"&gt;0")+COUNTIFS('CA F'!$D$5:$D$72,CLUBS!$B26,'CA F'!$AG$5:$AG$72,"&gt;0")+COUNTIFS('CA H'!$D$5:$D$72,CLUBS!$B26,'CA H'!$AG$5:$AG$72,"&gt;0")+COUNTIFS('JU F'!$D$5:$D$72,CLUBS!$B26,'JU F'!$AG$5:$AG$72,"&gt;0")+COUNTIFS('JU H'!$D$5:$D$72,CLUBS!$B26,'JU H'!$AG$5:$AG$72,"&gt;0")</f>
        <v>0</v>
      </c>
      <c r="AF26" s="26">
        <f>SUMIF('MP F'!$D$5:$D$72,CLUBS!$B26,'MP F'!$AH$5:$AH$72)+SUMIF('MP H'!$D$5:$D$72,CLUBS!$B26,'MP H'!$AH$5:$AH$72)+SUMIF('PO F'!$D$5:$D$72,CLUBS!$B26,'PO F'!$AH$5:$AH$72)+SUMIF('PO H'!$D$5:$D$72,CLUBS!$B26,'PO H'!$AH$5:$AH$72)+SUMIF('PU F'!$D$5:$D$72,CLUBS!$B26,'PU F'!$AH$5:$AH$72)+SUMIF('PU H'!$D$5:$D$72,CLUBS!$B26,'PU H'!$AH$5:$AH$72)+SUMIF('BE F'!$D$5:$D$72,CLUBS!$B26,'BE F'!$AH$5:$AH$72)+SUMIF('BE H'!$D$5:$D$72,CLUBS!$B26,'BE H'!$AH$5:$AH$72)+SUMIF('MI F'!$D$5:$D$72,CLUBS!$B26,'MI F'!$AH$5:$AH$72)+SUMIF('MI H'!$D$5:$D$72,CLUBS!$B26,'MI H'!$AH$5:$AH$72)+SUMIF('CA F'!$D$5:$D$72,CLUBS!$B26,'CA F'!$AH$5:$AH$72)+SUMIF('CA H'!$D$5:$D$72,CLUBS!$B26,'CA H'!$AH$5:$AH$72)+SUMIF('JU F'!$D$5:$D$72,CLUBS!$B26,'JU F'!$AH$5:$AH$72)+SUMIF('JU H'!$D$5:$D$72,CLUBS!$B26,'JU H'!$AH$5:$AH$72)</f>
        <v>0</v>
      </c>
      <c r="AG26" s="16">
        <f t="shared" si="1"/>
        <v>48</v>
      </c>
      <c r="AH26" s="28">
        <f t="shared" si="2"/>
        <v>1356</v>
      </c>
      <c r="AI26" s="29">
        <f t="shared" si="3"/>
        <v>28.25</v>
      </c>
      <c r="AJ26" s="14">
        <f>COUNTIF('Licenciés Jeunes 2023'!F:F,CLUBS!B26)</f>
        <v>0</v>
      </c>
      <c r="AK26" s="27">
        <f t="shared" si="4"/>
        <v>0</v>
      </c>
    </row>
    <row r="27" spans="1:37" ht="13.5" x14ac:dyDescent="0.3">
      <c r="A27" s="34">
        <f t="shared" si="0"/>
        <v>20</v>
      </c>
      <c r="B27" s="65" t="s">
        <v>36</v>
      </c>
      <c r="C27" s="14">
        <f>COUNTIFS('MP F'!$D$5:$D$72,CLUBS!$B27,'MP F'!$E$5:$E$72,"&gt;0")+COUNTIFS('MP H'!$D$5:$D$72,CLUBS!$B27,'MP H'!$E$5:$E$72,"&gt;0")+COUNTIFS('PO F'!$D$5:$D$72,CLUBS!$B27,'PO F'!$E$5:$E$72,"&gt;0")+COUNTIFS('PO H'!$D$5:$D$72,CLUBS!$B27,'PO H'!$E$5:$E$72,"&gt;0")+COUNTIFS('PU F'!$D$5:$D$72,CLUBS!$B27,'PU F'!$E$5:$E$72,"&gt;0")+COUNTIFS('PU H'!$D$5:$D$72,CLUBS!$B27,'PU H'!$E$5:$E$72,"&gt;0")+COUNTIFS('BE F'!$D$5:$D$72,CLUBS!$B27,'BE F'!$E$5:$E$72,"&gt;0")+COUNTIFS('BE H'!$D$5:$D$72,CLUBS!$B27,'BE H'!$E$5:$E$72,"&gt;0")+COUNTIFS('MI F'!$D$5:$D$72,CLUBS!$B27,'MI F'!$E$5:$E$72,"&gt;0")+COUNTIFS('MI H'!$D$5:$D$72,CLUBS!$B27,'MI H'!$E$5:$E$72,"&gt;0")+COUNTIFS('CA F'!$D$5:$D$72,CLUBS!$B27,'CA F'!$E$5:$E$72,"&gt;0")+COUNTIFS('CA H'!$D$5:$D$72,CLUBS!$B27,'CA H'!$E$5:$E$72,"&gt;0")+COUNTIFS('JU F'!$D$5:$D$72,CLUBS!$B27,'JU F'!$E$5:$E$72,"&gt;0")+COUNTIFS('JU H'!$D$5:$D$72,CLUBS!$B27,'JU H'!$E$5:$E$72,"&gt;0")</f>
        <v>0</v>
      </c>
      <c r="D27" s="27">
        <f>SUMIF('MP F'!$D$5:$D$72,CLUBS!$B27,'MP F'!$F$5:$F$72)+SUMIF('MP H'!$D$5:$D$72,CLUBS!$B27,'MP H'!$F$5:$F$72)+SUMIF('PO F'!$D$5:$D$72,CLUBS!$B27,'PO F'!$F$5:$F$72)+SUMIF('PO H'!$D$5:$D$72,CLUBS!$B27,'PO H'!$F$5:$F$72)+SUMIF('PU F'!$D$5:$D$72,CLUBS!$B27,'PU F'!$F$5:$F$72)+SUMIF('PU H'!$D$5:$D$72,CLUBS!$B27,'PU H'!$F$5:$F$72)+SUMIF('BE F'!$D$5:$D$72,CLUBS!$B27,'BE F'!$F$5:$F$72)+SUMIF('BE H'!$D$5:$D$72,CLUBS!$B27,'BE H'!$F$5:$F$72)+SUMIF('MI F'!$D$5:$D$72,CLUBS!$B27,'MI F'!$F$5:$F$72)+SUMIF('MI H'!$D$5:$D$72,CLUBS!$B27,'MI H'!$F$5:$F$72)+SUMIF('CA F'!$D$5:$D$72,CLUBS!$B27,'CA F'!$F$5:$F$72)+SUMIF('CA H'!$D$5:$D$72,CLUBS!$B27,'CA H'!$F$5:$F$72)+SUMIF('JU F'!$D$5:$D$72,CLUBS!$B27,'JU F'!$F$5:$F$72)+SUMIF('JU H'!$D$5:$D$72,CLUBS!$B27,'JU H'!$F$5:$F$72)</f>
        <v>0</v>
      </c>
      <c r="E27" s="38">
        <f>COUNTIFS('MP F'!$D$5:$D$72,CLUBS!$B27,'MP F'!$G$5:$G$72,"&gt;0")+COUNTIFS('MP H'!$D$5:$D$72,CLUBS!$B27,'MP H'!$G$5:$G$72,"&gt;0")+COUNTIFS('PO F'!$D$5:$D$72,CLUBS!$B27,'PO F'!$G$5:$G$72,"&gt;0")+COUNTIFS('PO H'!$D$5:$D$72,CLUBS!$B27,'PO H'!$G$5:$G$72,"&gt;0")+COUNTIFS('PU F'!$D$5:$D$72,CLUBS!$B27,'PU F'!$G$5:$G$72,"&gt;0")+COUNTIFS('PU H'!$D$5:$D$72,CLUBS!$B27,'PU H'!$G$5:$G$72,"&gt;0")+COUNTIFS('BE F'!$D$5:$D$72,CLUBS!$B27,'BE F'!$G$5:$G$72,"&gt;0")+COUNTIFS('BE H'!$D$5:$D$72,CLUBS!$B27,'BE H'!$G$5:$G$72,"&gt;0")+COUNTIFS('MI F'!$D$5:$D$72,CLUBS!$B27,'MI F'!$G$5:$G$72,"&gt;0")+COUNTIFS('MI H'!$D$5:$D$72,CLUBS!$B27,'MI H'!$G$5:$G$72,"&gt;0")+COUNTIFS('CA F'!$D$5:$D$72,CLUBS!$B27,'CA F'!$G$5:$G$72,"&gt;0")+COUNTIFS('CA H'!$D$5:$D$72,CLUBS!$B27,'CA H'!$G$5:$G$72,"&gt;0")+COUNTIFS('JU F'!$D$5:$D$72,CLUBS!$B27,'JU F'!$G$5:$G$72,"&gt;0")+COUNTIFS('JU H'!$D$5:$D$72,CLUBS!$B27,'JU H'!$G$5:$G$72,"&gt;0")</f>
        <v>0</v>
      </c>
      <c r="F27" s="58">
        <f>SUMIF('MP F'!$D$5:$D$72,CLUBS!$B27,'MP F'!$H$5:$H$72)+SUMIF('MP H'!$D$5:$D$72,CLUBS!$B27,'MP H'!$H$5:$H$72)+SUMIF('PO F'!$D$5:$D$72,CLUBS!$B27,'PO F'!$H$5:$H$72)+SUMIF('PO H'!$D$5:$D$72,CLUBS!$B27,'PO H'!$H$5:$H$72)+SUMIF('PU F'!$D$5:$D$72,CLUBS!$B27,'PU F'!$H$5:$H$72)+SUMIF('PU H'!$D$5:$D$72,CLUBS!$B27,'PU H'!$H$5:$H$72)+SUMIF('BE F'!$D$5:$D$72,CLUBS!$B27,'BE F'!$H$5:$H$72)+SUMIF('BE H'!$D$5:$D$72,CLUBS!$B27,'BE H'!$H$5:$H$72)+SUMIF('MI F'!$D$5:$D$72,CLUBS!$B27,'MI F'!$H$5:$H$72)+SUMIF('MI H'!$D$5:$D$72,CLUBS!$B27,'MI H'!$H$5:$H$72)+SUMIF('CA F'!$D$5:$D$72,CLUBS!$B27,'CA F'!$H$5:$H$72)+SUMIF('CA H'!$D$5:$D$72,CLUBS!$B27,'CA H'!$H$5:$H$72)+SUMIF('JU F'!$D$5:$D$72,CLUBS!$B27,'JU F'!$H$5:$H$72)+SUMIF('JU H'!$D$5:$D$72,CLUBS!$B27,'JU H'!$H$5:$H$72)</f>
        <v>0</v>
      </c>
      <c r="G27" s="14">
        <f>COUNTIFS('MP F'!$D$5:$D$72,CLUBS!$B27,'MP F'!$I$5:$I$72,"&gt;0")+COUNTIFS('MP H'!$D$5:$D$72,CLUBS!$B27,'MP H'!$I$5:$I$72,"&gt;0")+COUNTIFS('PO F'!$D$5:$D$72,CLUBS!$B27,'PO F'!$I$5:$I$72,"&gt;0")+COUNTIFS('PO H'!$D$5:$D$72,CLUBS!$B27,'PO H'!$I$5:$I$72,"&gt;0")+COUNTIFS('PU F'!$D$5:$D$72,CLUBS!$B27,'PU F'!$I$5:$I$72,"&gt;0")+COUNTIFS('PU H'!$D$5:$D$72,CLUBS!$B27,'PU H'!$I$5:$I$72,"&gt;0")+COUNTIFS('BE F'!$D$5:$D$72,CLUBS!$B27,'BE F'!$I$5:$I$72,"&gt;0")+COUNTIFS('BE H'!$D$5:$D$72,CLUBS!$B27,'BE H'!$I$5:$I$72,"&gt;0")+COUNTIFS('MI F'!$D$5:$D$72,CLUBS!$B27,'MI F'!$I$5:$I$72,"&gt;0")+COUNTIFS('MI H'!$D$5:$D$72,CLUBS!$B27,'MI H'!$I$5:$I$72,"&gt;0")+COUNTIFS('CA F'!$D$5:$D$72,CLUBS!$B27,'CA F'!$I$5:$I$72,"&gt;0")+COUNTIFS('CA H'!$D$5:$D$72,CLUBS!$B27,'CA H'!$I$5:$I$72,"&gt;0")+COUNTIFS('JU F'!$D$5:$D$72,CLUBS!$B27,'JU F'!$I$5:$I$72,"&gt;0")+COUNTIFS('JU H'!$D$5:$D$72,CLUBS!$B27,'JU H'!$I$5:$I$72,"&gt;0")</f>
        <v>0</v>
      </c>
      <c r="H27" s="26">
        <f>SUMIF('MP F'!$D$5:$D$72,CLUBS!$B27,'MP F'!$J$5:$J$72)+SUMIF('MP H'!$D$5:$D$72,CLUBS!$B27,'MP H'!$J$5:$J$72)+SUMIF('PO F'!$D$5:$D$72,CLUBS!$B27,'PO F'!$J$5:$J$72)+SUMIF('PO H'!$D$5:$D$72,CLUBS!$B27,'PO H'!$J$5:$J$72)+SUMIF('PU F'!$D$5:$D$72,CLUBS!$B27,'PU F'!$J$5:$J$72)+SUMIF('PU H'!$D$5:$D$72,CLUBS!$B27,'PU H'!$J$5:$J$72)+SUMIF('BE F'!$D$5:$D$72,CLUBS!$B27,'BE F'!$J$5:$J$72)+SUMIF('BE H'!$D$5:$D$72,CLUBS!$B27,'BE H'!$J$5:$J$72)+SUMIF('MI F'!$D$5:$D$72,CLUBS!$B27,'MI F'!$J$5:$J$72)+SUMIF('MI H'!$D$5:$D$72,CLUBS!$B27,'MI H'!$J$5:$J$72)+SUMIF('CA F'!$D$5:$D$72,CLUBS!$B27,'CA F'!$J$5:$J$72)+SUMIF('CA H'!$D$5:$D$72,CLUBS!$B27,'CA H'!$J$5:$J$72)+SUMIF('JU F'!$D$5:$D$72,CLUBS!$B27,'JU F'!$J$5:$J$72)+SUMIF('JU H'!$D$5:$D$72,CLUBS!$B27,'JU H'!$J$5:$J$72)</f>
        <v>0</v>
      </c>
      <c r="I27" s="38">
        <f>COUNTIFS('MP F'!$D$5:$D$72,CLUBS!$B27,'MP F'!$K$5:$K$72,"&gt;0")+COUNTIFS('MP H'!$D$5:$D$72,CLUBS!$B27,'MP H'!$K$5:$K$72,"&gt;0")+COUNTIFS('PO F'!$D$5:$D$72,CLUBS!$B27,'PO F'!$K$5:$K$72,"&gt;0")+COUNTIFS('PO H'!$D$5:$D$72,CLUBS!$B27,'PO H'!$K$5:$K$72,"&gt;0")+COUNTIFS('PU F'!$D$5:$D$72,CLUBS!$B27,'PU F'!$K$5:$K$72,"&gt;0")+COUNTIFS('PU H'!$D$5:$D$72,CLUBS!$B27,'PU H'!$K$5:$K$72,"&gt;0")+COUNTIFS('BE F'!$D$5:$D$72,CLUBS!$B27,'BE F'!$K$5:$K$72,"&gt;0")+COUNTIFS('BE H'!$D$5:$D$72,CLUBS!$B27,'BE H'!$K$5:$K$72,"&gt;0")+COUNTIFS('MI F'!$D$5:$D$72,CLUBS!$B27,'MI F'!$K$5:$K$72,"&gt;0")+COUNTIFS('MI H'!$D$5:$D$72,CLUBS!$B27,'MI H'!$K$5:$K$72,"&gt;0")+COUNTIFS('CA F'!$D$5:$D$72,CLUBS!$B27,'CA F'!$K$5:$K$72,"&gt;0")+COUNTIFS('CA H'!$D$5:$D$72,CLUBS!$B27,'CA H'!$K$5:$K$72,"&gt;0")+COUNTIFS('JU F'!$D$5:$D$72,CLUBS!$B27,'JU F'!$K$5:$K$72,"&gt;0")+COUNTIFS('JU H'!$D$5:$D$72,CLUBS!$B27,'JU H'!$K$5:$K$72,"&gt;0")</f>
        <v>0</v>
      </c>
      <c r="J27" s="38">
        <f>SUMIF('MP F'!$D$5:$D$72,CLUBS!$B27,'MP F'!$L$5:$L$72)+SUMIF('MP H'!$D$5:$D$72,CLUBS!$B27,'MP H'!$L$5:$L$72)+SUMIF('PO F'!$D$5:$D$72,CLUBS!$B27,'PO F'!$L$5:$L$72)+SUMIF('PO H'!$D$5:$D$72,CLUBS!$B27,'PO H'!$L$5:$L$72)+SUMIF('PU F'!$D$5:$D$72,CLUBS!$B27,'PU F'!$L$5:$L$72)+SUMIF('PU H'!$D$5:$D$72,CLUBS!$B27,'PU H'!$L$5:$L$72)+SUMIF('BE F'!$D$5:$D$72,CLUBS!$B27,'BE F'!$L$5:$L$72)+SUMIF('BE H'!$D$5:$D$72,CLUBS!$B27,'BE H'!$L$5:$L$72)+SUMIF('MI F'!$D$5:$D$72,CLUBS!$B27,'MI F'!$L$5:$L$72)+SUMIF('MI H'!$D$5:$D$72,CLUBS!$B27,'MI H'!$L$5:$L$72)+SUMIF('CA F'!$D$5:$D$72,CLUBS!$B27,'CA F'!$L$5:$L$72)+SUMIF('CA H'!$D$5:$D$72,CLUBS!$B27,'CA H'!$L$5:$L$72)+SUMIF('JU F'!$D$5:$D$72,CLUBS!$B27,'JU F'!$L$5:$L$72)+SUMIF('JU H'!$D$5:$D$72,CLUBS!$B27,'JU H'!$L$5:$L$72)</f>
        <v>0</v>
      </c>
      <c r="K27" s="26">
        <f>COUNTIFS('MP F'!$D$5:$D$72,CLUBS!$B27,'MP F'!$M$5:$M$72,"&gt;0")+COUNTIFS('MP H'!$D$5:$D$72,CLUBS!$B27,'MP H'!$M$5:$M$72,"&gt;0")+COUNTIFS('PO F'!$D$5:$D$72,CLUBS!$B27,'PO F'!$M$5:$M$72,"&gt;0")+COUNTIFS('PO H'!$D$5:$D$72,CLUBS!$B27,'PO H'!$M$5:$M$72,"&gt;0")+COUNTIFS('PU F'!$D$5:$D$72,CLUBS!$B27,'PU F'!$M$5:$M$72,"&gt;0")+COUNTIFS('PU H'!$D$5:$D$72,CLUBS!$B27,'PU H'!$M$5:$M$72,"&gt;0")+COUNTIFS('BE F'!$D$5:$D$72,CLUBS!$B27,'BE F'!$M$5:$M$72,"&gt;0")+COUNTIFS('BE H'!$D$5:$D$72,CLUBS!$B27,'BE H'!$M$5:$M$72,"&gt;0")+COUNTIFS('MI F'!$D$5:$D$72,CLUBS!$B27,'MI F'!$M$5:$M$72,"&gt;0")+COUNTIFS('MI H'!$D$5:$D$72,CLUBS!$B27,'MI H'!$M$5:$M$72,"&gt;0")+COUNTIFS('CA F'!$D$5:$D$72,CLUBS!$B27,'CA F'!$M$5:$M$72,"&gt;0")+COUNTIFS('CA H'!$D$5:$D$72,CLUBS!$B27,'CA H'!$M$5:$M$72,"&gt;0")+COUNTIFS('JU F'!$D$5:$D$72,CLUBS!$B27,'JU F'!$M$5:$M$72,"&gt;0")+COUNTIFS('JU H'!$D$5:$D$72,CLUBS!$B27,'JU H'!$M$5:$M$72,"&gt;0")</f>
        <v>0</v>
      </c>
      <c r="L27" s="26">
        <f>SUMIF('MP F'!$D$5:$D$72,CLUBS!$B27,'MP F'!$N$5:$N$72)+SUMIF('MP H'!$D$5:$D$72,CLUBS!$B27,'MP H'!$N$5:$N$72)+SUMIF('PO F'!$D$5:$D$72,CLUBS!$B27,'PO F'!$N$5:$N$72)+SUMIF('PO H'!$D$5:$D$72,CLUBS!$B27,'PO H'!$N$5:$N$72)+SUMIF('PU F'!$D$5:$D$72,CLUBS!$B27,'PU F'!$N$5:$N$72)+SUMIF('PU H'!$D$5:$D$72,CLUBS!$B27,'PU H'!$N$5:$N$72)+SUMIF('BE F'!$D$5:$D$72,CLUBS!$B27,'BE F'!$N$5:$N$72)+SUMIF('BE H'!$D$5:$D$72,CLUBS!$B27,'BE H'!$N$5:$N$72)+SUMIF('MI F'!$D$5:$D$72,CLUBS!$B27,'MI F'!$N$5:$N$72)+SUMIF('MI H'!$D$5:$D$72,CLUBS!$B27,'MI H'!$N$5:$N$72)+SUMIF('CA F'!$D$5:$D$72,CLUBS!$B27,'CA F'!$N$5:$N$72)+SUMIF('CA H'!$D$5:$D$72,CLUBS!$B27,'CA H'!$N$5:$N$72)+SUMIF('JU F'!$D$5:$D$72,CLUBS!$B27,'JU F'!$N$5:$N$72)+SUMIF('JU H'!$D$5:$D$72,CLUBS!$B27,'JU H'!$N$5:$N$72)</f>
        <v>0</v>
      </c>
      <c r="M27" s="26">
        <f>COUNTIFS('MP F'!$D$5:$D$72,CLUBS!$B27,'MP F'!$O$5:$O$72,"&gt;0")+COUNTIFS('MP H'!$D$5:$D$72,CLUBS!$B27,'MP H'!$O$5:$O$72,"&gt;0")+COUNTIFS('PO F'!$D$5:$D$72,CLUBS!$B27,'PO F'!$O$5:$O$72,"&gt;0")+COUNTIFS('PO H'!$D$5:$D$72,CLUBS!$B27,'PO H'!$O$5:$O$72,"&gt;0")+COUNTIFS('PU F'!$D$5:$D$72,CLUBS!$B27,'PU F'!$O$5:$O$72,"&gt;0")+COUNTIFS('PU H'!$D$5:$D$72,CLUBS!$B27,'PU H'!$O$5:$O$72,"&gt;0")+COUNTIFS('BE F'!$D$5:$D$72,CLUBS!$B27,'BE F'!$O$5:$O$72,"&gt;0")+COUNTIFS('BE H'!$D$5:$D$72,CLUBS!$B27,'BE H'!$O$5:$O$72,"&gt;0")+COUNTIFS('MI F'!$D$5:$D$72,CLUBS!$B27,'MI F'!$O$5:$O$72,"&gt;0")+COUNTIFS('MI H'!$D$5:$D$72,CLUBS!$B27,'MI H'!$O$5:$O$72,"&gt;0")+COUNTIFS('CA F'!$D$5:$D$72,CLUBS!$B27,'CA F'!$O$5:$O$72,"&gt;0")+COUNTIFS('CA H'!$D$5:$D$72,CLUBS!$B27,'CA H'!$O$5:$O$72,"&gt;0")+COUNTIFS('JU F'!$D$5:$D$72,CLUBS!$B27,'JU F'!$O$5:$O$72,"&gt;0")+COUNTIFS('JU H'!$D$5:$D$72,CLUBS!$B27,'JU H'!$O$5:$O$72,"&gt;0")</f>
        <v>0</v>
      </c>
      <c r="N27" s="26">
        <f>SUMIF('MP F'!$D$5:$D$72,CLUBS!$B27,'MP F'!$P$5:$P$72)+SUMIF('MP H'!$D$5:$D$72,CLUBS!$B27,'MP H'!$P$5:$P$72)+SUMIF('PO F'!$D$5:$D$72,CLUBS!$B27,'PO F'!$P$5:$P$72)+SUMIF('PO H'!$D$5:$D$72,CLUBS!$B27,'PO H'!$P$5:$P$72)+SUMIF('PU F'!$D$5:$D$72,CLUBS!$B27,'PU F'!$P$5:$P$72)+SUMIF('PU H'!$D$5:$D$72,CLUBS!$B27,'PU H'!$P$5:$P$72)+SUMIF('BE F'!$D$5:$D$72,CLUBS!$B27,'BE F'!$P$5:$P$72)+SUMIF('BE H'!$D$5:$D$72,CLUBS!$B27,'BE H'!$P$5:$P$72)+SUMIF('MI F'!$D$5:$D$72,CLUBS!$B27,'MI F'!$P$5:$P$72)+SUMIF('MI H'!$D$5:$D$72,CLUBS!$B27,'MI H'!$P$5:$P$72)+SUMIF('CA F'!$D$5:$D$72,CLUBS!$B27,'CA F'!$P$5:$P$72)+SUMIF('CA H'!$D$5:$D$72,CLUBS!$B27,'CA H'!$P$5:$P$72)+SUMIF('JU F'!$D$5:$D$72,CLUBS!$B27,'JU F'!$P$5:$P$72)+SUMIF('JU H'!$D$5:$D$72,CLUBS!$B27,'JU H'!$P$5:$P$72)</f>
        <v>0</v>
      </c>
      <c r="O27" s="26">
        <f>COUNTIFS('MP F'!$D$5:$D$72,CLUBS!$B27,'MP F'!$Q$5:$Q$72,"&gt;0")+COUNTIFS('MP H'!$D$5:$D$72,CLUBS!$B27,'MP H'!$Q$5:$Q$72,"&gt;0")+COUNTIFS('PO F'!$D$5:$D$72,CLUBS!$B27,'PO F'!$Q$5:$Q$72,"&gt;0")+COUNTIFS('PO H'!$D$5:$D$72,CLUBS!$B27,'PO H'!$Q$5:$Q$72,"&gt;0")+COUNTIFS('PU F'!$D$5:$D$72,CLUBS!$B27,'PU F'!$Q$5:$Q$72,"&gt;0")+COUNTIFS('PU H'!$D$5:$D$72,CLUBS!$B27,'PU H'!$Q$5:$Q$72,"&gt;0")+COUNTIFS('BE F'!$D$5:$D$72,CLUBS!$B27,'BE F'!$Q$5:$Q$72,"&gt;0")+COUNTIFS('BE H'!$D$5:$D$72,CLUBS!$B27,'BE H'!$Q$5:$Q$72,"&gt;0")+COUNTIFS('MI F'!$D$5:$D$72,CLUBS!$B27,'MI F'!$Q$5:$Q$72,"&gt;0")+COUNTIFS('MI H'!$D$5:$D$72,CLUBS!$B27,'MI H'!$Q$5:$Q$72,"&gt;0")+COUNTIFS('CA F'!$D$5:$D$72,CLUBS!$B27,'CA F'!$Q$5:$Q$72,"&gt;0")+COUNTIFS('CA H'!$D$5:$D$72,CLUBS!$B27,'CA H'!$Q$5:$Q$72,"&gt;0")+COUNTIFS('JU F'!$D$5:$D$72,CLUBS!$B27,'JU F'!$Q$5:$Q$72,"&gt;0")+COUNTIFS('JU H'!$D$5:$D$72,CLUBS!$B27,'JU H'!$Q$5:$Q$72,"&gt;0")</f>
        <v>0</v>
      </c>
      <c r="P27" s="26">
        <f>SUMIF('MP F'!$D$5:$D$72,CLUBS!$B27,'MP F'!$R$5:$R$72)+SUMIF('MP H'!$D$5:$D$72,CLUBS!$B27,'MP H'!$R$5:$R$72)+SUMIF('PO F'!$D$5:$D$72,CLUBS!$B27,'PO F'!$R$5:$R$72)+SUMIF('PO H'!$D$5:$D$72,CLUBS!$B27,'PO H'!$R$5:$R$72)+SUMIF('PU F'!$D$5:$D$72,CLUBS!$B27,'PU F'!$R$5:$R$72)+SUMIF('PU H'!$D$5:$D$72,CLUBS!$B27,'PU H'!$R$5:$R$72)+SUMIF('BE F'!$D$5:$D$72,CLUBS!$B27,'BE F'!$R$5:$R$72)+SUMIF('BE H'!$D$5:$D$72,CLUBS!$B27,'BE H'!$R$5:$R$72)+SUMIF('MI F'!$D$5:$D$72,CLUBS!$B27,'MI F'!$R$5:$R$72)+SUMIF('MI H'!$D$5:$D$72,CLUBS!$B27,'MI H'!$R$5:$R$72)+SUMIF('CA F'!$D$5:$D$72,CLUBS!$B27,'CA F'!$R$5:$R$72)+SUMIF('CA H'!$D$5:$D$72,CLUBS!$B27,'CA H'!$R$5:$R$72)+SUMIF('JU F'!$D$5:$D$72,CLUBS!$B27,'JU F'!$R$5:$R$72)+SUMIF('JU H'!$D$5:$D$72,CLUBS!$B27,'JU H'!$R$5:$R$72)</f>
        <v>0</v>
      </c>
      <c r="Q27" s="26">
        <f>COUNTIFS('MP F'!$D$5:$D$72,CLUBS!$B27,'MP F'!$S$5:$S$72,"&gt;0")+COUNTIFS('MP H'!$D$5:$D$72,CLUBS!$B27,'MP H'!$S$5:$S$72,"&gt;0")+COUNTIFS('PO F'!$D$5:$D$72,CLUBS!$B27,'PO F'!$S$5:$S$72,"&gt;0")+COUNTIFS('PO H'!$D$5:$D$72,CLUBS!$B27,'PO H'!$S$5:$S$72,"&gt;0")+COUNTIFS('PU F'!$D$5:$D$72,CLUBS!$B27,'PU F'!$S$5:$S$72,"&gt;0")+COUNTIFS('PU H'!$D$5:$D$72,CLUBS!$B27,'PU H'!$S$5:$S$72,"&gt;0")+COUNTIFS('BE F'!$D$5:$D$72,CLUBS!$B27,'BE F'!$S$5:$S$72,"&gt;0")+COUNTIFS('BE H'!$D$5:$D$72,CLUBS!$B27,'BE H'!$S$5:$S$72,"&gt;0")+COUNTIFS('MI F'!$D$5:$D$72,CLUBS!$B27,'MI F'!$S$5:$S$72,"&gt;0")+COUNTIFS('MI H'!$D$5:$D$72,CLUBS!$B27,'MI H'!$S$5:$S$72,"&gt;0")+COUNTIFS('CA F'!$D$5:$D$72,CLUBS!$B27,'CA F'!$S$5:$S$72,"&gt;0")+COUNTIFS('CA H'!$D$5:$D$72,CLUBS!$B27,'CA H'!$S$5:$S$72,"&gt;0")+COUNTIFS('JU F'!$D$5:$D$72,CLUBS!$B27,'JU F'!$S$5:$S$72,"&gt;0")+COUNTIFS('JU H'!$D$5:$D$72,CLUBS!$B27,'JU H'!$S$5:$S$72,"&gt;0")</f>
        <v>0</v>
      </c>
      <c r="R27" s="26">
        <f>SUMIF('MP F'!$D$5:$D$72,CLUBS!$B27,'MP F'!$T$5:$T$72)+SUMIF('MP H'!$D$5:$D$72,CLUBS!$B27,'MP H'!$T$5:$T$72)+SUMIF('PO F'!$D$5:$D$72,CLUBS!$B27,'PO F'!$T$5:$T$72)+SUMIF('PO H'!$D$5:$D$72,CLUBS!$B27,'PO H'!$T$5:$T$72)+SUMIF('PU F'!$D$5:$D$72,CLUBS!$B27,'PU F'!$T$5:$T$72)+SUMIF('PU H'!$D$5:$D$72,CLUBS!$B27,'PU H'!$T$5:$T$72)+SUMIF('BE F'!$D$5:$D$72,CLUBS!$B27,'BE F'!$T$5:$T$72)+SUMIF('BE H'!$D$5:$D$72,CLUBS!$B27,'BE H'!$T$5:$T$72)+SUMIF('MI F'!$D$5:$D$72,CLUBS!$B27,'MI F'!$T$5:$T$72)+SUMIF('MI H'!$D$5:$D$72,CLUBS!$B27,'MI H'!$T$5:$T$72)+SUMIF('CA F'!$D$5:$D$72,CLUBS!$B27,'CA F'!$T$5:$T$72)+SUMIF('CA H'!$D$5:$D$72,CLUBS!$B27,'CA H'!$T$5:$T$72)+SUMIF('JU F'!$D$5:$D$72,CLUBS!$B27,'JU F'!$T$5:$T$72)+SUMIF('JU H'!$D$5:$D$72,CLUBS!$B27,'JU H'!$T$5:$T$72)</f>
        <v>0</v>
      </c>
      <c r="S27" s="26">
        <f>COUNTIFS('MP F'!$D$5:$D$72,CLUBS!$B27,'MP F'!$U$5:$U$72,"&gt;0")+COUNTIFS('MP H'!$D$5:$D$72,CLUBS!$B27,'MP H'!$U$5:$U$72,"&gt;0")+COUNTIFS('PO F'!$D$5:$D$72,CLUBS!$B27,'PO F'!$U$5:$U$72,"&gt;0")+COUNTIFS('PO H'!$D$5:$D$72,CLUBS!$B27,'PO H'!$U$5:$U$72,"&gt;0")+COUNTIFS('PU F'!$D$5:$D$72,CLUBS!$B27,'PU F'!$U$5:$U$72,"&gt;0")+COUNTIFS('PU H'!$D$5:$D$72,CLUBS!$B27,'PU H'!$U$5:$U$72,"&gt;0")+COUNTIFS('BE F'!$D$5:$D$72,CLUBS!$B27,'BE F'!$U$5:$U$72,"&gt;0")+COUNTIFS('BE H'!$D$5:$D$72,CLUBS!$B27,'BE H'!$U$5:$U$72,"&gt;0")+COUNTIFS('MI F'!$D$5:$D$72,CLUBS!$B27,'MI F'!$U$5:$U$72,"&gt;0")+COUNTIFS('MI H'!$D$5:$D$72,CLUBS!$B27,'MI H'!$U$5:$U$72,"&gt;0")+COUNTIFS('CA F'!$D$5:$D$72,CLUBS!$B27,'CA F'!$U$5:$U$72,"&gt;0")+COUNTIFS('CA H'!$D$5:$D$72,CLUBS!$B27,'CA H'!$U$5:$U$72,"&gt;0")+COUNTIFS('JU F'!$D$5:$D$72,CLUBS!$B27,'JU F'!$U$5:$U$72,"&gt;0")+COUNTIFS('JU H'!$D$5:$D$72,CLUBS!$B27,'JU H'!$U$5:$U$72,"&gt;0")</f>
        <v>0</v>
      </c>
      <c r="T27" s="26">
        <f>SUMIF('MP F'!$D$5:$D$72,CLUBS!$B27,'MP F'!$V$5:$V$72)+SUMIF('MP H'!$D$5:$D$72,CLUBS!$B27,'MP H'!$V$5:$V$72)+SUMIF('PO F'!$D$5:$D$72,CLUBS!$B27,'PO F'!$V$5:$V$72)+SUMIF('PO H'!$D$5:$D$72,CLUBS!$B27,'PO H'!$V$5:$V$72)+SUMIF('PU F'!$D$5:$D$72,CLUBS!$B27,'PU F'!$V$5:$V$72)+SUMIF('PU H'!$D$5:$D$72,CLUBS!$B27,'PU H'!$V$5:$V$72)+SUMIF('BE F'!$D$5:$D$72,CLUBS!$B27,'BE F'!$V$5:$V$72)+SUMIF('BE H'!$D$5:$D$72,CLUBS!$B27,'BE H'!$V$5:$V$72)+SUMIF('MI F'!$D$5:$D$72,CLUBS!$B27,'MI F'!$V$5:$V$72)+SUMIF('MI H'!$D$5:$D$72,CLUBS!$B27,'MI H'!$V$5:$V$72)+SUMIF('CA F'!$D$5:$D$72,CLUBS!$B27,'CA F'!$V$5:$V$72)+SUMIF('CA H'!$D$5:$D$72,CLUBS!$B27,'CA H'!$V$5:$V$72)+SUMIF('JU F'!$D$5:$D$72,CLUBS!$B27,'JU F'!$V$5:$V$72)+SUMIF('JU H'!$D$5:$D$72,CLUBS!$B27,'JU H'!$V$5:$V$72)</f>
        <v>0</v>
      </c>
      <c r="U27" s="26">
        <f>COUNTIFS('MP F'!$D$5:$D$72,CLUBS!$B27,'MP F'!$W$5:$W$72,"&gt;0")+COUNTIFS('MP H'!$D$5:$D$72,CLUBS!$B27,'MP H'!$W$5:$W$72,"&gt;0")+COUNTIFS('PO F'!$D$5:$D$72,CLUBS!$B27,'PO F'!$W$5:$W$72,"&gt;0")+COUNTIFS('PO H'!$D$5:$D$72,CLUBS!$B27,'PO H'!$W$5:$W$72,"&gt;0")+COUNTIFS('PU F'!$D$5:$D$72,CLUBS!$B27,'PU F'!$W$5:$W$72,"&gt;0")+COUNTIFS('PU H'!$D$5:$D$72,CLUBS!$B27,'PU H'!$W$5:$W$72,"&gt;0")+COUNTIFS('BE F'!$D$5:$D$72,CLUBS!$B27,'BE F'!$W$5:$W$72,"&gt;0")+COUNTIFS('BE H'!$D$5:$D$72,CLUBS!$B27,'BE H'!$W$5:$W$72,"&gt;0")+COUNTIFS('MI F'!$D$5:$D$72,CLUBS!$B27,'MI F'!$W$5:$W$72,"&gt;0")+COUNTIFS('MI H'!$D$5:$D$72,CLUBS!$B27,'MI H'!$W$5:$W$72,"&gt;0")+COUNTIFS('CA F'!$D$5:$D$72,CLUBS!$B27,'CA F'!$W$5:$W$72,"&gt;0")+COUNTIFS('CA H'!$D$5:$D$72,CLUBS!$B27,'CA H'!$W$5:$W$72,"&gt;0")+COUNTIFS('JU F'!$D$5:$D$72,CLUBS!$B27,'JU F'!$W$5:$W$72,"&gt;0")+COUNTIFS('JU H'!$D$5:$D$72,CLUBS!$B27,'JU H'!$W$5:$W$72,"&gt;0")</f>
        <v>0</v>
      </c>
      <c r="V27" s="26">
        <f>SUMIF('MP F'!$D$5:$D$72,CLUBS!$B27,'MP F'!$X$5:$X$72)+SUMIF('MP H'!$D$5:$D$72,CLUBS!$B27,'MP H'!$X$5:$X$72)+SUMIF('PO F'!$D$5:$D$72,CLUBS!$B27,'PO F'!$X$5:$X$72)+SUMIF('PO H'!$D$5:$D$72,CLUBS!$B27,'PO H'!$X$5:$X$72)+SUMIF('PU F'!$D$5:$D$72,CLUBS!$B27,'PU F'!$X$5:$X$72)+SUMIF('PU H'!$D$5:$D$72,CLUBS!$B27,'PU H'!$X$5:$X$72)+SUMIF('BE F'!$D$5:$D$72,CLUBS!$B27,'BE F'!$X$5:$X$72)+SUMIF('BE H'!$D$5:$D$72,CLUBS!$B27,'BE H'!$X$5:$X$72)+SUMIF('MI F'!$D$5:$D$72,CLUBS!$B27,'MI F'!$X$5:$X$72)+SUMIF('MI H'!$D$5:$D$72,CLUBS!$B27,'MI H'!$X$5:$X$72)+SUMIF('CA F'!$D$5:$D$72,CLUBS!$B27,'CA F'!$X$5:$X$72)+SUMIF('CA H'!$D$5:$D$72,CLUBS!$B27,'CA H'!$X$5:$X$72)+SUMIF('JU F'!$D$5:$D$72,CLUBS!$B27,'JU F'!$X$5:$X$72)+SUMIF('JU H'!$D$5:$D$72,CLUBS!$B27,'JU H'!$X$5:$X$72)</f>
        <v>0</v>
      </c>
      <c r="W27" s="26">
        <f>COUNTIFS('MP F'!$D$5:$D$72,CLUBS!$B27,'MP F'!$Y$5:$Y$72,"&gt;0")+COUNTIFS('MP H'!$D$5:$D$72,CLUBS!$B27,'MP H'!$Y$5:$Y$72,"&gt;0")+COUNTIFS('PO F'!$D$5:$D$72,CLUBS!$B27,'PO F'!$Y$5:$Y$72,"&gt;0")+COUNTIFS('PO H'!$D$5:$D$72,CLUBS!$B27,'PO H'!$Y$5:$Y$72,"&gt;0")+COUNTIFS('PU F'!$D$5:$D$72,CLUBS!$B27,'PU F'!$Y$5:$Y$72,"&gt;0")+COUNTIFS('PU H'!$D$5:$D$72,CLUBS!$B27,'PU H'!$Y$5:$Y$72,"&gt;0")+COUNTIFS('BE F'!$D$5:$D$72,CLUBS!$B27,'BE F'!$Y$5:$Y$72,"&gt;0")+COUNTIFS('BE H'!$D$5:$D$72,CLUBS!$B27,'BE H'!$Y$5:$Y$72,"&gt;0")+COUNTIFS('MI F'!$D$5:$D$72,CLUBS!$B27,'MI F'!$Y$5:$Y$72,"&gt;0")+COUNTIFS('MI H'!$D$5:$D$72,CLUBS!$B27,'MI H'!$Y$5:$Y$72,"&gt;0")+COUNTIFS('CA F'!$D$5:$D$72,CLUBS!$B27,'CA F'!$Y$5:$Y$72,"&gt;0")+COUNTIFS('CA H'!$D$5:$D$72,CLUBS!$B27,'CA H'!$Y$5:$Y$72,"&gt;0")+COUNTIFS('JU F'!$D$5:$D$72,CLUBS!$B27,'JU F'!$Y$5:$Y$72,"&gt;0")+COUNTIFS('JU H'!$D$5:$D$72,CLUBS!$B27,'JU H'!$Y$5:$Y$72,"&gt;0")</f>
        <v>0</v>
      </c>
      <c r="X27" s="26">
        <f>SUMIF('MP F'!$D$5:$D$72,CLUBS!$B27,'MP F'!$Z$5:$Z$72)+SUMIF('MP H'!$D$5:$D$72,CLUBS!$B27,'MP H'!$Z$5:$Z$72)+SUMIF('PO F'!$D$5:$D$72,CLUBS!$B27,'PO F'!$Z$5:$Z$72)+SUMIF('PO H'!$D$5:$D$72,CLUBS!$B27,'PO H'!$Z$5:$Z$72)+SUMIF('PU F'!$D$5:$D$72,CLUBS!$B27,'PU F'!$Z$5:$Z$72)+SUMIF('PU H'!$D$5:$D$72,CLUBS!$B27,'PU H'!$Z$5:$Z$72)+SUMIF('BE F'!$D$5:$D$72,CLUBS!$B27,'BE F'!$Z$5:$Z$72)+SUMIF('BE H'!$D$5:$D$72,CLUBS!$B27,'BE H'!$Z$5:$Z$72)+SUMIF('MI F'!$D$5:$D$72,CLUBS!$B27,'MI F'!$Z$5:$Z$72)+SUMIF('MI H'!$D$5:$D$72,CLUBS!$B27,'MI H'!$Z$5:$Z$72)+SUMIF('CA F'!$D$5:$D$72,CLUBS!$B27,'CA F'!$Z$5:$Z$72)+SUMIF('CA H'!$D$5:$D$72,CLUBS!$B27,'CA H'!$Z$5:$Z$72)+SUMIF('JU F'!$D$5:$D$72,CLUBS!$B27,'JU F'!$Z$5:$Z$72)+SUMIF('JU H'!$D$5:$D$72,CLUBS!$B27,'JU H'!$Z$5:$Z$72)</f>
        <v>0</v>
      </c>
      <c r="Y27" s="26">
        <f>COUNTIFS('MP F'!$D$5:$D$72,CLUBS!$B27,'MP F'!$AA$5:$AA$72,"&gt;0")+COUNTIFS('MP H'!$D$5:$D$72,CLUBS!$B27,'MP H'!$AA$5:$AA$72,"&gt;0")+COUNTIFS('PO F'!$D$5:$D$72,CLUBS!$B27,'PO F'!$AA$5:$AA$72,"&gt;0")+COUNTIFS('PO H'!$D$5:$D$72,CLUBS!$B27,'PO H'!$AA$5:$AA$72,"&gt;0")+COUNTIFS('PU F'!$D$5:$D$72,CLUBS!$B27,'PU F'!$AA$5:$AA$72,"&gt;0")+COUNTIFS('PU H'!$D$5:$D$72,CLUBS!$B27,'PU H'!$AA$5:$AA$72,"&gt;0")+COUNTIFS('BE F'!$D$5:$D$72,CLUBS!$B27,'BE F'!$AA$5:$AA$72,"&gt;0")+COUNTIFS('BE H'!$D$5:$D$72,CLUBS!$B27,'BE H'!$AA$5:$AA$72,"&gt;0")+COUNTIFS('MI F'!$D$5:$D$72,CLUBS!$B27,'MI F'!$AA$5:$AA$72,"&gt;0")+COUNTIFS('MI H'!$D$5:$D$72,CLUBS!$B27,'MI H'!$AA$5:$AA$72,"&gt;0")+COUNTIFS('CA F'!$D$5:$D$72,CLUBS!$B27,'CA F'!$AA$5:$AA$72,"&gt;0")+COUNTIFS('CA H'!$D$5:$D$72,CLUBS!$B27,'CA H'!$AA$5:$AA$72,"&gt;0")+COUNTIFS('JU F'!$D$5:$D$72,CLUBS!$B27,'JU F'!$AA$5:$AA$72,"&gt;0")+COUNTIFS('JU H'!$D$5:$D$72,CLUBS!$B27,'JU H'!$AA$5:$AA$72,"&gt;0")</f>
        <v>0</v>
      </c>
      <c r="Z27" s="26">
        <f>SUMIF('MP F'!$D$5:$D$72,CLUBS!$B27,'MP F'!$AB$5:$AB$72)+SUMIF('MP H'!$D$5:$D$72,CLUBS!$B27,'MP H'!$AB$5:$AB$72)+SUMIF('PO F'!$D$5:$D$72,CLUBS!$B27,'PO F'!$AB$5:$AB$72)+SUMIF('PO H'!$D$5:$D$72,CLUBS!$B27,'PO H'!$AB$5:$AB$72)+SUMIF('PU F'!$D$5:$D$72,CLUBS!$B27,'PU F'!$AB$5:$AB$72)+SUMIF('PU H'!$D$5:$D$72,CLUBS!$B27,'PU H'!$AB$5:$AB$72)+SUMIF('BE F'!$D$5:$D$72,CLUBS!$B27,'BE F'!$AB$5:$AB$72)+SUMIF('BE H'!$D$5:$D$72,CLUBS!$B27,'BE H'!$AB$5:$AB$72)+SUMIF('MI F'!$D$5:$D$72,CLUBS!$B27,'MI F'!$AB$5:$AB$72)+SUMIF('MI H'!$D$5:$D$72,CLUBS!$B27,'MI H'!$AB$5:$AB$72)+SUMIF('CA F'!$D$5:$D$72,CLUBS!$B27,'CA F'!$AB$5:$AB$72)+SUMIF('CA H'!$D$5:$D$72,CLUBS!$B27,'CA H'!$AB$5:$AB$72)+SUMIF('JU F'!$D$5:$D$72,CLUBS!$B27,'JU F'!$AB$5:$AB$72)+SUMIF('JU H'!$D$5:$D$72,CLUBS!$B27,'JU H'!$AB$5:$AB$72)</f>
        <v>0</v>
      </c>
      <c r="AA27" s="26">
        <f>COUNTIFS('MP F'!$D$5:$D$72,CLUBS!$B27,'MP F'!$AC$5:$AC$72,"&gt;0")+COUNTIFS('MP H'!$D$5:$D$72,CLUBS!$B27,'MP H'!$AC$5:$AC$72,"&gt;0")+COUNTIFS('PO F'!$D$5:$D$72,CLUBS!$B27,'PO F'!$AC$5:$AC$72,"&gt;0")+COUNTIFS('PO H'!$D$5:$D$72,CLUBS!$B27,'PO H'!$AC$5:$AC$72,"&gt;0")+COUNTIFS('PU F'!$D$5:$D$72,CLUBS!$B27,'PU F'!$AC$5:$AC$72,"&gt;0")+COUNTIFS('PU H'!$D$5:$D$72,CLUBS!$B27,'PU H'!$AC$5:$AC$72,"&gt;0")+COUNTIFS('BE F'!$D$5:$D$72,CLUBS!$B27,'BE F'!$AC$5:$AC$72,"&gt;0")+COUNTIFS('BE H'!$D$5:$D$72,CLUBS!$B27,'BE H'!$AC$5:$AC$72,"&gt;0")+COUNTIFS('MI F'!$D$5:$D$72,CLUBS!$B27,'MI F'!$AC$5:$AC$72,"&gt;0")+COUNTIFS('MI H'!$D$5:$D$72,CLUBS!$B27,'MI H'!$AC$5:$AC$72,"&gt;0")+COUNTIFS('CA F'!$D$5:$D$72,CLUBS!$B27,'CA F'!$AC$5:$AC$72,"&gt;0")+COUNTIFS('CA H'!$D$5:$D$72,CLUBS!$B27,'CA H'!$AC$5:$AC$72,"&gt;0")+COUNTIFS('JU F'!$D$5:$D$72,CLUBS!$B27,'JU F'!$AC$5:$AC$72,"&gt;0")+COUNTIFS('JU H'!$D$5:$D$72,CLUBS!$B27,'JU H'!$AC$5:$AC$72,"&gt;0")</f>
        <v>0</v>
      </c>
      <c r="AB27" s="26">
        <f>SUMIF('MP F'!$D$5:$D$72,CLUBS!$B27,'MP F'!$AD$5:$AD$72)+SUMIF('MP H'!$D$5:$D$72,CLUBS!$B27,'MP H'!$AD$5:$AD$72)+SUMIF('PO F'!$D$5:$D$72,CLUBS!$B27,'PO F'!$AD$5:$AD$72)+SUMIF('PO H'!$D$5:$D$72,CLUBS!$B27,'PO H'!$AD$5:$AD$72)+SUMIF('PU F'!$D$5:$D$72,CLUBS!$B27,'PU F'!$AD$5:$AD$72)+SUMIF('PU H'!$D$5:$D$72,CLUBS!$B27,'PU H'!$AD$5:$AD$72)+SUMIF('BE F'!$D$5:$D$72,CLUBS!$B27,'BE F'!$AD$5:$AD$72)+SUMIF('BE H'!$D$5:$D$72,CLUBS!$B27,'BE H'!$AD$5:$AD$72)+SUMIF('MI F'!$D$5:$D$72,CLUBS!$B27,'MI F'!$AD$5:$AD$72)+SUMIF('MI H'!$D$5:$D$72,CLUBS!$B27,'MI H'!$AD$5:$AD$72)+SUMIF('CA F'!$D$5:$D$72,CLUBS!$B27,'CA F'!$AD$5:$AD$72)+SUMIF('CA H'!$D$5:$D$72,CLUBS!$B27,'CA H'!$AD$5:$AD$72)+SUMIF('JU F'!$D$5:$D$72,CLUBS!$B27,'JU F'!$AD$5:$AD$72)+SUMIF('JU H'!$D$5:$D$72,CLUBS!$B27,'JU H'!$AD$5:$AD$72)</f>
        <v>0</v>
      </c>
      <c r="AC27" s="26">
        <f>COUNTIFS('MP F'!$D$5:$D$72,CLUBS!$B27,'MP F'!$AE$5:$AE$72,"&gt;0")+COUNTIFS('MP H'!$D$5:$D$72,CLUBS!$B27,'MP H'!$AE$5:$AE$72,"&gt;0")+COUNTIFS('PO F'!$D$5:$D$72,CLUBS!$B27,'PO F'!$AE$5:$AE$72,"&gt;0")+COUNTIFS('PO H'!$D$5:$D$72,CLUBS!$B27,'PO H'!$AE$5:$AE$72,"&gt;0")+COUNTIFS('PU F'!$D$5:$D$72,CLUBS!$B27,'PU F'!$AE$5:$AE$72,"&gt;0")+COUNTIFS('PU H'!$D$5:$D$72,CLUBS!$B27,'PU H'!$AE$5:$AE$72,"&gt;0")+COUNTIFS('BE F'!$D$5:$D$72,CLUBS!$B27,'BE F'!$AE$5:$AE$72,"&gt;0")+COUNTIFS('BE H'!$D$5:$D$72,CLUBS!$B27,'BE H'!$AE$5:$AE$72,"&gt;0")+COUNTIFS('MI F'!$D$5:$D$72,CLUBS!$B27,'MI F'!$AE$5:$AE$72,"&gt;0")+COUNTIFS('MI H'!$D$5:$D$72,CLUBS!$B27,'MI H'!$AE$5:$AE$72,"&gt;0")+COUNTIFS('CA F'!$D$5:$D$72,CLUBS!$B27,'CA F'!$AE$5:$AE$72,"&gt;0")+COUNTIFS('CA H'!$D$5:$D$72,CLUBS!$B27,'CA H'!$AE$5:$AE$72,"&gt;0")+COUNTIFS('JU F'!$D$5:$D$72,CLUBS!$B27,'JU F'!$AE$5:$AE$72,"&gt;0")+COUNTIFS('JU H'!$D$5:$D$72,CLUBS!$B27,'JU H'!$AE$5:$AE$72,"&gt;0")</f>
        <v>0</v>
      </c>
      <c r="AD27" s="26">
        <f>SUMIF('MP F'!$D$5:$D$72,CLUBS!$B27,'MP F'!$AF$5:$AF$72)+SUMIF('MP H'!$D$5:$D$72,CLUBS!$B27,'MP H'!$AF$5:$AF$72)+SUMIF('PO F'!$D$5:$D$72,CLUBS!$B27,'PO F'!$AF$5:$AF$72)+SUMIF('PO H'!$D$5:$D$72,CLUBS!$B27,'PO H'!$AF$5:$AF$72)+SUMIF('PU F'!$D$5:$D$72,CLUBS!$B27,'PU F'!$AF$5:$AF$72)+SUMIF('PU H'!$D$5:$D$72,CLUBS!$B27,'PU H'!$AF$5:$AF$72)+SUMIF('BE F'!$D$5:$D$72,CLUBS!$B27,'BE F'!$AF$5:$AF$72)+SUMIF('BE H'!$D$5:$D$72,CLUBS!$B27,'BE H'!$AF$5:$AF$72)+SUMIF('MI F'!$D$5:$D$72,CLUBS!$B27,'MI F'!$AF$5:$AF$72)+SUMIF('MI H'!$D$5:$D$72,CLUBS!$B27,'MI H'!$AF$5:$AF$72)+SUMIF('CA F'!$D$5:$D$72,CLUBS!$B27,'CA F'!$AF$5:$AF$72)+SUMIF('CA H'!$D$5:$D$72,CLUBS!$B27,'CA H'!$AF$5:$AF$72)+SUMIF('JU F'!$D$5:$D$72,CLUBS!$B27,'JU F'!$AF$5:$AF$72)+SUMIF('JU H'!$D$5:$D$72,CLUBS!$B27,'JU H'!$AF$5:$AF$72)</f>
        <v>0</v>
      </c>
      <c r="AE27" s="26">
        <f>COUNTIFS('MP F'!$D$5:$D$72,CLUBS!$B27,'MP F'!$AG$5:$AG$72,"&gt;0")+COUNTIFS('MP H'!$D$5:$D$72,CLUBS!$B27,'MP H'!$AG$5:$AG$72,"&gt;0")+COUNTIFS('PO F'!$D$5:$D$72,CLUBS!$B27,'PO F'!$AG$5:$AG$72,"&gt;0")+COUNTIFS('PO H'!$D$5:$D$72,CLUBS!$B27,'PO H'!$AG$5:$AG$72,"&gt;0")+COUNTIFS('PU F'!$D$5:$D$72,CLUBS!$B27,'PU F'!$AG$5:$AG$72,"&gt;0")+COUNTIFS('PU H'!$D$5:$D$72,CLUBS!$B27,'PU H'!$AG$5:$AG$72,"&gt;0")+COUNTIFS('BE F'!$D$5:$D$72,CLUBS!$B27,'BE F'!$AG$5:$AG$72,"&gt;0")+COUNTIFS('BE H'!$D$5:$D$72,CLUBS!$B27,'BE H'!$AG$5:$AG$72,"&gt;0")+COUNTIFS('MI F'!$D$5:$D$72,CLUBS!$B27,'MI F'!$AG$5:$AG$72,"&gt;0")+COUNTIFS('MI H'!$D$5:$D$72,CLUBS!$B27,'MI H'!$AG$5:$AG$72,"&gt;0")+COUNTIFS('CA F'!$D$5:$D$72,CLUBS!$B27,'CA F'!$AG$5:$AG$72,"&gt;0")+COUNTIFS('CA H'!$D$5:$D$72,CLUBS!$B27,'CA H'!$AG$5:$AG$72,"&gt;0")+COUNTIFS('JU F'!$D$5:$D$72,CLUBS!$B27,'JU F'!$AG$5:$AG$72,"&gt;0")+COUNTIFS('JU H'!$D$5:$D$72,CLUBS!$B27,'JU H'!$AG$5:$AG$72,"&gt;0")</f>
        <v>0</v>
      </c>
      <c r="AF27" s="26">
        <f>SUMIF('MP F'!$D$5:$D$72,CLUBS!$B27,'MP F'!$AH$5:$AH$72)+SUMIF('MP H'!$D$5:$D$72,CLUBS!$B27,'MP H'!$AH$5:$AH$72)+SUMIF('PO F'!$D$5:$D$72,CLUBS!$B27,'PO F'!$AH$5:$AH$72)+SUMIF('PO H'!$D$5:$D$72,CLUBS!$B27,'PO H'!$AH$5:$AH$72)+SUMIF('PU F'!$D$5:$D$72,CLUBS!$B27,'PU F'!$AH$5:$AH$72)+SUMIF('PU H'!$D$5:$D$72,CLUBS!$B27,'PU H'!$AH$5:$AH$72)+SUMIF('BE F'!$D$5:$D$72,CLUBS!$B27,'BE F'!$AH$5:$AH$72)+SUMIF('BE H'!$D$5:$D$72,CLUBS!$B27,'BE H'!$AH$5:$AH$72)+SUMIF('MI F'!$D$5:$D$72,CLUBS!$B27,'MI F'!$AH$5:$AH$72)+SUMIF('MI H'!$D$5:$D$72,CLUBS!$B27,'MI H'!$AH$5:$AH$72)+SUMIF('CA F'!$D$5:$D$72,CLUBS!$B27,'CA F'!$AH$5:$AH$72)+SUMIF('CA H'!$D$5:$D$72,CLUBS!$B27,'CA H'!$AH$5:$AH$72)+SUMIF('JU F'!$D$5:$D$72,CLUBS!$B27,'JU F'!$AH$5:$AH$72)+SUMIF('JU H'!$D$5:$D$72,CLUBS!$B27,'JU H'!$AH$5:$AH$72)</f>
        <v>0</v>
      </c>
      <c r="AG27" s="16">
        <f t="shared" si="1"/>
        <v>0</v>
      </c>
      <c r="AH27" s="28">
        <f t="shared" si="2"/>
        <v>0</v>
      </c>
      <c r="AI27" s="29">
        <f t="shared" si="3"/>
        <v>0</v>
      </c>
      <c r="AJ27" s="14">
        <f>COUNTIF('Licenciés Jeunes 2023'!F:F,CLUBS!B27)</f>
        <v>0</v>
      </c>
      <c r="AK27" s="27">
        <f t="shared" si="4"/>
        <v>0</v>
      </c>
    </row>
    <row r="28" spans="1:37" ht="13.5" x14ac:dyDescent="0.3">
      <c r="A28" s="34">
        <f t="shared" si="0"/>
        <v>20</v>
      </c>
      <c r="B28" s="65" t="s">
        <v>111</v>
      </c>
      <c r="C28" s="14">
        <f>COUNTIFS('MP F'!$D$5:$D$72,CLUBS!$B28,'MP F'!$E$5:$E$72,"&gt;0")+COUNTIFS('MP H'!$D$5:$D$72,CLUBS!$B28,'MP H'!$E$5:$E$72,"&gt;0")+COUNTIFS('PO F'!$D$5:$D$72,CLUBS!$B28,'PO F'!$E$5:$E$72,"&gt;0")+COUNTIFS('PO H'!$D$5:$D$72,CLUBS!$B28,'PO H'!$E$5:$E$72,"&gt;0")+COUNTIFS('PU F'!$D$5:$D$72,CLUBS!$B28,'PU F'!$E$5:$E$72,"&gt;0")+COUNTIFS('PU H'!$D$5:$D$72,CLUBS!$B28,'PU H'!$E$5:$E$72,"&gt;0")+COUNTIFS('BE F'!$D$5:$D$72,CLUBS!$B28,'BE F'!$E$5:$E$72,"&gt;0")+COUNTIFS('BE H'!$D$5:$D$72,CLUBS!$B28,'BE H'!$E$5:$E$72,"&gt;0")+COUNTIFS('MI F'!$D$5:$D$72,CLUBS!$B28,'MI F'!$E$5:$E$72,"&gt;0")+COUNTIFS('MI H'!$D$5:$D$72,CLUBS!$B28,'MI H'!$E$5:$E$72,"&gt;0")+COUNTIFS('CA F'!$D$5:$D$72,CLUBS!$B28,'CA F'!$E$5:$E$72,"&gt;0")+COUNTIFS('CA H'!$D$5:$D$72,CLUBS!$B28,'CA H'!$E$5:$E$72,"&gt;0")+COUNTIFS('JU F'!$D$5:$D$72,CLUBS!$B28,'JU F'!$E$5:$E$72,"&gt;0")+COUNTIFS('JU H'!$D$5:$D$72,CLUBS!$B28,'JU H'!$E$5:$E$72,"&gt;0")</f>
        <v>0</v>
      </c>
      <c r="D28" s="27">
        <f>SUMIF('MP F'!$D$5:$D$72,CLUBS!$B28,'MP F'!$F$5:$F$72)+SUMIF('MP H'!$D$5:$D$72,CLUBS!$B28,'MP H'!$F$5:$F$72)+SUMIF('PO F'!$D$5:$D$72,CLUBS!$B28,'PO F'!$F$5:$F$72)+SUMIF('PO H'!$D$5:$D$72,CLUBS!$B28,'PO H'!$F$5:$F$72)+SUMIF('PU F'!$D$5:$D$72,CLUBS!$B28,'PU F'!$F$5:$F$72)+SUMIF('PU H'!$D$5:$D$72,CLUBS!$B28,'PU H'!$F$5:$F$72)+SUMIF('BE F'!$D$5:$D$72,CLUBS!$B28,'BE F'!$F$5:$F$72)+SUMIF('BE H'!$D$5:$D$72,CLUBS!$B28,'BE H'!$F$5:$F$72)+SUMIF('MI F'!$D$5:$D$72,CLUBS!$B28,'MI F'!$F$5:$F$72)+SUMIF('MI H'!$D$5:$D$72,CLUBS!$B28,'MI H'!$F$5:$F$72)+SUMIF('CA F'!$D$5:$D$72,CLUBS!$B28,'CA F'!$F$5:$F$72)+SUMIF('CA H'!$D$5:$D$72,CLUBS!$B28,'CA H'!$F$5:$F$72)+SUMIF('JU F'!$D$5:$D$72,CLUBS!$B28,'JU F'!$F$5:$F$72)+SUMIF('JU H'!$D$5:$D$72,CLUBS!$B28,'JU H'!$F$5:$F$72)</f>
        <v>0</v>
      </c>
      <c r="E28" s="38">
        <f>COUNTIFS('MP F'!$D$5:$D$72,CLUBS!$B28,'MP F'!$G$5:$G$72,"&gt;0")+COUNTIFS('MP H'!$D$5:$D$72,CLUBS!$B28,'MP H'!$G$5:$G$72,"&gt;0")+COUNTIFS('PO F'!$D$5:$D$72,CLUBS!$B28,'PO F'!$G$5:$G$72,"&gt;0")+COUNTIFS('PO H'!$D$5:$D$72,CLUBS!$B28,'PO H'!$G$5:$G$72,"&gt;0")+COUNTIFS('PU F'!$D$5:$D$72,CLUBS!$B28,'PU F'!$G$5:$G$72,"&gt;0")+COUNTIFS('PU H'!$D$5:$D$72,CLUBS!$B28,'PU H'!$G$5:$G$72,"&gt;0")+COUNTIFS('BE F'!$D$5:$D$72,CLUBS!$B28,'BE F'!$G$5:$G$72,"&gt;0")+COUNTIFS('BE H'!$D$5:$D$72,CLUBS!$B28,'BE H'!$G$5:$G$72,"&gt;0")+COUNTIFS('MI F'!$D$5:$D$72,CLUBS!$B28,'MI F'!$G$5:$G$72,"&gt;0")+COUNTIFS('MI H'!$D$5:$D$72,CLUBS!$B28,'MI H'!$G$5:$G$72,"&gt;0")+COUNTIFS('CA F'!$D$5:$D$72,CLUBS!$B28,'CA F'!$G$5:$G$72,"&gt;0")+COUNTIFS('CA H'!$D$5:$D$72,CLUBS!$B28,'CA H'!$G$5:$G$72,"&gt;0")+COUNTIFS('JU F'!$D$5:$D$72,CLUBS!$B28,'JU F'!$G$5:$G$72,"&gt;0")+COUNTIFS('JU H'!$D$5:$D$72,CLUBS!$B28,'JU H'!$G$5:$G$72,"&gt;0")</f>
        <v>0</v>
      </c>
      <c r="F28" s="58">
        <f>SUMIF('MP F'!$D$5:$D$72,CLUBS!$B28,'MP F'!$H$5:$H$72)+SUMIF('MP H'!$D$5:$D$72,CLUBS!$B28,'MP H'!$H$5:$H$72)+SUMIF('PO F'!$D$5:$D$72,CLUBS!$B28,'PO F'!$H$5:$H$72)+SUMIF('PO H'!$D$5:$D$72,CLUBS!$B28,'PO H'!$H$5:$H$72)+SUMIF('PU F'!$D$5:$D$72,CLUBS!$B28,'PU F'!$H$5:$H$72)+SUMIF('PU H'!$D$5:$D$72,CLUBS!$B28,'PU H'!$H$5:$H$72)+SUMIF('BE F'!$D$5:$D$72,CLUBS!$B28,'BE F'!$H$5:$H$72)+SUMIF('BE H'!$D$5:$D$72,CLUBS!$B28,'BE H'!$H$5:$H$72)+SUMIF('MI F'!$D$5:$D$72,CLUBS!$B28,'MI F'!$H$5:$H$72)+SUMIF('MI H'!$D$5:$D$72,CLUBS!$B28,'MI H'!$H$5:$H$72)+SUMIF('CA F'!$D$5:$D$72,CLUBS!$B28,'CA F'!$H$5:$H$72)+SUMIF('CA H'!$D$5:$D$72,CLUBS!$B28,'CA H'!$H$5:$H$72)+SUMIF('JU F'!$D$5:$D$72,CLUBS!$B28,'JU F'!$H$5:$H$72)+SUMIF('JU H'!$D$5:$D$72,CLUBS!$B28,'JU H'!$H$5:$H$72)</f>
        <v>0</v>
      </c>
      <c r="G28" s="14">
        <f>COUNTIFS('MP F'!$D$5:$D$72,CLUBS!$B28,'MP F'!$I$5:$I$72,"&gt;0")+COUNTIFS('MP H'!$D$5:$D$72,CLUBS!$B28,'MP H'!$I$5:$I$72,"&gt;0")+COUNTIFS('PO F'!$D$5:$D$72,CLUBS!$B28,'PO F'!$I$5:$I$72,"&gt;0")+COUNTIFS('PO H'!$D$5:$D$72,CLUBS!$B28,'PO H'!$I$5:$I$72,"&gt;0")+COUNTIFS('PU F'!$D$5:$D$72,CLUBS!$B28,'PU F'!$I$5:$I$72,"&gt;0")+COUNTIFS('PU H'!$D$5:$D$72,CLUBS!$B28,'PU H'!$I$5:$I$72,"&gt;0")+COUNTIFS('BE F'!$D$5:$D$72,CLUBS!$B28,'BE F'!$I$5:$I$72,"&gt;0")+COUNTIFS('BE H'!$D$5:$D$72,CLUBS!$B28,'BE H'!$I$5:$I$72,"&gt;0")+COUNTIFS('MI F'!$D$5:$D$72,CLUBS!$B28,'MI F'!$I$5:$I$72,"&gt;0")+COUNTIFS('MI H'!$D$5:$D$72,CLUBS!$B28,'MI H'!$I$5:$I$72,"&gt;0")+COUNTIFS('CA F'!$D$5:$D$72,CLUBS!$B28,'CA F'!$I$5:$I$72,"&gt;0")+COUNTIFS('CA H'!$D$5:$D$72,CLUBS!$B28,'CA H'!$I$5:$I$72,"&gt;0")+COUNTIFS('JU F'!$D$5:$D$72,CLUBS!$B28,'JU F'!$I$5:$I$72,"&gt;0")+COUNTIFS('JU H'!$D$5:$D$72,CLUBS!$B28,'JU H'!$I$5:$I$72,"&gt;0")</f>
        <v>0</v>
      </c>
      <c r="H28" s="26">
        <f>SUMIF('MP F'!$D$5:$D$72,CLUBS!$B28,'MP F'!$J$5:$J$72)+SUMIF('MP H'!$D$5:$D$72,CLUBS!$B28,'MP H'!$J$5:$J$72)+SUMIF('PO F'!$D$5:$D$72,CLUBS!$B28,'PO F'!$J$5:$J$72)+SUMIF('PO H'!$D$5:$D$72,CLUBS!$B28,'PO H'!$J$5:$J$72)+SUMIF('PU F'!$D$5:$D$72,CLUBS!$B28,'PU F'!$J$5:$J$72)+SUMIF('PU H'!$D$5:$D$72,CLUBS!$B28,'PU H'!$J$5:$J$72)+SUMIF('BE F'!$D$5:$D$72,CLUBS!$B28,'BE F'!$J$5:$J$72)+SUMIF('BE H'!$D$5:$D$72,CLUBS!$B28,'BE H'!$J$5:$J$72)+SUMIF('MI F'!$D$5:$D$72,CLUBS!$B28,'MI F'!$J$5:$J$72)+SUMIF('MI H'!$D$5:$D$72,CLUBS!$B28,'MI H'!$J$5:$J$72)+SUMIF('CA F'!$D$5:$D$72,CLUBS!$B28,'CA F'!$J$5:$J$72)+SUMIF('CA H'!$D$5:$D$72,CLUBS!$B28,'CA H'!$J$5:$J$72)+SUMIF('JU F'!$D$5:$D$72,CLUBS!$B28,'JU F'!$J$5:$J$72)+SUMIF('JU H'!$D$5:$D$72,CLUBS!$B28,'JU H'!$J$5:$J$72)</f>
        <v>0</v>
      </c>
      <c r="I28" s="38">
        <f>COUNTIFS('MP F'!$D$5:$D$72,CLUBS!$B28,'MP F'!$K$5:$K$72,"&gt;0")+COUNTIFS('MP H'!$D$5:$D$72,CLUBS!$B28,'MP H'!$K$5:$K$72,"&gt;0")+COUNTIFS('PO F'!$D$5:$D$72,CLUBS!$B28,'PO F'!$K$5:$K$72,"&gt;0")+COUNTIFS('PO H'!$D$5:$D$72,CLUBS!$B28,'PO H'!$K$5:$K$72,"&gt;0")+COUNTIFS('PU F'!$D$5:$D$72,CLUBS!$B28,'PU F'!$K$5:$K$72,"&gt;0")+COUNTIFS('PU H'!$D$5:$D$72,CLUBS!$B28,'PU H'!$K$5:$K$72,"&gt;0")+COUNTIFS('BE F'!$D$5:$D$72,CLUBS!$B28,'BE F'!$K$5:$K$72,"&gt;0")+COUNTIFS('BE H'!$D$5:$D$72,CLUBS!$B28,'BE H'!$K$5:$K$72,"&gt;0")+COUNTIFS('MI F'!$D$5:$D$72,CLUBS!$B28,'MI F'!$K$5:$K$72,"&gt;0")+COUNTIFS('MI H'!$D$5:$D$72,CLUBS!$B28,'MI H'!$K$5:$K$72,"&gt;0")+COUNTIFS('CA F'!$D$5:$D$72,CLUBS!$B28,'CA F'!$K$5:$K$72,"&gt;0")+COUNTIFS('CA H'!$D$5:$D$72,CLUBS!$B28,'CA H'!$K$5:$K$72,"&gt;0")+COUNTIFS('JU F'!$D$5:$D$72,CLUBS!$B28,'JU F'!$K$5:$K$72,"&gt;0")+COUNTIFS('JU H'!$D$5:$D$72,CLUBS!$B28,'JU H'!$K$5:$K$72,"&gt;0")</f>
        <v>0</v>
      </c>
      <c r="J28" s="38">
        <f>SUMIF('MP F'!$D$5:$D$72,CLUBS!$B28,'MP F'!$L$5:$L$72)+SUMIF('MP H'!$D$5:$D$72,CLUBS!$B28,'MP H'!$L$5:$L$72)+SUMIF('PO F'!$D$5:$D$72,CLUBS!$B28,'PO F'!$L$5:$L$72)+SUMIF('PO H'!$D$5:$D$72,CLUBS!$B28,'PO H'!$L$5:$L$72)+SUMIF('PU F'!$D$5:$D$72,CLUBS!$B28,'PU F'!$L$5:$L$72)+SUMIF('PU H'!$D$5:$D$72,CLUBS!$B28,'PU H'!$L$5:$L$72)+SUMIF('BE F'!$D$5:$D$72,CLUBS!$B28,'BE F'!$L$5:$L$72)+SUMIF('BE H'!$D$5:$D$72,CLUBS!$B28,'BE H'!$L$5:$L$72)+SUMIF('MI F'!$D$5:$D$72,CLUBS!$B28,'MI F'!$L$5:$L$72)+SUMIF('MI H'!$D$5:$D$72,CLUBS!$B28,'MI H'!$L$5:$L$72)+SUMIF('CA F'!$D$5:$D$72,CLUBS!$B28,'CA F'!$L$5:$L$72)+SUMIF('CA H'!$D$5:$D$72,CLUBS!$B28,'CA H'!$L$5:$L$72)+SUMIF('JU F'!$D$5:$D$72,CLUBS!$B28,'JU F'!$L$5:$L$72)+SUMIF('JU H'!$D$5:$D$72,CLUBS!$B28,'JU H'!$L$5:$L$72)</f>
        <v>0</v>
      </c>
      <c r="K28" s="26">
        <f>COUNTIFS('MP F'!$D$5:$D$72,CLUBS!$B28,'MP F'!$M$5:$M$72,"&gt;0")+COUNTIFS('MP H'!$D$5:$D$72,CLUBS!$B28,'MP H'!$M$5:$M$72,"&gt;0")+COUNTIFS('PO F'!$D$5:$D$72,CLUBS!$B28,'PO F'!$M$5:$M$72,"&gt;0")+COUNTIFS('PO H'!$D$5:$D$72,CLUBS!$B28,'PO H'!$M$5:$M$72,"&gt;0")+COUNTIFS('PU F'!$D$5:$D$72,CLUBS!$B28,'PU F'!$M$5:$M$72,"&gt;0")+COUNTIFS('PU H'!$D$5:$D$72,CLUBS!$B28,'PU H'!$M$5:$M$72,"&gt;0")+COUNTIFS('BE F'!$D$5:$D$72,CLUBS!$B28,'BE F'!$M$5:$M$72,"&gt;0")+COUNTIFS('BE H'!$D$5:$D$72,CLUBS!$B28,'BE H'!$M$5:$M$72,"&gt;0")+COUNTIFS('MI F'!$D$5:$D$72,CLUBS!$B28,'MI F'!$M$5:$M$72,"&gt;0")+COUNTIFS('MI H'!$D$5:$D$72,CLUBS!$B28,'MI H'!$M$5:$M$72,"&gt;0")+COUNTIFS('CA F'!$D$5:$D$72,CLUBS!$B28,'CA F'!$M$5:$M$72,"&gt;0")+COUNTIFS('CA H'!$D$5:$D$72,CLUBS!$B28,'CA H'!$M$5:$M$72,"&gt;0")+COUNTIFS('JU F'!$D$5:$D$72,CLUBS!$B28,'JU F'!$M$5:$M$72,"&gt;0")+COUNTIFS('JU H'!$D$5:$D$72,CLUBS!$B28,'JU H'!$M$5:$M$72,"&gt;0")</f>
        <v>0</v>
      </c>
      <c r="L28" s="26">
        <f>SUMIF('MP F'!$D$5:$D$72,CLUBS!$B28,'MP F'!$N$5:$N$72)+SUMIF('MP H'!$D$5:$D$72,CLUBS!$B28,'MP H'!$N$5:$N$72)+SUMIF('PO F'!$D$5:$D$72,CLUBS!$B28,'PO F'!$N$5:$N$72)+SUMIF('PO H'!$D$5:$D$72,CLUBS!$B28,'PO H'!$N$5:$N$72)+SUMIF('PU F'!$D$5:$D$72,CLUBS!$B28,'PU F'!$N$5:$N$72)+SUMIF('PU H'!$D$5:$D$72,CLUBS!$B28,'PU H'!$N$5:$N$72)+SUMIF('BE F'!$D$5:$D$72,CLUBS!$B28,'BE F'!$N$5:$N$72)+SUMIF('BE H'!$D$5:$D$72,CLUBS!$B28,'BE H'!$N$5:$N$72)+SUMIF('MI F'!$D$5:$D$72,CLUBS!$B28,'MI F'!$N$5:$N$72)+SUMIF('MI H'!$D$5:$D$72,CLUBS!$B28,'MI H'!$N$5:$N$72)+SUMIF('CA F'!$D$5:$D$72,CLUBS!$B28,'CA F'!$N$5:$N$72)+SUMIF('CA H'!$D$5:$D$72,CLUBS!$B28,'CA H'!$N$5:$N$72)+SUMIF('JU F'!$D$5:$D$72,CLUBS!$B28,'JU F'!$N$5:$N$72)+SUMIF('JU H'!$D$5:$D$72,CLUBS!$B28,'JU H'!$N$5:$N$72)</f>
        <v>0</v>
      </c>
      <c r="M28" s="26">
        <f>COUNTIFS('MP F'!$D$5:$D$72,CLUBS!$B28,'MP F'!$O$5:$O$72,"&gt;0")+COUNTIFS('MP H'!$D$5:$D$72,CLUBS!$B28,'MP H'!$O$5:$O$72,"&gt;0")+COUNTIFS('PO F'!$D$5:$D$72,CLUBS!$B28,'PO F'!$O$5:$O$72,"&gt;0")+COUNTIFS('PO H'!$D$5:$D$72,CLUBS!$B28,'PO H'!$O$5:$O$72,"&gt;0")+COUNTIFS('PU F'!$D$5:$D$72,CLUBS!$B28,'PU F'!$O$5:$O$72,"&gt;0")+COUNTIFS('PU H'!$D$5:$D$72,CLUBS!$B28,'PU H'!$O$5:$O$72,"&gt;0")+COUNTIFS('BE F'!$D$5:$D$72,CLUBS!$B28,'BE F'!$O$5:$O$72,"&gt;0")+COUNTIFS('BE H'!$D$5:$D$72,CLUBS!$B28,'BE H'!$O$5:$O$72,"&gt;0")+COUNTIFS('MI F'!$D$5:$D$72,CLUBS!$B28,'MI F'!$O$5:$O$72,"&gt;0")+COUNTIFS('MI H'!$D$5:$D$72,CLUBS!$B28,'MI H'!$O$5:$O$72,"&gt;0")+COUNTIFS('CA F'!$D$5:$D$72,CLUBS!$B28,'CA F'!$O$5:$O$72,"&gt;0")+COUNTIFS('CA H'!$D$5:$D$72,CLUBS!$B28,'CA H'!$O$5:$O$72,"&gt;0")+COUNTIFS('JU F'!$D$5:$D$72,CLUBS!$B28,'JU F'!$O$5:$O$72,"&gt;0")+COUNTIFS('JU H'!$D$5:$D$72,CLUBS!$B28,'JU H'!$O$5:$O$72,"&gt;0")</f>
        <v>0</v>
      </c>
      <c r="N28" s="26">
        <f>SUMIF('MP F'!$D$5:$D$72,CLUBS!$B28,'MP F'!$P$5:$P$72)+SUMIF('MP H'!$D$5:$D$72,CLUBS!$B28,'MP H'!$P$5:$P$72)+SUMIF('PO F'!$D$5:$D$72,CLUBS!$B28,'PO F'!$P$5:$P$72)+SUMIF('PO H'!$D$5:$D$72,CLUBS!$B28,'PO H'!$P$5:$P$72)+SUMIF('PU F'!$D$5:$D$72,CLUBS!$B28,'PU F'!$P$5:$P$72)+SUMIF('PU H'!$D$5:$D$72,CLUBS!$B28,'PU H'!$P$5:$P$72)+SUMIF('BE F'!$D$5:$D$72,CLUBS!$B28,'BE F'!$P$5:$P$72)+SUMIF('BE H'!$D$5:$D$72,CLUBS!$B28,'BE H'!$P$5:$P$72)+SUMIF('MI F'!$D$5:$D$72,CLUBS!$B28,'MI F'!$P$5:$P$72)+SUMIF('MI H'!$D$5:$D$72,CLUBS!$B28,'MI H'!$P$5:$P$72)+SUMIF('CA F'!$D$5:$D$72,CLUBS!$B28,'CA F'!$P$5:$P$72)+SUMIF('CA H'!$D$5:$D$72,CLUBS!$B28,'CA H'!$P$5:$P$72)+SUMIF('JU F'!$D$5:$D$72,CLUBS!$B28,'JU F'!$P$5:$P$72)+SUMIF('JU H'!$D$5:$D$72,CLUBS!$B28,'JU H'!$P$5:$P$72)</f>
        <v>0</v>
      </c>
      <c r="O28" s="26">
        <f>COUNTIFS('MP F'!$D$5:$D$72,CLUBS!$B28,'MP F'!$Q$5:$Q$72,"&gt;0")+COUNTIFS('MP H'!$D$5:$D$72,CLUBS!$B28,'MP H'!$Q$5:$Q$72,"&gt;0")+COUNTIFS('PO F'!$D$5:$D$72,CLUBS!$B28,'PO F'!$Q$5:$Q$72,"&gt;0")+COUNTIFS('PO H'!$D$5:$D$72,CLUBS!$B28,'PO H'!$Q$5:$Q$72,"&gt;0")+COUNTIFS('PU F'!$D$5:$D$72,CLUBS!$B28,'PU F'!$Q$5:$Q$72,"&gt;0")+COUNTIFS('PU H'!$D$5:$D$72,CLUBS!$B28,'PU H'!$Q$5:$Q$72,"&gt;0")+COUNTIFS('BE F'!$D$5:$D$72,CLUBS!$B28,'BE F'!$Q$5:$Q$72,"&gt;0")+COUNTIFS('BE H'!$D$5:$D$72,CLUBS!$B28,'BE H'!$Q$5:$Q$72,"&gt;0")+COUNTIFS('MI F'!$D$5:$D$72,CLUBS!$B28,'MI F'!$Q$5:$Q$72,"&gt;0")+COUNTIFS('MI H'!$D$5:$D$72,CLUBS!$B28,'MI H'!$Q$5:$Q$72,"&gt;0")+COUNTIFS('CA F'!$D$5:$D$72,CLUBS!$B28,'CA F'!$Q$5:$Q$72,"&gt;0")+COUNTIFS('CA H'!$D$5:$D$72,CLUBS!$B28,'CA H'!$Q$5:$Q$72,"&gt;0")+COUNTIFS('JU F'!$D$5:$D$72,CLUBS!$B28,'JU F'!$Q$5:$Q$72,"&gt;0")+COUNTIFS('JU H'!$D$5:$D$72,CLUBS!$B28,'JU H'!$Q$5:$Q$72,"&gt;0")</f>
        <v>0</v>
      </c>
      <c r="P28" s="26">
        <f>SUMIF('MP F'!$D$5:$D$72,CLUBS!$B28,'MP F'!$R$5:$R$72)+SUMIF('MP H'!$D$5:$D$72,CLUBS!$B28,'MP H'!$R$5:$R$72)+SUMIF('PO F'!$D$5:$D$72,CLUBS!$B28,'PO F'!$R$5:$R$72)+SUMIF('PO H'!$D$5:$D$72,CLUBS!$B28,'PO H'!$R$5:$R$72)+SUMIF('PU F'!$D$5:$D$72,CLUBS!$B28,'PU F'!$R$5:$R$72)+SUMIF('PU H'!$D$5:$D$72,CLUBS!$B28,'PU H'!$R$5:$R$72)+SUMIF('BE F'!$D$5:$D$72,CLUBS!$B28,'BE F'!$R$5:$R$72)+SUMIF('BE H'!$D$5:$D$72,CLUBS!$B28,'BE H'!$R$5:$R$72)+SUMIF('MI F'!$D$5:$D$72,CLUBS!$B28,'MI F'!$R$5:$R$72)+SUMIF('MI H'!$D$5:$D$72,CLUBS!$B28,'MI H'!$R$5:$R$72)+SUMIF('CA F'!$D$5:$D$72,CLUBS!$B28,'CA F'!$R$5:$R$72)+SUMIF('CA H'!$D$5:$D$72,CLUBS!$B28,'CA H'!$R$5:$R$72)+SUMIF('JU F'!$D$5:$D$72,CLUBS!$B28,'JU F'!$R$5:$R$72)+SUMIF('JU H'!$D$5:$D$72,CLUBS!$B28,'JU H'!$R$5:$R$72)</f>
        <v>0</v>
      </c>
      <c r="Q28" s="26">
        <f>COUNTIFS('MP F'!$D$5:$D$72,CLUBS!$B28,'MP F'!$S$5:$S$72,"&gt;0")+COUNTIFS('MP H'!$D$5:$D$72,CLUBS!$B28,'MP H'!$S$5:$S$72,"&gt;0")+COUNTIFS('PO F'!$D$5:$D$72,CLUBS!$B28,'PO F'!$S$5:$S$72,"&gt;0")+COUNTIFS('PO H'!$D$5:$D$72,CLUBS!$B28,'PO H'!$S$5:$S$72,"&gt;0")+COUNTIFS('PU F'!$D$5:$D$72,CLUBS!$B28,'PU F'!$S$5:$S$72,"&gt;0")+COUNTIFS('PU H'!$D$5:$D$72,CLUBS!$B28,'PU H'!$S$5:$S$72,"&gt;0")+COUNTIFS('BE F'!$D$5:$D$72,CLUBS!$B28,'BE F'!$S$5:$S$72,"&gt;0")+COUNTIFS('BE H'!$D$5:$D$72,CLUBS!$B28,'BE H'!$S$5:$S$72,"&gt;0")+COUNTIFS('MI F'!$D$5:$D$72,CLUBS!$B28,'MI F'!$S$5:$S$72,"&gt;0")+COUNTIFS('MI H'!$D$5:$D$72,CLUBS!$B28,'MI H'!$S$5:$S$72,"&gt;0")+COUNTIFS('CA F'!$D$5:$D$72,CLUBS!$B28,'CA F'!$S$5:$S$72,"&gt;0")+COUNTIFS('CA H'!$D$5:$D$72,CLUBS!$B28,'CA H'!$S$5:$S$72,"&gt;0")+COUNTIFS('JU F'!$D$5:$D$72,CLUBS!$B28,'JU F'!$S$5:$S$72,"&gt;0")+COUNTIFS('JU H'!$D$5:$D$72,CLUBS!$B28,'JU H'!$S$5:$S$72,"&gt;0")</f>
        <v>0</v>
      </c>
      <c r="R28" s="26">
        <f>SUMIF('MP F'!$D$5:$D$72,CLUBS!$B28,'MP F'!$T$5:$T$72)+SUMIF('MP H'!$D$5:$D$72,CLUBS!$B28,'MP H'!$T$5:$T$72)+SUMIF('PO F'!$D$5:$D$72,CLUBS!$B28,'PO F'!$T$5:$T$72)+SUMIF('PO H'!$D$5:$D$72,CLUBS!$B28,'PO H'!$T$5:$T$72)+SUMIF('PU F'!$D$5:$D$72,CLUBS!$B28,'PU F'!$T$5:$T$72)+SUMIF('PU H'!$D$5:$D$72,CLUBS!$B28,'PU H'!$T$5:$T$72)+SUMIF('BE F'!$D$5:$D$72,CLUBS!$B28,'BE F'!$T$5:$T$72)+SUMIF('BE H'!$D$5:$D$72,CLUBS!$B28,'BE H'!$T$5:$T$72)+SUMIF('MI F'!$D$5:$D$72,CLUBS!$B28,'MI F'!$T$5:$T$72)+SUMIF('MI H'!$D$5:$D$72,CLUBS!$B28,'MI H'!$T$5:$T$72)+SUMIF('CA F'!$D$5:$D$72,CLUBS!$B28,'CA F'!$T$5:$T$72)+SUMIF('CA H'!$D$5:$D$72,CLUBS!$B28,'CA H'!$T$5:$T$72)+SUMIF('JU F'!$D$5:$D$72,CLUBS!$B28,'JU F'!$T$5:$T$72)+SUMIF('JU H'!$D$5:$D$72,CLUBS!$B28,'JU H'!$T$5:$T$72)</f>
        <v>0</v>
      </c>
      <c r="S28" s="26">
        <f>COUNTIFS('MP F'!$D$5:$D$72,CLUBS!$B28,'MP F'!$U$5:$U$72,"&gt;0")+COUNTIFS('MP H'!$D$5:$D$72,CLUBS!$B28,'MP H'!$U$5:$U$72,"&gt;0")+COUNTIFS('PO F'!$D$5:$D$72,CLUBS!$B28,'PO F'!$U$5:$U$72,"&gt;0")+COUNTIFS('PO H'!$D$5:$D$72,CLUBS!$B28,'PO H'!$U$5:$U$72,"&gt;0")+COUNTIFS('PU F'!$D$5:$D$72,CLUBS!$B28,'PU F'!$U$5:$U$72,"&gt;0")+COUNTIFS('PU H'!$D$5:$D$72,CLUBS!$B28,'PU H'!$U$5:$U$72,"&gt;0")+COUNTIFS('BE F'!$D$5:$D$72,CLUBS!$B28,'BE F'!$U$5:$U$72,"&gt;0")+COUNTIFS('BE H'!$D$5:$D$72,CLUBS!$B28,'BE H'!$U$5:$U$72,"&gt;0")+COUNTIFS('MI F'!$D$5:$D$72,CLUBS!$B28,'MI F'!$U$5:$U$72,"&gt;0")+COUNTIFS('MI H'!$D$5:$D$72,CLUBS!$B28,'MI H'!$U$5:$U$72,"&gt;0")+COUNTIFS('CA F'!$D$5:$D$72,CLUBS!$B28,'CA F'!$U$5:$U$72,"&gt;0")+COUNTIFS('CA H'!$D$5:$D$72,CLUBS!$B28,'CA H'!$U$5:$U$72,"&gt;0")+COUNTIFS('JU F'!$D$5:$D$72,CLUBS!$B28,'JU F'!$U$5:$U$72,"&gt;0")+COUNTIFS('JU H'!$D$5:$D$72,CLUBS!$B28,'JU H'!$U$5:$U$72,"&gt;0")</f>
        <v>0</v>
      </c>
      <c r="T28" s="26">
        <f>SUMIF('MP F'!$D$5:$D$72,CLUBS!$B28,'MP F'!$V$5:$V$72)+SUMIF('MP H'!$D$5:$D$72,CLUBS!$B28,'MP H'!$V$5:$V$72)+SUMIF('PO F'!$D$5:$D$72,CLUBS!$B28,'PO F'!$V$5:$V$72)+SUMIF('PO H'!$D$5:$D$72,CLUBS!$B28,'PO H'!$V$5:$V$72)+SUMIF('PU F'!$D$5:$D$72,CLUBS!$B28,'PU F'!$V$5:$V$72)+SUMIF('PU H'!$D$5:$D$72,CLUBS!$B28,'PU H'!$V$5:$V$72)+SUMIF('BE F'!$D$5:$D$72,CLUBS!$B28,'BE F'!$V$5:$V$72)+SUMIF('BE H'!$D$5:$D$72,CLUBS!$B28,'BE H'!$V$5:$V$72)+SUMIF('MI F'!$D$5:$D$72,CLUBS!$B28,'MI F'!$V$5:$V$72)+SUMIF('MI H'!$D$5:$D$72,CLUBS!$B28,'MI H'!$V$5:$V$72)+SUMIF('CA F'!$D$5:$D$72,CLUBS!$B28,'CA F'!$V$5:$V$72)+SUMIF('CA H'!$D$5:$D$72,CLUBS!$B28,'CA H'!$V$5:$V$72)+SUMIF('JU F'!$D$5:$D$72,CLUBS!$B28,'JU F'!$V$5:$V$72)+SUMIF('JU H'!$D$5:$D$72,CLUBS!$B28,'JU H'!$V$5:$V$72)</f>
        <v>0</v>
      </c>
      <c r="U28" s="26">
        <f>COUNTIFS('MP F'!$D$5:$D$72,CLUBS!$B28,'MP F'!$W$5:$W$72,"&gt;0")+COUNTIFS('MP H'!$D$5:$D$72,CLUBS!$B28,'MP H'!$W$5:$W$72,"&gt;0")+COUNTIFS('PO F'!$D$5:$D$72,CLUBS!$B28,'PO F'!$W$5:$W$72,"&gt;0")+COUNTIFS('PO H'!$D$5:$D$72,CLUBS!$B28,'PO H'!$W$5:$W$72,"&gt;0")+COUNTIFS('PU F'!$D$5:$D$72,CLUBS!$B28,'PU F'!$W$5:$W$72,"&gt;0")+COUNTIFS('PU H'!$D$5:$D$72,CLUBS!$B28,'PU H'!$W$5:$W$72,"&gt;0")+COUNTIFS('BE F'!$D$5:$D$72,CLUBS!$B28,'BE F'!$W$5:$W$72,"&gt;0")+COUNTIFS('BE H'!$D$5:$D$72,CLUBS!$B28,'BE H'!$W$5:$W$72,"&gt;0")+COUNTIFS('MI F'!$D$5:$D$72,CLUBS!$B28,'MI F'!$W$5:$W$72,"&gt;0")+COUNTIFS('MI H'!$D$5:$D$72,CLUBS!$B28,'MI H'!$W$5:$W$72,"&gt;0")+COUNTIFS('CA F'!$D$5:$D$72,CLUBS!$B28,'CA F'!$W$5:$W$72,"&gt;0")+COUNTIFS('CA H'!$D$5:$D$72,CLUBS!$B28,'CA H'!$W$5:$W$72,"&gt;0")+COUNTIFS('JU F'!$D$5:$D$72,CLUBS!$B28,'JU F'!$W$5:$W$72,"&gt;0")+COUNTIFS('JU H'!$D$5:$D$72,CLUBS!$B28,'JU H'!$W$5:$W$72,"&gt;0")</f>
        <v>0</v>
      </c>
      <c r="V28" s="26">
        <f>SUMIF('MP F'!$D$5:$D$72,CLUBS!$B28,'MP F'!$X$5:$X$72)+SUMIF('MP H'!$D$5:$D$72,CLUBS!$B28,'MP H'!$X$5:$X$72)+SUMIF('PO F'!$D$5:$D$72,CLUBS!$B28,'PO F'!$X$5:$X$72)+SUMIF('PO H'!$D$5:$D$72,CLUBS!$B28,'PO H'!$X$5:$X$72)+SUMIF('PU F'!$D$5:$D$72,CLUBS!$B28,'PU F'!$X$5:$X$72)+SUMIF('PU H'!$D$5:$D$72,CLUBS!$B28,'PU H'!$X$5:$X$72)+SUMIF('BE F'!$D$5:$D$72,CLUBS!$B28,'BE F'!$X$5:$X$72)+SUMIF('BE H'!$D$5:$D$72,CLUBS!$B28,'BE H'!$X$5:$X$72)+SUMIF('MI F'!$D$5:$D$72,CLUBS!$B28,'MI F'!$X$5:$X$72)+SUMIF('MI H'!$D$5:$D$72,CLUBS!$B28,'MI H'!$X$5:$X$72)+SUMIF('CA F'!$D$5:$D$72,CLUBS!$B28,'CA F'!$X$5:$X$72)+SUMIF('CA H'!$D$5:$D$72,CLUBS!$B28,'CA H'!$X$5:$X$72)+SUMIF('JU F'!$D$5:$D$72,CLUBS!$B28,'JU F'!$X$5:$X$72)+SUMIF('JU H'!$D$5:$D$72,CLUBS!$B28,'JU H'!$X$5:$X$72)</f>
        <v>0</v>
      </c>
      <c r="W28" s="26">
        <f>COUNTIFS('MP F'!$D$5:$D$72,CLUBS!$B28,'MP F'!$Y$5:$Y$72,"&gt;0")+COUNTIFS('MP H'!$D$5:$D$72,CLUBS!$B28,'MP H'!$Y$5:$Y$72,"&gt;0")+COUNTIFS('PO F'!$D$5:$D$72,CLUBS!$B28,'PO F'!$Y$5:$Y$72,"&gt;0")+COUNTIFS('PO H'!$D$5:$D$72,CLUBS!$B28,'PO H'!$Y$5:$Y$72,"&gt;0")+COUNTIFS('PU F'!$D$5:$D$72,CLUBS!$B28,'PU F'!$Y$5:$Y$72,"&gt;0")+COUNTIFS('PU H'!$D$5:$D$72,CLUBS!$B28,'PU H'!$Y$5:$Y$72,"&gt;0")+COUNTIFS('BE F'!$D$5:$D$72,CLUBS!$B28,'BE F'!$Y$5:$Y$72,"&gt;0")+COUNTIFS('BE H'!$D$5:$D$72,CLUBS!$B28,'BE H'!$Y$5:$Y$72,"&gt;0")+COUNTIFS('MI F'!$D$5:$D$72,CLUBS!$B28,'MI F'!$Y$5:$Y$72,"&gt;0")+COUNTIFS('MI H'!$D$5:$D$72,CLUBS!$B28,'MI H'!$Y$5:$Y$72,"&gt;0")+COUNTIFS('CA F'!$D$5:$D$72,CLUBS!$B28,'CA F'!$Y$5:$Y$72,"&gt;0")+COUNTIFS('CA H'!$D$5:$D$72,CLUBS!$B28,'CA H'!$Y$5:$Y$72,"&gt;0")+COUNTIFS('JU F'!$D$5:$D$72,CLUBS!$B28,'JU F'!$Y$5:$Y$72,"&gt;0")+COUNTIFS('JU H'!$D$5:$D$72,CLUBS!$B28,'JU H'!$Y$5:$Y$72,"&gt;0")</f>
        <v>0</v>
      </c>
      <c r="X28" s="26">
        <f>SUMIF('MP F'!$D$5:$D$72,CLUBS!$B28,'MP F'!$Z$5:$Z$72)+SUMIF('MP H'!$D$5:$D$72,CLUBS!$B28,'MP H'!$Z$5:$Z$72)+SUMIF('PO F'!$D$5:$D$72,CLUBS!$B28,'PO F'!$Z$5:$Z$72)+SUMIF('PO H'!$D$5:$D$72,CLUBS!$B28,'PO H'!$Z$5:$Z$72)+SUMIF('PU F'!$D$5:$D$72,CLUBS!$B28,'PU F'!$Z$5:$Z$72)+SUMIF('PU H'!$D$5:$D$72,CLUBS!$B28,'PU H'!$Z$5:$Z$72)+SUMIF('BE F'!$D$5:$D$72,CLUBS!$B28,'BE F'!$Z$5:$Z$72)+SUMIF('BE H'!$D$5:$D$72,CLUBS!$B28,'BE H'!$Z$5:$Z$72)+SUMIF('MI F'!$D$5:$D$72,CLUBS!$B28,'MI F'!$Z$5:$Z$72)+SUMIF('MI H'!$D$5:$D$72,CLUBS!$B28,'MI H'!$Z$5:$Z$72)+SUMIF('CA F'!$D$5:$D$72,CLUBS!$B28,'CA F'!$Z$5:$Z$72)+SUMIF('CA H'!$D$5:$D$72,CLUBS!$B28,'CA H'!$Z$5:$Z$72)+SUMIF('JU F'!$D$5:$D$72,CLUBS!$B28,'JU F'!$Z$5:$Z$72)+SUMIF('JU H'!$D$5:$D$72,CLUBS!$B28,'JU H'!$Z$5:$Z$72)</f>
        <v>0</v>
      </c>
      <c r="Y28" s="26">
        <f>COUNTIFS('MP F'!$D$5:$D$72,CLUBS!$B28,'MP F'!$AA$5:$AA$72,"&gt;0")+COUNTIFS('MP H'!$D$5:$D$72,CLUBS!$B28,'MP H'!$AA$5:$AA$72,"&gt;0")+COUNTIFS('PO F'!$D$5:$D$72,CLUBS!$B28,'PO F'!$AA$5:$AA$72,"&gt;0")+COUNTIFS('PO H'!$D$5:$D$72,CLUBS!$B28,'PO H'!$AA$5:$AA$72,"&gt;0")+COUNTIFS('PU F'!$D$5:$D$72,CLUBS!$B28,'PU F'!$AA$5:$AA$72,"&gt;0")+COUNTIFS('PU H'!$D$5:$D$72,CLUBS!$B28,'PU H'!$AA$5:$AA$72,"&gt;0")+COUNTIFS('BE F'!$D$5:$D$72,CLUBS!$B28,'BE F'!$AA$5:$AA$72,"&gt;0")+COUNTIFS('BE H'!$D$5:$D$72,CLUBS!$B28,'BE H'!$AA$5:$AA$72,"&gt;0")+COUNTIFS('MI F'!$D$5:$D$72,CLUBS!$B28,'MI F'!$AA$5:$AA$72,"&gt;0")+COUNTIFS('MI H'!$D$5:$D$72,CLUBS!$B28,'MI H'!$AA$5:$AA$72,"&gt;0")+COUNTIFS('CA F'!$D$5:$D$72,CLUBS!$B28,'CA F'!$AA$5:$AA$72,"&gt;0")+COUNTIFS('CA H'!$D$5:$D$72,CLUBS!$B28,'CA H'!$AA$5:$AA$72,"&gt;0")+COUNTIFS('JU F'!$D$5:$D$72,CLUBS!$B28,'JU F'!$AA$5:$AA$72,"&gt;0")+COUNTIFS('JU H'!$D$5:$D$72,CLUBS!$B28,'JU H'!$AA$5:$AA$72,"&gt;0")</f>
        <v>0</v>
      </c>
      <c r="Z28" s="26">
        <f>SUMIF('MP F'!$D$5:$D$72,CLUBS!$B28,'MP F'!$AB$5:$AB$72)+SUMIF('MP H'!$D$5:$D$72,CLUBS!$B28,'MP H'!$AB$5:$AB$72)+SUMIF('PO F'!$D$5:$D$72,CLUBS!$B28,'PO F'!$AB$5:$AB$72)+SUMIF('PO H'!$D$5:$D$72,CLUBS!$B28,'PO H'!$AB$5:$AB$72)+SUMIF('PU F'!$D$5:$D$72,CLUBS!$B28,'PU F'!$AB$5:$AB$72)+SUMIF('PU H'!$D$5:$D$72,CLUBS!$B28,'PU H'!$AB$5:$AB$72)+SUMIF('BE F'!$D$5:$D$72,CLUBS!$B28,'BE F'!$AB$5:$AB$72)+SUMIF('BE H'!$D$5:$D$72,CLUBS!$B28,'BE H'!$AB$5:$AB$72)+SUMIF('MI F'!$D$5:$D$72,CLUBS!$B28,'MI F'!$AB$5:$AB$72)+SUMIF('MI H'!$D$5:$D$72,CLUBS!$B28,'MI H'!$AB$5:$AB$72)+SUMIF('CA F'!$D$5:$D$72,CLUBS!$B28,'CA F'!$AB$5:$AB$72)+SUMIF('CA H'!$D$5:$D$72,CLUBS!$B28,'CA H'!$AB$5:$AB$72)+SUMIF('JU F'!$D$5:$D$72,CLUBS!$B28,'JU F'!$AB$5:$AB$72)+SUMIF('JU H'!$D$5:$D$72,CLUBS!$B28,'JU H'!$AB$5:$AB$72)</f>
        <v>0</v>
      </c>
      <c r="AA28" s="26">
        <f>COUNTIFS('MP F'!$D$5:$D$72,CLUBS!$B28,'MP F'!$AC$5:$AC$72,"&gt;0")+COUNTIFS('MP H'!$D$5:$D$72,CLUBS!$B28,'MP H'!$AC$5:$AC$72,"&gt;0")+COUNTIFS('PO F'!$D$5:$D$72,CLUBS!$B28,'PO F'!$AC$5:$AC$72,"&gt;0")+COUNTIFS('PO H'!$D$5:$D$72,CLUBS!$B28,'PO H'!$AC$5:$AC$72,"&gt;0")+COUNTIFS('PU F'!$D$5:$D$72,CLUBS!$B28,'PU F'!$AC$5:$AC$72,"&gt;0")+COUNTIFS('PU H'!$D$5:$D$72,CLUBS!$B28,'PU H'!$AC$5:$AC$72,"&gt;0")+COUNTIFS('BE F'!$D$5:$D$72,CLUBS!$B28,'BE F'!$AC$5:$AC$72,"&gt;0")+COUNTIFS('BE H'!$D$5:$D$72,CLUBS!$B28,'BE H'!$AC$5:$AC$72,"&gt;0")+COUNTIFS('MI F'!$D$5:$D$72,CLUBS!$B28,'MI F'!$AC$5:$AC$72,"&gt;0")+COUNTIFS('MI H'!$D$5:$D$72,CLUBS!$B28,'MI H'!$AC$5:$AC$72,"&gt;0")+COUNTIFS('CA F'!$D$5:$D$72,CLUBS!$B28,'CA F'!$AC$5:$AC$72,"&gt;0")+COUNTIFS('CA H'!$D$5:$D$72,CLUBS!$B28,'CA H'!$AC$5:$AC$72,"&gt;0")+COUNTIFS('JU F'!$D$5:$D$72,CLUBS!$B28,'JU F'!$AC$5:$AC$72,"&gt;0")+COUNTIFS('JU H'!$D$5:$D$72,CLUBS!$B28,'JU H'!$AC$5:$AC$72,"&gt;0")</f>
        <v>0</v>
      </c>
      <c r="AB28" s="26">
        <f>SUMIF('MP F'!$D$5:$D$72,CLUBS!$B28,'MP F'!$AD$5:$AD$72)+SUMIF('MP H'!$D$5:$D$72,CLUBS!$B28,'MP H'!$AD$5:$AD$72)+SUMIF('PO F'!$D$5:$D$72,CLUBS!$B28,'PO F'!$AD$5:$AD$72)+SUMIF('PO H'!$D$5:$D$72,CLUBS!$B28,'PO H'!$AD$5:$AD$72)+SUMIF('PU F'!$D$5:$D$72,CLUBS!$B28,'PU F'!$AD$5:$AD$72)+SUMIF('PU H'!$D$5:$D$72,CLUBS!$B28,'PU H'!$AD$5:$AD$72)+SUMIF('BE F'!$D$5:$D$72,CLUBS!$B28,'BE F'!$AD$5:$AD$72)+SUMIF('BE H'!$D$5:$D$72,CLUBS!$B28,'BE H'!$AD$5:$AD$72)+SUMIF('MI F'!$D$5:$D$72,CLUBS!$B28,'MI F'!$AD$5:$AD$72)+SUMIF('MI H'!$D$5:$D$72,CLUBS!$B28,'MI H'!$AD$5:$AD$72)+SUMIF('CA F'!$D$5:$D$72,CLUBS!$B28,'CA F'!$AD$5:$AD$72)+SUMIF('CA H'!$D$5:$D$72,CLUBS!$B28,'CA H'!$AD$5:$AD$72)+SUMIF('JU F'!$D$5:$D$72,CLUBS!$B28,'JU F'!$AD$5:$AD$72)+SUMIF('JU H'!$D$5:$D$72,CLUBS!$B28,'JU H'!$AD$5:$AD$72)</f>
        <v>0</v>
      </c>
      <c r="AC28" s="26">
        <f>COUNTIFS('MP F'!$D$5:$D$72,CLUBS!$B28,'MP F'!$AE$5:$AE$72,"&gt;0")+COUNTIFS('MP H'!$D$5:$D$72,CLUBS!$B28,'MP H'!$AE$5:$AE$72,"&gt;0")+COUNTIFS('PO F'!$D$5:$D$72,CLUBS!$B28,'PO F'!$AE$5:$AE$72,"&gt;0")+COUNTIFS('PO H'!$D$5:$D$72,CLUBS!$B28,'PO H'!$AE$5:$AE$72,"&gt;0")+COUNTIFS('PU F'!$D$5:$D$72,CLUBS!$B28,'PU F'!$AE$5:$AE$72,"&gt;0")+COUNTIFS('PU H'!$D$5:$D$72,CLUBS!$B28,'PU H'!$AE$5:$AE$72,"&gt;0")+COUNTIFS('BE F'!$D$5:$D$72,CLUBS!$B28,'BE F'!$AE$5:$AE$72,"&gt;0")+COUNTIFS('BE H'!$D$5:$D$72,CLUBS!$B28,'BE H'!$AE$5:$AE$72,"&gt;0")+COUNTIFS('MI F'!$D$5:$D$72,CLUBS!$B28,'MI F'!$AE$5:$AE$72,"&gt;0")+COUNTIFS('MI H'!$D$5:$D$72,CLUBS!$B28,'MI H'!$AE$5:$AE$72,"&gt;0")+COUNTIFS('CA F'!$D$5:$D$72,CLUBS!$B28,'CA F'!$AE$5:$AE$72,"&gt;0")+COUNTIFS('CA H'!$D$5:$D$72,CLUBS!$B28,'CA H'!$AE$5:$AE$72,"&gt;0")+COUNTIFS('JU F'!$D$5:$D$72,CLUBS!$B28,'JU F'!$AE$5:$AE$72,"&gt;0")+COUNTIFS('JU H'!$D$5:$D$72,CLUBS!$B28,'JU H'!$AE$5:$AE$72,"&gt;0")</f>
        <v>0</v>
      </c>
      <c r="AD28" s="26">
        <f>SUMIF('MP F'!$D$5:$D$72,CLUBS!$B28,'MP F'!$AF$5:$AF$72)+SUMIF('MP H'!$D$5:$D$72,CLUBS!$B28,'MP H'!$AF$5:$AF$72)+SUMIF('PO F'!$D$5:$D$72,CLUBS!$B28,'PO F'!$AF$5:$AF$72)+SUMIF('PO H'!$D$5:$D$72,CLUBS!$B28,'PO H'!$AF$5:$AF$72)+SUMIF('PU F'!$D$5:$D$72,CLUBS!$B28,'PU F'!$AF$5:$AF$72)+SUMIF('PU H'!$D$5:$D$72,CLUBS!$B28,'PU H'!$AF$5:$AF$72)+SUMIF('BE F'!$D$5:$D$72,CLUBS!$B28,'BE F'!$AF$5:$AF$72)+SUMIF('BE H'!$D$5:$D$72,CLUBS!$B28,'BE H'!$AF$5:$AF$72)+SUMIF('MI F'!$D$5:$D$72,CLUBS!$B28,'MI F'!$AF$5:$AF$72)+SUMIF('MI H'!$D$5:$D$72,CLUBS!$B28,'MI H'!$AF$5:$AF$72)+SUMIF('CA F'!$D$5:$D$72,CLUBS!$B28,'CA F'!$AF$5:$AF$72)+SUMIF('CA H'!$D$5:$D$72,CLUBS!$B28,'CA H'!$AF$5:$AF$72)+SUMIF('JU F'!$D$5:$D$72,CLUBS!$B28,'JU F'!$AF$5:$AF$72)+SUMIF('JU H'!$D$5:$D$72,CLUBS!$B28,'JU H'!$AF$5:$AF$72)</f>
        <v>0</v>
      </c>
      <c r="AE28" s="26">
        <f>COUNTIFS('MP F'!$D$5:$D$72,CLUBS!$B28,'MP F'!$AG$5:$AG$72,"&gt;0")+COUNTIFS('MP H'!$D$5:$D$72,CLUBS!$B28,'MP H'!$AG$5:$AG$72,"&gt;0")+COUNTIFS('PO F'!$D$5:$D$72,CLUBS!$B28,'PO F'!$AG$5:$AG$72,"&gt;0")+COUNTIFS('PO H'!$D$5:$D$72,CLUBS!$B28,'PO H'!$AG$5:$AG$72,"&gt;0")+COUNTIFS('PU F'!$D$5:$D$72,CLUBS!$B28,'PU F'!$AG$5:$AG$72,"&gt;0")+COUNTIFS('PU H'!$D$5:$D$72,CLUBS!$B28,'PU H'!$AG$5:$AG$72,"&gt;0")+COUNTIFS('BE F'!$D$5:$D$72,CLUBS!$B28,'BE F'!$AG$5:$AG$72,"&gt;0")+COUNTIFS('BE H'!$D$5:$D$72,CLUBS!$B28,'BE H'!$AG$5:$AG$72,"&gt;0")+COUNTIFS('MI F'!$D$5:$D$72,CLUBS!$B28,'MI F'!$AG$5:$AG$72,"&gt;0")+COUNTIFS('MI H'!$D$5:$D$72,CLUBS!$B28,'MI H'!$AG$5:$AG$72,"&gt;0")+COUNTIFS('CA F'!$D$5:$D$72,CLUBS!$B28,'CA F'!$AG$5:$AG$72,"&gt;0")+COUNTIFS('CA H'!$D$5:$D$72,CLUBS!$B28,'CA H'!$AG$5:$AG$72,"&gt;0")+COUNTIFS('JU F'!$D$5:$D$72,CLUBS!$B28,'JU F'!$AG$5:$AG$72,"&gt;0")+COUNTIFS('JU H'!$D$5:$D$72,CLUBS!$B28,'JU H'!$AG$5:$AG$72,"&gt;0")</f>
        <v>0</v>
      </c>
      <c r="AF28" s="26">
        <f>SUMIF('MP F'!$D$5:$D$72,CLUBS!$B28,'MP F'!$AH$5:$AH$72)+SUMIF('MP H'!$D$5:$D$72,CLUBS!$B28,'MP H'!$AH$5:$AH$72)+SUMIF('PO F'!$D$5:$D$72,CLUBS!$B28,'PO F'!$AH$5:$AH$72)+SUMIF('PO H'!$D$5:$D$72,CLUBS!$B28,'PO H'!$AH$5:$AH$72)+SUMIF('PU F'!$D$5:$D$72,CLUBS!$B28,'PU F'!$AH$5:$AH$72)+SUMIF('PU H'!$D$5:$D$72,CLUBS!$B28,'PU H'!$AH$5:$AH$72)+SUMIF('BE F'!$D$5:$D$72,CLUBS!$B28,'BE F'!$AH$5:$AH$72)+SUMIF('BE H'!$D$5:$D$72,CLUBS!$B28,'BE H'!$AH$5:$AH$72)+SUMIF('MI F'!$D$5:$D$72,CLUBS!$B28,'MI F'!$AH$5:$AH$72)+SUMIF('MI H'!$D$5:$D$72,CLUBS!$B28,'MI H'!$AH$5:$AH$72)+SUMIF('CA F'!$D$5:$D$72,CLUBS!$B28,'CA F'!$AH$5:$AH$72)+SUMIF('CA H'!$D$5:$D$72,CLUBS!$B28,'CA H'!$AH$5:$AH$72)+SUMIF('JU F'!$D$5:$D$72,CLUBS!$B28,'JU F'!$AH$5:$AH$72)+SUMIF('JU H'!$D$5:$D$72,CLUBS!$B28,'JU H'!$AH$5:$AH$72)</f>
        <v>0</v>
      </c>
      <c r="AG28" s="16">
        <f t="shared" si="1"/>
        <v>0</v>
      </c>
      <c r="AH28" s="28">
        <f t="shared" si="2"/>
        <v>0</v>
      </c>
      <c r="AI28" s="29">
        <f t="shared" si="3"/>
        <v>0</v>
      </c>
      <c r="AJ28" s="14">
        <f>COUNTIF('Licenciés Jeunes 2023'!F:F,CLUBS!B28)</f>
        <v>0</v>
      </c>
      <c r="AK28" s="27">
        <f t="shared" si="4"/>
        <v>0</v>
      </c>
    </row>
    <row r="29" spans="1:37" ht="13.5" x14ac:dyDescent="0.3">
      <c r="A29" s="34">
        <f t="shared" si="0"/>
        <v>5</v>
      </c>
      <c r="B29" s="65" t="s">
        <v>112</v>
      </c>
      <c r="C29" s="14">
        <f>COUNTIFS('MP F'!$D$5:$D$72,CLUBS!$B29,'MP F'!$E$5:$E$72,"&gt;0")+COUNTIFS('MP H'!$D$5:$D$72,CLUBS!$B29,'MP H'!$E$5:$E$72,"&gt;0")+COUNTIFS('PO F'!$D$5:$D$72,CLUBS!$B29,'PO F'!$E$5:$E$72,"&gt;0")+COUNTIFS('PO H'!$D$5:$D$72,CLUBS!$B29,'PO H'!$E$5:$E$72,"&gt;0")+COUNTIFS('PU F'!$D$5:$D$72,CLUBS!$B29,'PU F'!$E$5:$E$72,"&gt;0")+COUNTIFS('PU H'!$D$5:$D$72,CLUBS!$B29,'PU H'!$E$5:$E$72,"&gt;0")+COUNTIFS('BE F'!$D$5:$D$72,CLUBS!$B29,'BE F'!$E$5:$E$72,"&gt;0")+COUNTIFS('BE H'!$D$5:$D$72,CLUBS!$B29,'BE H'!$E$5:$E$72,"&gt;0")+COUNTIFS('MI F'!$D$5:$D$72,CLUBS!$B29,'MI F'!$E$5:$E$72,"&gt;0")+COUNTIFS('MI H'!$D$5:$D$72,CLUBS!$B29,'MI H'!$E$5:$E$72,"&gt;0")+COUNTIFS('CA F'!$D$5:$D$72,CLUBS!$B29,'CA F'!$E$5:$E$72,"&gt;0")+COUNTIFS('CA H'!$D$5:$D$72,CLUBS!$B29,'CA H'!$E$5:$E$72,"&gt;0")+COUNTIFS('JU F'!$D$5:$D$72,CLUBS!$B29,'JU F'!$E$5:$E$72,"&gt;0")+COUNTIFS('JU H'!$D$5:$D$72,CLUBS!$B29,'JU H'!$E$5:$E$72,"&gt;0")</f>
        <v>21</v>
      </c>
      <c r="D29" s="27">
        <f>SUMIF('MP F'!$D$5:$D$72,CLUBS!$B29,'MP F'!$F$5:$F$72)+SUMIF('MP H'!$D$5:$D$72,CLUBS!$B29,'MP H'!$F$5:$F$72)+SUMIF('PO F'!$D$5:$D$72,CLUBS!$B29,'PO F'!$F$5:$F$72)+SUMIF('PO H'!$D$5:$D$72,CLUBS!$B29,'PO H'!$F$5:$F$72)+SUMIF('PU F'!$D$5:$D$72,CLUBS!$B29,'PU F'!$F$5:$F$72)+SUMIF('PU H'!$D$5:$D$72,CLUBS!$B29,'PU H'!$F$5:$F$72)+SUMIF('BE F'!$D$5:$D$72,CLUBS!$B29,'BE F'!$F$5:$F$72)+SUMIF('BE H'!$D$5:$D$72,CLUBS!$B29,'BE H'!$F$5:$F$72)+SUMIF('MI F'!$D$5:$D$72,CLUBS!$B29,'MI F'!$F$5:$F$72)+SUMIF('MI H'!$D$5:$D$72,CLUBS!$B29,'MI H'!$F$5:$F$72)+SUMIF('CA F'!$D$5:$D$72,CLUBS!$B29,'CA F'!$F$5:$F$72)+SUMIF('CA H'!$D$5:$D$72,CLUBS!$B29,'CA H'!$F$5:$F$72)+SUMIF('JU F'!$D$5:$D$72,CLUBS!$B29,'JU F'!$F$5:$F$72)+SUMIF('JU H'!$D$5:$D$72,CLUBS!$B29,'JU H'!$F$5:$F$72)</f>
        <v>397</v>
      </c>
      <c r="E29" s="38">
        <f>COUNTIFS('MP F'!$D$5:$D$72,CLUBS!$B29,'MP F'!$G$5:$G$72,"&gt;0")+COUNTIFS('MP H'!$D$5:$D$72,CLUBS!$B29,'MP H'!$G$5:$G$72,"&gt;0")+COUNTIFS('PO F'!$D$5:$D$72,CLUBS!$B29,'PO F'!$G$5:$G$72,"&gt;0")+COUNTIFS('PO H'!$D$5:$D$72,CLUBS!$B29,'PO H'!$G$5:$G$72,"&gt;0")+COUNTIFS('PU F'!$D$5:$D$72,CLUBS!$B29,'PU F'!$G$5:$G$72,"&gt;0")+COUNTIFS('PU H'!$D$5:$D$72,CLUBS!$B29,'PU H'!$G$5:$G$72,"&gt;0")+COUNTIFS('BE F'!$D$5:$D$72,CLUBS!$B29,'BE F'!$G$5:$G$72,"&gt;0")+COUNTIFS('BE H'!$D$5:$D$72,CLUBS!$B29,'BE H'!$G$5:$G$72,"&gt;0")+COUNTIFS('MI F'!$D$5:$D$72,CLUBS!$B29,'MI F'!$G$5:$G$72,"&gt;0")+COUNTIFS('MI H'!$D$5:$D$72,CLUBS!$B29,'MI H'!$G$5:$G$72,"&gt;0")+COUNTIFS('CA F'!$D$5:$D$72,CLUBS!$B29,'CA F'!$G$5:$G$72,"&gt;0")+COUNTIFS('CA H'!$D$5:$D$72,CLUBS!$B29,'CA H'!$G$5:$G$72,"&gt;0")+COUNTIFS('JU F'!$D$5:$D$72,CLUBS!$B29,'JU F'!$G$5:$G$72,"&gt;0")+COUNTIFS('JU H'!$D$5:$D$72,CLUBS!$B29,'JU H'!$G$5:$G$72,"&gt;0")</f>
        <v>18</v>
      </c>
      <c r="F29" s="58">
        <f>SUMIF('MP F'!$D$5:$D$72,CLUBS!$B29,'MP F'!$H$5:$H$72)+SUMIF('MP H'!$D$5:$D$72,CLUBS!$B29,'MP H'!$H$5:$H$72)+SUMIF('PO F'!$D$5:$D$72,CLUBS!$B29,'PO F'!$H$5:$H$72)+SUMIF('PO H'!$D$5:$D$72,CLUBS!$B29,'PO H'!$H$5:$H$72)+SUMIF('PU F'!$D$5:$D$72,CLUBS!$B29,'PU F'!$H$5:$H$72)+SUMIF('PU H'!$D$5:$D$72,CLUBS!$B29,'PU H'!$H$5:$H$72)+SUMIF('BE F'!$D$5:$D$72,CLUBS!$B29,'BE F'!$H$5:$H$72)+SUMIF('BE H'!$D$5:$D$72,CLUBS!$B29,'BE H'!$H$5:$H$72)+SUMIF('MI F'!$D$5:$D$72,CLUBS!$B29,'MI F'!$H$5:$H$72)+SUMIF('MI H'!$D$5:$D$72,CLUBS!$B29,'MI H'!$H$5:$H$72)+SUMIF('CA F'!$D$5:$D$72,CLUBS!$B29,'CA F'!$H$5:$H$72)+SUMIF('CA H'!$D$5:$D$72,CLUBS!$B29,'CA H'!$H$5:$H$72)+SUMIF('JU F'!$D$5:$D$72,CLUBS!$B29,'JU F'!$H$5:$H$72)+SUMIF('JU H'!$D$5:$D$72,CLUBS!$B29,'JU H'!$H$5:$H$72)</f>
        <v>398</v>
      </c>
      <c r="G29" s="14">
        <f>COUNTIFS('MP F'!$D$5:$D$72,CLUBS!$B29,'MP F'!$I$5:$I$72,"&gt;0")+COUNTIFS('MP H'!$D$5:$D$72,CLUBS!$B29,'MP H'!$I$5:$I$72,"&gt;0")+COUNTIFS('PO F'!$D$5:$D$72,CLUBS!$B29,'PO F'!$I$5:$I$72,"&gt;0")+COUNTIFS('PO H'!$D$5:$D$72,CLUBS!$B29,'PO H'!$I$5:$I$72,"&gt;0")+COUNTIFS('PU F'!$D$5:$D$72,CLUBS!$B29,'PU F'!$I$5:$I$72,"&gt;0")+COUNTIFS('PU H'!$D$5:$D$72,CLUBS!$B29,'PU H'!$I$5:$I$72,"&gt;0")+COUNTIFS('BE F'!$D$5:$D$72,CLUBS!$B29,'BE F'!$I$5:$I$72,"&gt;0")+COUNTIFS('BE H'!$D$5:$D$72,CLUBS!$B29,'BE H'!$I$5:$I$72,"&gt;0")+COUNTIFS('MI F'!$D$5:$D$72,CLUBS!$B29,'MI F'!$I$5:$I$72,"&gt;0")+COUNTIFS('MI H'!$D$5:$D$72,CLUBS!$B29,'MI H'!$I$5:$I$72,"&gt;0")+COUNTIFS('CA F'!$D$5:$D$72,CLUBS!$B29,'CA F'!$I$5:$I$72,"&gt;0")+COUNTIFS('CA H'!$D$5:$D$72,CLUBS!$B29,'CA H'!$I$5:$I$72,"&gt;0")+COUNTIFS('JU F'!$D$5:$D$72,CLUBS!$B29,'JU F'!$I$5:$I$72,"&gt;0")+COUNTIFS('JU H'!$D$5:$D$72,CLUBS!$B29,'JU H'!$I$5:$I$72,"&gt;0")</f>
        <v>15</v>
      </c>
      <c r="H29" s="26">
        <f>SUMIF('MP F'!$D$5:$D$72,CLUBS!$B29,'MP F'!$J$5:$J$72)+SUMIF('MP H'!$D$5:$D$72,CLUBS!$B29,'MP H'!$J$5:$J$72)+SUMIF('PO F'!$D$5:$D$72,CLUBS!$B29,'PO F'!$J$5:$J$72)+SUMIF('PO H'!$D$5:$D$72,CLUBS!$B29,'PO H'!$J$5:$J$72)+SUMIF('PU F'!$D$5:$D$72,CLUBS!$B29,'PU F'!$J$5:$J$72)+SUMIF('PU H'!$D$5:$D$72,CLUBS!$B29,'PU H'!$J$5:$J$72)+SUMIF('BE F'!$D$5:$D$72,CLUBS!$B29,'BE F'!$J$5:$J$72)+SUMIF('BE H'!$D$5:$D$72,CLUBS!$B29,'BE H'!$J$5:$J$72)+SUMIF('MI F'!$D$5:$D$72,CLUBS!$B29,'MI F'!$J$5:$J$72)+SUMIF('MI H'!$D$5:$D$72,CLUBS!$B29,'MI H'!$J$5:$J$72)+SUMIF('CA F'!$D$5:$D$72,CLUBS!$B29,'CA F'!$J$5:$J$72)+SUMIF('CA H'!$D$5:$D$72,CLUBS!$B29,'CA H'!$J$5:$J$72)+SUMIF('JU F'!$D$5:$D$72,CLUBS!$B29,'JU F'!$J$5:$J$72)+SUMIF('JU H'!$D$5:$D$72,CLUBS!$B29,'JU H'!$J$5:$J$72)</f>
        <v>278</v>
      </c>
      <c r="I29" s="38">
        <f>COUNTIFS('MP F'!$D$5:$D$72,CLUBS!$B29,'MP F'!$K$5:$K$72,"&gt;0")+COUNTIFS('MP H'!$D$5:$D$72,CLUBS!$B29,'MP H'!$K$5:$K$72,"&gt;0")+COUNTIFS('PO F'!$D$5:$D$72,CLUBS!$B29,'PO F'!$K$5:$K$72,"&gt;0")+COUNTIFS('PO H'!$D$5:$D$72,CLUBS!$B29,'PO H'!$K$5:$K$72,"&gt;0")+COUNTIFS('PU F'!$D$5:$D$72,CLUBS!$B29,'PU F'!$K$5:$K$72,"&gt;0")+COUNTIFS('PU H'!$D$5:$D$72,CLUBS!$B29,'PU H'!$K$5:$K$72,"&gt;0")+COUNTIFS('BE F'!$D$5:$D$72,CLUBS!$B29,'BE F'!$K$5:$K$72,"&gt;0")+COUNTIFS('BE H'!$D$5:$D$72,CLUBS!$B29,'BE H'!$K$5:$K$72,"&gt;0")+COUNTIFS('MI F'!$D$5:$D$72,CLUBS!$B29,'MI F'!$K$5:$K$72,"&gt;0")+COUNTIFS('MI H'!$D$5:$D$72,CLUBS!$B29,'MI H'!$K$5:$K$72,"&gt;0")+COUNTIFS('CA F'!$D$5:$D$72,CLUBS!$B29,'CA F'!$K$5:$K$72,"&gt;0")+COUNTIFS('CA H'!$D$5:$D$72,CLUBS!$B29,'CA H'!$K$5:$K$72,"&gt;0")+COUNTIFS('JU F'!$D$5:$D$72,CLUBS!$B29,'JU F'!$K$5:$K$72,"&gt;0")+COUNTIFS('JU H'!$D$5:$D$72,CLUBS!$B29,'JU H'!$K$5:$K$72,"&gt;0")</f>
        <v>0</v>
      </c>
      <c r="J29" s="38">
        <f>SUMIF('MP F'!$D$5:$D$72,CLUBS!$B29,'MP F'!$L$5:$L$72)+SUMIF('MP H'!$D$5:$D$72,CLUBS!$B29,'MP H'!$L$5:$L$72)+SUMIF('PO F'!$D$5:$D$72,CLUBS!$B29,'PO F'!$L$5:$L$72)+SUMIF('PO H'!$D$5:$D$72,CLUBS!$B29,'PO H'!$L$5:$L$72)+SUMIF('PU F'!$D$5:$D$72,CLUBS!$B29,'PU F'!$L$5:$L$72)+SUMIF('PU H'!$D$5:$D$72,CLUBS!$B29,'PU H'!$L$5:$L$72)+SUMIF('BE F'!$D$5:$D$72,CLUBS!$B29,'BE F'!$L$5:$L$72)+SUMIF('BE H'!$D$5:$D$72,CLUBS!$B29,'BE H'!$L$5:$L$72)+SUMIF('MI F'!$D$5:$D$72,CLUBS!$B29,'MI F'!$L$5:$L$72)+SUMIF('MI H'!$D$5:$D$72,CLUBS!$B29,'MI H'!$L$5:$L$72)+SUMIF('CA F'!$D$5:$D$72,CLUBS!$B29,'CA F'!$L$5:$L$72)+SUMIF('CA H'!$D$5:$D$72,CLUBS!$B29,'CA H'!$L$5:$L$72)+SUMIF('JU F'!$D$5:$D$72,CLUBS!$B29,'JU F'!$L$5:$L$72)+SUMIF('JU H'!$D$5:$D$72,CLUBS!$B29,'JU H'!$L$5:$L$72)</f>
        <v>0</v>
      </c>
      <c r="K29" s="26">
        <f>COUNTIFS('MP F'!$D$5:$D$72,CLUBS!$B29,'MP F'!$M$5:$M$72,"&gt;0")+COUNTIFS('MP H'!$D$5:$D$72,CLUBS!$B29,'MP H'!$M$5:$M$72,"&gt;0")+COUNTIFS('PO F'!$D$5:$D$72,CLUBS!$B29,'PO F'!$M$5:$M$72,"&gt;0")+COUNTIFS('PO H'!$D$5:$D$72,CLUBS!$B29,'PO H'!$M$5:$M$72,"&gt;0")+COUNTIFS('PU F'!$D$5:$D$72,CLUBS!$B29,'PU F'!$M$5:$M$72,"&gt;0")+COUNTIFS('PU H'!$D$5:$D$72,CLUBS!$B29,'PU H'!$M$5:$M$72,"&gt;0")+COUNTIFS('BE F'!$D$5:$D$72,CLUBS!$B29,'BE F'!$M$5:$M$72,"&gt;0")+COUNTIFS('BE H'!$D$5:$D$72,CLUBS!$B29,'BE H'!$M$5:$M$72,"&gt;0")+COUNTIFS('MI F'!$D$5:$D$72,CLUBS!$B29,'MI F'!$M$5:$M$72,"&gt;0")+COUNTIFS('MI H'!$D$5:$D$72,CLUBS!$B29,'MI H'!$M$5:$M$72,"&gt;0")+COUNTIFS('CA F'!$D$5:$D$72,CLUBS!$B29,'CA F'!$M$5:$M$72,"&gt;0")+COUNTIFS('CA H'!$D$5:$D$72,CLUBS!$B29,'CA H'!$M$5:$M$72,"&gt;0")+COUNTIFS('JU F'!$D$5:$D$72,CLUBS!$B29,'JU F'!$M$5:$M$72,"&gt;0")+COUNTIFS('JU H'!$D$5:$D$72,CLUBS!$B29,'JU H'!$M$5:$M$72,"&gt;0")</f>
        <v>0</v>
      </c>
      <c r="L29" s="26">
        <f>SUMIF('MP F'!$D$5:$D$72,CLUBS!$B29,'MP F'!$N$5:$N$72)+SUMIF('MP H'!$D$5:$D$72,CLUBS!$B29,'MP H'!$N$5:$N$72)+SUMIF('PO F'!$D$5:$D$72,CLUBS!$B29,'PO F'!$N$5:$N$72)+SUMIF('PO H'!$D$5:$D$72,CLUBS!$B29,'PO H'!$N$5:$N$72)+SUMIF('PU F'!$D$5:$D$72,CLUBS!$B29,'PU F'!$N$5:$N$72)+SUMIF('PU H'!$D$5:$D$72,CLUBS!$B29,'PU H'!$N$5:$N$72)+SUMIF('BE F'!$D$5:$D$72,CLUBS!$B29,'BE F'!$N$5:$N$72)+SUMIF('BE H'!$D$5:$D$72,CLUBS!$B29,'BE H'!$N$5:$N$72)+SUMIF('MI F'!$D$5:$D$72,CLUBS!$B29,'MI F'!$N$5:$N$72)+SUMIF('MI H'!$D$5:$D$72,CLUBS!$B29,'MI H'!$N$5:$N$72)+SUMIF('CA F'!$D$5:$D$72,CLUBS!$B29,'CA F'!$N$5:$N$72)+SUMIF('CA H'!$D$5:$D$72,CLUBS!$B29,'CA H'!$N$5:$N$72)+SUMIF('JU F'!$D$5:$D$72,CLUBS!$B29,'JU F'!$N$5:$N$72)+SUMIF('JU H'!$D$5:$D$72,CLUBS!$B29,'JU H'!$N$5:$N$72)</f>
        <v>0</v>
      </c>
      <c r="M29" s="26">
        <f>COUNTIFS('MP F'!$D$5:$D$72,CLUBS!$B29,'MP F'!$O$5:$O$72,"&gt;0")+COUNTIFS('MP H'!$D$5:$D$72,CLUBS!$B29,'MP H'!$O$5:$O$72,"&gt;0")+COUNTIFS('PO F'!$D$5:$D$72,CLUBS!$B29,'PO F'!$O$5:$O$72,"&gt;0")+COUNTIFS('PO H'!$D$5:$D$72,CLUBS!$B29,'PO H'!$O$5:$O$72,"&gt;0")+COUNTIFS('PU F'!$D$5:$D$72,CLUBS!$B29,'PU F'!$O$5:$O$72,"&gt;0")+COUNTIFS('PU H'!$D$5:$D$72,CLUBS!$B29,'PU H'!$O$5:$O$72,"&gt;0")+COUNTIFS('BE F'!$D$5:$D$72,CLUBS!$B29,'BE F'!$O$5:$O$72,"&gt;0")+COUNTIFS('BE H'!$D$5:$D$72,CLUBS!$B29,'BE H'!$O$5:$O$72,"&gt;0")+COUNTIFS('MI F'!$D$5:$D$72,CLUBS!$B29,'MI F'!$O$5:$O$72,"&gt;0")+COUNTIFS('MI H'!$D$5:$D$72,CLUBS!$B29,'MI H'!$O$5:$O$72,"&gt;0")+COUNTIFS('CA F'!$D$5:$D$72,CLUBS!$B29,'CA F'!$O$5:$O$72,"&gt;0")+COUNTIFS('CA H'!$D$5:$D$72,CLUBS!$B29,'CA H'!$O$5:$O$72,"&gt;0")+COUNTIFS('JU F'!$D$5:$D$72,CLUBS!$B29,'JU F'!$O$5:$O$72,"&gt;0")+COUNTIFS('JU H'!$D$5:$D$72,CLUBS!$B29,'JU H'!$O$5:$O$72,"&gt;0")</f>
        <v>0</v>
      </c>
      <c r="N29" s="26">
        <f>SUMIF('MP F'!$D$5:$D$72,CLUBS!$B29,'MP F'!$P$5:$P$72)+SUMIF('MP H'!$D$5:$D$72,CLUBS!$B29,'MP H'!$P$5:$P$72)+SUMIF('PO F'!$D$5:$D$72,CLUBS!$B29,'PO F'!$P$5:$P$72)+SUMIF('PO H'!$D$5:$D$72,CLUBS!$B29,'PO H'!$P$5:$P$72)+SUMIF('PU F'!$D$5:$D$72,CLUBS!$B29,'PU F'!$P$5:$P$72)+SUMIF('PU H'!$D$5:$D$72,CLUBS!$B29,'PU H'!$P$5:$P$72)+SUMIF('BE F'!$D$5:$D$72,CLUBS!$B29,'BE F'!$P$5:$P$72)+SUMIF('BE H'!$D$5:$D$72,CLUBS!$B29,'BE H'!$P$5:$P$72)+SUMIF('MI F'!$D$5:$D$72,CLUBS!$B29,'MI F'!$P$5:$P$72)+SUMIF('MI H'!$D$5:$D$72,CLUBS!$B29,'MI H'!$P$5:$P$72)+SUMIF('CA F'!$D$5:$D$72,CLUBS!$B29,'CA F'!$P$5:$P$72)+SUMIF('CA H'!$D$5:$D$72,CLUBS!$B29,'CA H'!$P$5:$P$72)+SUMIF('JU F'!$D$5:$D$72,CLUBS!$B29,'JU F'!$P$5:$P$72)+SUMIF('JU H'!$D$5:$D$72,CLUBS!$B29,'JU H'!$P$5:$P$72)</f>
        <v>0</v>
      </c>
      <c r="O29" s="26">
        <f>COUNTIFS('MP F'!$D$5:$D$72,CLUBS!$B29,'MP F'!$Q$5:$Q$72,"&gt;0")+COUNTIFS('MP H'!$D$5:$D$72,CLUBS!$B29,'MP H'!$Q$5:$Q$72,"&gt;0")+COUNTIFS('PO F'!$D$5:$D$72,CLUBS!$B29,'PO F'!$Q$5:$Q$72,"&gt;0")+COUNTIFS('PO H'!$D$5:$D$72,CLUBS!$B29,'PO H'!$Q$5:$Q$72,"&gt;0")+COUNTIFS('PU F'!$D$5:$D$72,CLUBS!$B29,'PU F'!$Q$5:$Q$72,"&gt;0")+COUNTIFS('PU H'!$D$5:$D$72,CLUBS!$B29,'PU H'!$Q$5:$Q$72,"&gt;0")+COUNTIFS('BE F'!$D$5:$D$72,CLUBS!$B29,'BE F'!$Q$5:$Q$72,"&gt;0")+COUNTIFS('BE H'!$D$5:$D$72,CLUBS!$B29,'BE H'!$Q$5:$Q$72,"&gt;0")+COUNTIFS('MI F'!$D$5:$D$72,CLUBS!$B29,'MI F'!$Q$5:$Q$72,"&gt;0")+COUNTIFS('MI H'!$D$5:$D$72,CLUBS!$B29,'MI H'!$Q$5:$Q$72,"&gt;0")+COUNTIFS('CA F'!$D$5:$D$72,CLUBS!$B29,'CA F'!$Q$5:$Q$72,"&gt;0")+COUNTIFS('CA H'!$D$5:$D$72,CLUBS!$B29,'CA H'!$Q$5:$Q$72,"&gt;0")+COUNTIFS('JU F'!$D$5:$D$72,CLUBS!$B29,'JU F'!$Q$5:$Q$72,"&gt;0")+COUNTIFS('JU H'!$D$5:$D$72,CLUBS!$B29,'JU H'!$Q$5:$Q$72,"&gt;0")</f>
        <v>0</v>
      </c>
      <c r="P29" s="26">
        <f>SUMIF('MP F'!$D$5:$D$72,CLUBS!$B29,'MP F'!$R$5:$R$72)+SUMIF('MP H'!$D$5:$D$72,CLUBS!$B29,'MP H'!$R$5:$R$72)+SUMIF('PO F'!$D$5:$D$72,CLUBS!$B29,'PO F'!$R$5:$R$72)+SUMIF('PO H'!$D$5:$D$72,CLUBS!$B29,'PO H'!$R$5:$R$72)+SUMIF('PU F'!$D$5:$D$72,CLUBS!$B29,'PU F'!$R$5:$R$72)+SUMIF('PU H'!$D$5:$D$72,CLUBS!$B29,'PU H'!$R$5:$R$72)+SUMIF('BE F'!$D$5:$D$72,CLUBS!$B29,'BE F'!$R$5:$R$72)+SUMIF('BE H'!$D$5:$D$72,CLUBS!$B29,'BE H'!$R$5:$R$72)+SUMIF('MI F'!$D$5:$D$72,CLUBS!$B29,'MI F'!$R$5:$R$72)+SUMIF('MI H'!$D$5:$D$72,CLUBS!$B29,'MI H'!$R$5:$R$72)+SUMIF('CA F'!$D$5:$D$72,CLUBS!$B29,'CA F'!$R$5:$R$72)+SUMIF('CA H'!$D$5:$D$72,CLUBS!$B29,'CA H'!$R$5:$R$72)+SUMIF('JU F'!$D$5:$D$72,CLUBS!$B29,'JU F'!$R$5:$R$72)+SUMIF('JU H'!$D$5:$D$72,CLUBS!$B29,'JU H'!$R$5:$R$72)</f>
        <v>0</v>
      </c>
      <c r="Q29" s="26">
        <f>COUNTIFS('MP F'!$D$5:$D$72,CLUBS!$B29,'MP F'!$S$5:$S$72,"&gt;0")+COUNTIFS('MP H'!$D$5:$D$72,CLUBS!$B29,'MP H'!$S$5:$S$72,"&gt;0")+COUNTIFS('PO F'!$D$5:$D$72,CLUBS!$B29,'PO F'!$S$5:$S$72,"&gt;0")+COUNTIFS('PO H'!$D$5:$D$72,CLUBS!$B29,'PO H'!$S$5:$S$72,"&gt;0")+COUNTIFS('PU F'!$D$5:$D$72,CLUBS!$B29,'PU F'!$S$5:$S$72,"&gt;0")+COUNTIFS('PU H'!$D$5:$D$72,CLUBS!$B29,'PU H'!$S$5:$S$72,"&gt;0")+COUNTIFS('BE F'!$D$5:$D$72,CLUBS!$B29,'BE F'!$S$5:$S$72,"&gt;0")+COUNTIFS('BE H'!$D$5:$D$72,CLUBS!$B29,'BE H'!$S$5:$S$72,"&gt;0")+COUNTIFS('MI F'!$D$5:$D$72,CLUBS!$B29,'MI F'!$S$5:$S$72,"&gt;0")+COUNTIFS('MI H'!$D$5:$D$72,CLUBS!$B29,'MI H'!$S$5:$S$72,"&gt;0")+COUNTIFS('CA F'!$D$5:$D$72,CLUBS!$B29,'CA F'!$S$5:$S$72,"&gt;0")+COUNTIFS('CA H'!$D$5:$D$72,CLUBS!$B29,'CA H'!$S$5:$S$72,"&gt;0")+COUNTIFS('JU F'!$D$5:$D$72,CLUBS!$B29,'JU F'!$S$5:$S$72,"&gt;0")+COUNTIFS('JU H'!$D$5:$D$72,CLUBS!$B29,'JU H'!$S$5:$S$72,"&gt;0")</f>
        <v>0</v>
      </c>
      <c r="R29" s="26">
        <f>SUMIF('MP F'!$D$5:$D$72,CLUBS!$B29,'MP F'!$T$5:$T$72)+SUMIF('MP H'!$D$5:$D$72,CLUBS!$B29,'MP H'!$T$5:$T$72)+SUMIF('PO F'!$D$5:$D$72,CLUBS!$B29,'PO F'!$T$5:$T$72)+SUMIF('PO H'!$D$5:$D$72,CLUBS!$B29,'PO H'!$T$5:$T$72)+SUMIF('PU F'!$D$5:$D$72,CLUBS!$B29,'PU F'!$T$5:$T$72)+SUMIF('PU H'!$D$5:$D$72,CLUBS!$B29,'PU H'!$T$5:$T$72)+SUMIF('BE F'!$D$5:$D$72,CLUBS!$B29,'BE F'!$T$5:$T$72)+SUMIF('BE H'!$D$5:$D$72,CLUBS!$B29,'BE H'!$T$5:$T$72)+SUMIF('MI F'!$D$5:$D$72,CLUBS!$B29,'MI F'!$T$5:$T$72)+SUMIF('MI H'!$D$5:$D$72,CLUBS!$B29,'MI H'!$T$5:$T$72)+SUMIF('CA F'!$D$5:$D$72,CLUBS!$B29,'CA F'!$T$5:$T$72)+SUMIF('CA H'!$D$5:$D$72,CLUBS!$B29,'CA H'!$T$5:$T$72)+SUMIF('JU F'!$D$5:$D$72,CLUBS!$B29,'JU F'!$T$5:$T$72)+SUMIF('JU H'!$D$5:$D$72,CLUBS!$B29,'JU H'!$T$5:$T$72)</f>
        <v>0</v>
      </c>
      <c r="S29" s="26">
        <f>COUNTIFS('MP F'!$D$5:$D$72,CLUBS!$B29,'MP F'!$U$5:$U$72,"&gt;0")+COUNTIFS('MP H'!$D$5:$D$72,CLUBS!$B29,'MP H'!$U$5:$U$72,"&gt;0")+COUNTIFS('PO F'!$D$5:$D$72,CLUBS!$B29,'PO F'!$U$5:$U$72,"&gt;0")+COUNTIFS('PO H'!$D$5:$D$72,CLUBS!$B29,'PO H'!$U$5:$U$72,"&gt;0")+COUNTIFS('PU F'!$D$5:$D$72,CLUBS!$B29,'PU F'!$U$5:$U$72,"&gt;0")+COUNTIFS('PU H'!$D$5:$D$72,CLUBS!$B29,'PU H'!$U$5:$U$72,"&gt;0")+COUNTIFS('BE F'!$D$5:$D$72,CLUBS!$B29,'BE F'!$U$5:$U$72,"&gt;0")+COUNTIFS('BE H'!$D$5:$D$72,CLUBS!$B29,'BE H'!$U$5:$U$72,"&gt;0")+COUNTIFS('MI F'!$D$5:$D$72,CLUBS!$B29,'MI F'!$U$5:$U$72,"&gt;0")+COUNTIFS('MI H'!$D$5:$D$72,CLUBS!$B29,'MI H'!$U$5:$U$72,"&gt;0")+COUNTIFS('CA F'!$D$5:$D$72,CLUBS!$B29,'CA F'!$U$5:$U$72,"&gt;0")+COUNTIFS('CA H'!$D$5:$D$72,CLUBS!$B29,'CA H'!$U$5:$U$72,"&gt;0")+COUNTIFS('JU F'!$D$5:$D$72,CLUBS!$B29,'JU F'!$U$5:$U$72,"&gt;0")+COUNTIFS('JU H'!$D$5:$D$72,CLUBS!$B29,'JU H'!$U$5:$U$72,"&gt;0")</f>
        <v>0</v>
      </c>
      <c r="T29" s="26">
        <f>SUMIF('MP F'!$D$5:$D$72,CLUBS!$B29,'MP F'!$V$5:$V$72)+SUMIF('MP H'!$D$5:$D$72,CLUBS!$B29,'MP H'!$V$5:$V$72)+SUMIF('PO F'!$D$5:$D$72,CLUBS!$B29,'PO F'!$V$5:$V$72)+SUMIF('PO H'!$D$5:$D$72,CLUBS!$B29,'PO H'!$V$5:$V$72)+SUMIF('PU F'!$D$5:$D$72,CLUBS!$B29,'PU F'!$V$5:$V$72)+SUMIF('PU H'!$D$5:$D$72,CLUBS!$B29,'PU H'!$V$5:$V$72)+SUMIF('BE F'!$D$5:$D$72,CLUBS!$B29,'BE F'!$V$5:$V$72)+SUMIF('BE H'!$D$5:$D$72,CLUBS!$B29,'BE H'!$V$5:$V$72)+SUMIF('MI F'!$D$5:$D$72,CLUBS!$B29,'MI F'!$V$5:$V$72)+SUMIF('MI H'!$D$5:$D$72,CLUBS!$B29,'MI H'!$V$5:$V$72)+SUMIF('CA F'!$D$5:$D$72,CLUBS!$B29,'CA F'!$V$5:$V$72)+SUMIF('CA H'!$D$5:$D$72,CLUBS!$B29,'CA H'!$V$5:$V$72)+SUMIF('JU F'!$D$5:$D$72,CLUBS!$B29,'JU F'!$V$5:$V$72)+SUMIF('JU H'!$D$5:$D$72,CLUBS!$B29,'JU H'!$V$5:$V$72)</f>
        <v>0</v>
      </c>
      <c r="U29" s="26">
        <f>COUNTIFS('MP F'!$D$5:$D$72,CLUBS!$B29,'MP F'!$W$5:$W$72,"&gt;0")+COUNTIFS('MP H'!$D$5:$D$72,CLUBS!$B29,'MP H'!$W$5:$W$72,"&gt;0")+COUNTIFS('PO F'!$D$5:$D$72,CLUBS!$B29,'PO F'!$W$5:$W$72,"&gt;0")+COUNTIFS('PO H'!$D$5:$D$72,CLUBS!$B29,'PO H'!$W$5:$W$72,"&gt;0")+COUNTIFS('PU F'!$D$5:$D$72,CLUBS!$B29,'PU F'!$W$5:$W$72,"&gt;0")+COUNTIFS('PU H'!$D$5:$D$72,CLUBS!$B29,'PU H'!$W$5:$W$72,"&gt;0")+COUNTIFS('BE F'!$D$5:$D$72,CLUBS!$B29,'BE F'!$W$5:$W$72,"&gt;0")+COUNTIFS('BE H'!$D$5:$D$72,CLUBS!$B29,'BE H'!$W$5:$W$72,"&gt;0")+COUNTIFS('MI F'!$D$5:$D$72,CLUBS!$B29,'MI F'!$W$5:$W$72,"&gt;0")+COUNTIFS('MI H'!$D$5:$D$72,CLUBS!$B29,'MI H'!$W$5:$W$72,"&gt;0")+COUNTIFS('CA F'!$D$5:$D$72,CLUBS!$B29,'CA F'!$W$5:$W$72,"&gt;0")+COUNTIFS('CA H'!$D$5:$D$72,CLUBS!$B29,'CA H'!$W$5:$W$72,"&gt;0")+COUNTIFS('JU F'!$D$5:$D$72,CLUBS!$B29,'JU F'!$W$5:$W$72,"&gt;0")+COUNTIFS('JU H'!$D$5:$D$72,CLUBS!$B29,'JU H'!$W$5:$W$72,"&gt;0")</f>
        <v>0</v>
      </c>
      <c r="V29" s="26">
        <f>SUMIF('MP F'!$D$5:$D$72,CLUBS!$B29,'MP F'!$X$5:$X$72)+SUMIF('MP H'!$D$5:$D$72,CLUBS!$B29,'MP H'!$X$5:$X$72)+SUMIF('PO F'!$D$5:$D$72,CLUBS!$B29,'PO F'!$X$5:$X$72)+SUMIF('PO H'!$D$5:$D$72,CLUBS!$B29,'PO H'!$X$5:$X$72)+SUMIF('PU F'!$D$5:$D$72,CLUBS!$B29,'PU F'!$X$5:$X$72)+SUMIF('PU H'!$D$5:$D$72,CLUBS!$B29,'PU H'!$X$5:$X$72)+SUMIF('BE F'!$D$5:$D$72,CLUBS!$B29,'BE F'!$X$5:$X$72)+SUMIF('BE H'!$D$5:$D$72,CLUBS!$B29,'BE H'!$X$5:$X$72)+SUMIF('MI F'!$D$5:$D$72,CLUBS!$B29,'MI F'!$X$5:$X$72)+SUMIF('MI H'!$D$5:$D$72,CLUBS!$B29,'MI H'!$X$5:$X$72)+SUMIF('CA F'!$D$5:$D$72,CLUBS!$B29,'CA F'!$X$5:$X$72)+SUMIF('CA H'!$D$5:$D$72,CLUBS!$B29,'CA H'!$X$5:$X$72)+SUMIF('JU F'!$D$5:$D$72,CLUBS!$B29,'JU F'!$X$5:$X$72)+SUMIF('JU H'!$D$5:$D$72,CLUBS!$B29,'JU H'!$X$5:$X$72)</f>
        <v>0</v>
      </c>
      <c r="W29" s="26">
        <f>COUNTIFS('MP F'!$D$5:$D$72,CLUBS!$B29,'MP F'!$Y$5:$Y$72,"&gt;0")+COUNTIFS('MP H'!$D$5:$D$72,CLUBS!$B29,'MP H'!$Y$5:$Y$72,"&gt;0")+COUNTIFS('PO F'!$D$5:$D$72,CLUBS!$B29,'PO F'!$Y$5:$Y$72,"&gt;0")+COUNTIFS('PO H'!$D$5:$D$72,CLUBS!$B29,'PO H'!$Y$5:$Y$72,"&gt;0")+COUNTIFS('PU F'!$D$5:$D$72,CLUBS!$B29,'PU F'!$Y$5:$Y$72,"&gt;0")+COUNTIFS('PU H'!$D$5:$D$72,CLUBS!$B29,'PU H'!$Y$5:$Y$72,"&gt;0")+COUNTIFS('BE F'!$D$5:$D$72,CLUBS!$B29,'BE F'!$Y$5:$Y$72,"&gt;0")+COUNTIFS('BE H'!$D$5:$D$72,CLUBS!$B29,'BE H'!$Y$5:$Y$72,"&gt;0")+COUNTIFS('MI F'!$D$5:$D$72,CLUBS!$B29,'MI F'!$Y$5:$Y$72,"&gt;0")+COUNTIFS('MI H'!$D$5:$D$72,CLUBS!$B29,'MI H'!$Y$5:$Y$72,"&gt;0")+COUNTIFS('CA F'!$D$5:$D$72,CLUBS!$B29,'CA F'!$Y$5:$Y$72,"&gt;0")+COUNTIFS('CA H'!$D$5:$D$72,CLUBS!$B29,'CA H'!$Y$5:$Y$72,"&gt;0")+COUNTIFS('JU F'!$D$5:$D$72,CLUBS!$B29,'JU F'!$Y$5:$Y$72,"&gt;0")+COUNTIFS('JU H'!$D$5:$D$72,CLUBS!$B29,'JU H'!$Y$5:$Y$72,"&gt;0")</f>
        <v>0</v>
      </c>
      <c r="X29" s="26">
        <f>SUMIF('MP F'!$D$5:$D$72,CLUBS!$B29,'MP F'!$Z$5:$Z$72)+SUMIF('MP H'!$D$5:$D$72,CLUBS!$B29,'MP H'!$Z$5:$Z$72)+SUMIF('PO F'!$D$5:$D$72,CLUBS!$B29,'PO F'!$Z$5:$Z$72)+SUMIF('PO H'!$D$5:$D$72,CLUBS!$B29,'PO H'!$Z$5:$Z$72)+SUMIF('PU F'!$D$5:$D$72,CLUBS!$B29,'PU F'!$Z$5:$Z$72)+SUMIF('PU H'!$D$5:$D$72,CLUBS!$B29,'PU H'!$Z$5:$Z$72)+SUMIF('BE F'!$D$5:$D$72,CLUBS!$B29,'BE F'!$Z$5:$Z$72)+SUMIF('BE H'!$D$5:$D$72,CLUBS!$B29,'BE H'!$Z$5:$Z$72)+SUMIF('MI F'!$D$5:$D$72,CLUBS!$B29,'MI F'!$Z$5:$Z$72)+SUMIF('MI H'!$D$5:$D$72,CLUBS!$B29,'MI H'!$Z$5:$Z$72)+SUMIF('CA F'!$D$5:$D$72,CLUBS!$B29,'CA F'!$Z$5:$Z$72)+SUMIF('CA H'!$D$5:$D$72,CLUBS!$B29,'CA H'!$Z$5:$Z$72)+SUMIF('JU F'!$D$5:$D$72,CLUBS!$B29,'JU F'!$Z$5:$Z$72)+SUMIF('JU H'!$D$5:$D$72,CLUBS!$B29,'JU H'!$Z$5:$Z$72)</f>
        <v>0</v>
      </c>
      <c r="Y29" s="26">
        <f>COUNTIFS('MP F'!$D$5:$D$72,CLUBS!$B29,'MP F'!$AA$5:$AA$72,"&gt;0")+COUNTIFS('MP H'!$D$5:$D$72,CLUBS!$B29,'MP H'!$AA$5:$AA$72,"&gt;0")+COUNTIFS('PO F'!$D$5:$D$72,CLUBS!$B29,'PO F'!$AA$5:$AA$72,"&gt;0")+COUNTIFS('PO H'!$D$5:$D$72,CLUBS!$B29,'PO H'!$AA$5:$AA$72,"&gt;0")+COUNTIFS('PU F'!$D$5:$D$72,CLUBS!$B29,'PU F'!$AA$5:$AA$72,"&gt;0")+COUNTIFS('PU H'!$D$5:$D$72,CLUBS!$B29,'PU H'!$AA$5:$AA$72,"&gt;0")+COUNTIFS('BE F'!$D$5:$D$72,CLUBS!$B29,'BE F'!$AA$5:$AA$72,"&gt;0")+COUNTIFS('BE H'!$D$5:$D$72,CLUBS!$B29,'BE H'!$AA$5:$AA$72,"&gt;0")+COUNTIFS('MI F'!$D$5:$D$72,CLUBS!$B29,'MI F'!$AA$5:$AA$72,"&gt;0")+COUNTIFS('MI H'!$D$5:$D$72,CLUBS!$B29,'MI H'!$AA$5:$AA$72,"&gt;0")+COUNTIFS('CA F'!$D$5:$D$72,CLUBS!$B29,'CA F'!$AA$5:$AA$72,"&gt;0")+COUNTIFS('CA H'!$D$5:$D$72,CLUBS!$B29,'CA H'!$AA$5:$AA$72,"&gt;0")+COUNTIFS('JU F'!$D$5:$D$72,CLUBS!$B29,'JU F'!$AA$5:$AA$72,"&gt;0")+COUNTIFS('JU H'!$D$5:$D$72,CLUBS!$B29,'JU H'!$AA$5:$AA$72,"&gt;0")</f>
        <v>0</v>
      </c>
      <c r="Z29" s="26">
        <f>SUMIF('MP F'!$D$5:$D$72,CLUBS!$B29,'MP F'!$AB$5:$AB$72)+SUMIF('MP H'!$D$5:$D$72,CLUBS!$B29,'MP H'!$AB$5:$AB$72)+SUMIF('PO F'!$D$5:$D$72,CLUBS!$B29,'PO F'!$AB$5:$AB$72)+SUMIF('PO H'!$D$5:$D$72,CLUBS!$B29,'PO H'!$AB$5:$AB$72)+SUMIF('PU F'!$D$5:$D$72,CLUBS!$B29,'PU F'!$AB$5:$AB$72)+SUMIF('PU H'!$D$5:$D$72,CLUBS!$B29,'PU H'!$AB$5:$AB$72)+SUMIF('BE F'!$D$5:$D$72,CLUBS!$B29,'BE F'!$AB$5:$AB$72)+SUMIF('BE H'!$D$5:$D$72,CLUBS!$B29,'BE H'!$AB$5:$AB$72)+SUMIF('MI F'!$D$5:$D$72,CLUBS!$B29,'MI F'!$AB$5:$AB$72)+SUMIF('MI H'!$D$5:$D$72,CLUBS!$B29,'MI H'!$AB$5:$AB$72)+SUMIF('CA F'!$D$5:$D$72,CLUBS!$B29,'CA F'!$AB$5:$AB$72)+SUMIF('CA H'!$D$5:$D$72,CLUBS!$B29,'CA H'!$AB$5:$AB$72)+SUMIF('JU F'!$D$5:$D$72,CLUBS!$B29,'JU F'!$AB$5:$AB$72)+SUMIF('JU H'!$D$5:$D$72,CLUBS!$B29,'JU H'!$AB$5:$AB$72)</f>
        <v>0</v>
      </c>
      <c r="AA29" s="26">
        <f>COUNTIFS('MP F'!$D$5:$D$72,CLUBS!$B29,'MP F'!$AC$5:$AC$72,"&gt;0")+COUNTIFS('MP H'!$D$5:$D$72,CLUBS!$B29,'MP H'!$AC$5:$AC$72,"&gt;0")+COUNTIFS('PO F'!$D$5:$D$72,CLUBS!$B29,'PO F'!$AC$5:$AC$72,"&gt;0")+COUNTIFS('PO H'!$D$5:$D$72,CLUBS!$B29,'PO H'!$AC$5:$AC$72,"&gt;0")+COUNTIFS('PU F'!$D$5:$D$72,CLUBS!$B29,'PU F'!$AC$5:$AC$72,"&gt;0")+COUNTIFS('PU H'!$D$5:$D$72,CLUBS!$B29,'PU H'!$AC$5:$AC$72,"&gt;0")+COUNTIFS('BE F'!$D$5:$D$72,CLUBS!$B29,'BE F'!$AC$5:$AC$72,"&gt;0")+COUNTIFS('BE H'!$D$5:$D$72,CLUBS!$B29,'BE H'!$AC$5:$AC$72,"&gt;0")+COUNTIFS('MI F'!$D$5:$D$72,CLUBS!$B29,'MI F'!$AC$5:$AC$72,"&gt;0")+COUNTIFS('MI H'!$D$5:$D$72,CLUBS!$B29,'MI H'!$AC$5:$AC$72,"&gt;0")+COUNTIFS('CA F'!$D$5:$D$72,CLUBS!$B29,'CA F'!$AC$5:$AC$72,"&gt;0")+COUNTIFS('CA H'!$D$5:$D$72,CLUBS!$B29,'CA H'!$AC$5:$AC$72,"&gt;0")+COUNTIFS('JU F'!$D$5:$D$72,CLUBS!$B29,'JU F'!$AC$5:$AC$72,"&gt;0")+COUNTIFS('JU H'!$D$5:$D$72,CLUBS!$B29,'JU H'!$AC$5:$AC$72,"&gt;0")</f>
        <v>0</v>
      </c>
      <c r="AB29" s="26">
        <f>SUMIF('MP F'!$D$5:$D$72,CLUBS!$B29,'MP F'!$AD$5:$AD$72)+SUMIF('MP H'!$D$5:$D$72,CLUBS!$B29,'MP H'!$AD$5:$AD$72)+SUMIF('PO F'!$D$5:$D$72,CLUBS!$B29,'PO F'!$AD$5:$AD$72)+SUMIF('PO H'!$D$5:$D$72,CLUBS!$B29,'PO H'!$AD$5:$AD$72)+SUMIF('PU F'!$D$5:$D$72,CLUBS!$B29,'PU F'!$AD$5:$AD$72)+SUMIF('PU H'!$D$5:$D$72,CLUBS!$B29,'PU H'!$AD$5:$AD$72)+SUMIF('BE F'!$D$5:$D$72,CLUBS!$B29,'BE F'!$AD$5:$AD$72)+SUMIF('BE H'!$D$5:$D$72,CLUBS!$B29,'BE H'!$AD$5:$AD$72)+SUMIF('MI F'!$D$5:$D$72,CLUBS!$B29,'MI F'!$AD$5:$AD$72)+SUMIF('MI H'!$D$5:$D$72,CLUBS!$B29,'MI H'!$AD$5:$AD$72)+SUMIF('CA F'!$D$5:$D$72,CLUBS!$B29,'CA F'!$AD$5:$AD$72)+SUMIF('CA H'!$D$5:$D$72,CLUBS!$B29,'CA H'!$AD$5:$AD$72)+SUMIF('JU F'!$D$5:$D$72,CLUBS!$B29,'JU F'!$AD$5:$AD$72)+SUMIF('JU H'!$D$5:$D$72,CLUBS!$B29,'JU H'!$AD$5:$AD$72)</f>
        <v>0</v>
      </c>
      <c r="AC29" s="26">
        <f>COUNTIFS('MP F'!$D$5:$D$72,CLUBS!$B29,'MP F'!$AE$5:$AE$72,"&gt;0")+COUNTIFS('MP H'!$D$5:$D$72,CLUBS!$B29,'MP H'!$AE$5:$AE$72,"&gt;0")+COUNTIFS('PO F'!$D$5:$D$72,CLUBS!$B29,'PO F'!$AE$5:$AE$72,"&gt;0")+COUNTIFS('PO H'!$D$5:$D$72,CLUBS!$B29,'PO H'!$AE$5:$AE$72,"&gt;0")+COUNTIFS('PU F'!$D$5:$D$72,CLUBS!$B29,'PU F'!$AE$5:$AE$72,"&gt;0")+COUNTIFS('PU H'!$D$5:$D$72,CLUBS!$B29,'PU H'!$AE$5:$AE$72,"&gt;0")+COUNTIFS('BE F'!$D$5:$D$72,CLUBS!$B29,'BE F'!$AE$5:$AE$72,"&gt;0")+COUNTIFS('BE H'!$D$5:$D$72,CLUBS!$B29,'BE H'!$AE$5:$AE$72,"&gt;0")+COUNTIFS('MI F'!$D$5:$D$72,CLUBS!$B29,'MI F'!$AE$5:$AE$72,"&gt;0")+COUNTIFS('MI H'!$D$5:$D$72,CLUBS!$B29,'MI H'!$AE$5:$AE$72,"&gt;0")+COUNTIFS('CA F'!$D$5:$D$72,CLUBS!$B29,'CA F'!$AE$5:$AE$72,"&gt;0")+COUNTIFS('CA H'!$D$5:$D$72,CLUBS!$B29,'CA H'!$AE$5:$AE$72,"&gt;0")+COUNTIFS('JU F'!$D$5:$D$72,CLUBS!$B29,'JU F'!$AE$5:$AE$72,"&gt;0")+COUNTIFS('JU H'!$D$5:$D$72,CLUBS!$B29,'JU H'!$AE$5:$AE$72,"&gt;0")</f>
        <v>0</v>
      </c>
      <c r="AD29" s="26">
        <f>SUMIF('MP F'!$D$5:$D$72,CLUBS!$B29,'MP F'!$AF$5:$AF$72)+SUMIF('MP H'!$D$5:$D$72,CLUBS!$B29,'MP H'!$AF$5:$AF$72)+SUMIF('PO F'!$D$5:$D$72,CLUBS!$B29,'PO F'!$AF$5:$AF$72)+SUMIF('PO H'!$D$5:$D$72,CLUBS!$B29,'PO H'!$AF$5:$AF$72)+SUMIF('PU F'!$D$5:$D$72,CLUBS!$B29,'PU F'!$AF$5:$AF$72)+SUMIF('PU H'!$D$5:$D$72,CLUBS!$B29,'PU H'!$AF$5:$AF$72)+SUMIF('BE F'!$D$5:$D$72,CLUBS!$B29,'BE F'!$AF$5:$AF$72)+SUMIF('BE H'!$D$5:$D$72,CLUBS!$B29,'BE H'!$AF$5:$AF$72)+SUMIF('MI F'!$D$5:$D$72,CLUBS!$B29,'MI F'!$AF$5:$AF$72)+SUMIF('MI H'!$D$5:$D$72,CLUBS!$B29,'MI H'!$AF$5:$AF$72)+SUMIF('CA F'!$D$5:$D$72,CLUBS!$B29,'CA F'!$AF$5:$AF$72)+SUMIF('CA H'!$D$5:$D$72,CLUBS!$B29,'CA H'!$AF$5:$AF$72)+SUMIF('JU F'!$D$5:$D$72,CLUBS!$B29,'JU F'!$AF$5:$AF$72)+SUMIF('JU H'!$D$5:$D$72,CLUBS!$B29,'JU H'!$AF$5:$AF$72)</f>
        <v>0</v>
      </c>
      <c r="AE29" s="26">
        <f>COUNTIFS('MP F'!$D$5:$D$72,CLUBS!$B29,'MP F'!$AG$5:$AG$72,"&gt;0")+COUNTIFS('MP H'!$D$5:$D$72,CLUBS!$B29,'MP H'!$AG$5:$AG$72,"&gt;0")+COUNTIFS('PO F'!$D$5:$D$72,CLUBS!$B29,'PO F'!$AG$5:$AG$72,"&gt;0")+COUNTIFS('PO H'!$D$5:$D$72,CLUBS!$B29,'PO H'!$AG$5:$AG$72,"&gt;0")+COUNTIFS('PU F'!$D$5:$D$72,CLUBS!$B29,'PU F'!$AG$5:$AG$72,"&gt;0")+COUNTIFS('PU H'!$D$5:$D$72,CLUBS!$B29,'PU H'!$AG$5:$AG$72,"&gt;0")+COUNTIFS('BE F'!$D$5:$D$72,CLUBS!$B29,'BE F'!$AG$5:$AG$72,"&gt;0")+COUNTIFS('BE H'!$D$5:$D$72,CLUBS!$B29,'BE H'!$AG$5:$AG$72,"&gt;0")+COUNTIFS('MI F'!$D$5:$D$72,CLUBS!$B29,'MI F'!$AG$5:$AG$72,"&gt;0")+COUNTIFS('MI H'!$D$5:$D$72,CLUBS!$B29,'MI H'!$AG$5:$AG$72,"&gt;0")+COUNTIFS('CA F'!$D$5:$D$72,CLUBS!$B29,'CA F'!$AG$5:$AG$72,"&gt;0")+COUNTIFS('CA H'!$D$5:$D$72,CLUBS!$B29,'CA H'!$AG$5:$AG$72,"&gt;0")+COUNTIFS('JU F'!$D$5:$D$72,CLUBS!$B29,'JU F'!$AG$5:$AG$72,"&gt;0")+COUNTIFS('JU H'!$D$5:$D$72,CLUBS!$B29,'JU H'!$AG$5:$AG$72,"&gt;0")</f>
        <v>0</v>
      </c>
      <c r="AF29" s="26">
        <f>SUMIF('MP F'!$D$5:$D$72,CLUBS!$B29,'MP F'!$AH$5:$AH$72)+SUMIF('MP H'!$D$5:$D$72,CLUBS!$B29,'MP H'!$AH$5:$AH$72)+SUMIF('PO F'!$D$5:$D$72,CLUBS!$B29,'PO F'!$AH$5:$AH$72)+SUMIF('PO H'!$D$5:$D$72,CLUBS!$B29,'PO H'!$AH$5:$AH$72)+SUMIF('PU F'!$D$5:$D$72,CLUBS!$B29,'PU F'!$AH$5:$AH$72)+SUMIF('PU H'!$D$5:$D$72,CLUBS!$B29,'PU H'!$AH$5:$AH$72)+SUMIF('BE F'!$D$5:$D$72,CLUBS!$B29,'BE F'!$AH$5:$AH$72)+SUMIF('BE H'!$D$5:$D$72,CLUBS!$B29,'BE H'!$AH$5:$AH$72)+SUMIF('MI F'!$D$5:$D$72,CLUBS!$B29,'MI F'!$AH$5:$AH$72)+SUMIF('MI H'!$D$5:$D$72,CLUBS!$B29,'MI H'!$AH$5:$AH$72)+SUMIF('CA F'!$D$5:$D$72,CLUBS!$B29,'CA F'!$AH$5:$AH$72)+SUMIF('CA H'!$D$5:$D$72,CLUBS!$B29,'CA H'!$AH$5:$AH$72)+SUMIF('JU F'!$D$5:$D$72,CLUBS!$B29,'JU F'!$AH$5:$AH$72)+SUMIF('JU H'!$D$5:$D$72,CLUBS!$B29,'JU H'!$AH$5:$AH$72)</f>
        <v>0</v>
      </c>
      <c r="AG29" s="16">
        <f t="shared" si="1"/>
        <v>54</v>
      </c>
      <c r="AH29" s="28">
        <f t="shared" si="2"/>
        <v>1073</v>
      </c>
      <c r="AI29" s="29">
        <f t="shared" si="3"/>
        <v>19.87037037037037</v>
      </c>
      <c r="AJ29" s="14">
        <f>COUNTIF('Licenciés Jeunes 2023'!F:F,CLUBS!B29)</f>
        <v>0</v>
      </c>
      <c r="AK29" s="27">
        <f t="shared" si="4"/>
        <v>0</v>
      </c>
    </row>
    <row r="30" spans="1:37" ht="13.5" x14ac:dyDescent="0.3">
      <c r="A30" s="34">
        <f t="shared" si="0"/>
        <v>11</v>
      </c>
      <c r="B30" s="65" t="s">
        <v>113</v>
      </c>
      <c r="C30" s="14">
        <f>COUNTIFS('MP F'!$D$5:$D$72,CLUBS!$B30,'MP F'!$E$5:$E$72,"&gt;0")+COUNTIFS('MP H'!$D$5:$D$72,CLUBS!$B30,'MP H'!$E$5:$E$72,"&gt;0")+COUNTIFS('PO F'!$D$5:$D$72,CLUBS!$B30,'PO F'!$E$5:$E$72,"&gt;0")+COUNTIFS('PO H'!$D$5:$D$72,CLUBS!$B30,'PO H'!$E$5:$E$72,"&gt;0")+COUNTIFS('PU F'!$D$5:$D$72,CLUBS!$B30,'PU F'!$E$5:$E$72,"&gt;0")+COUNTIFS('PU H'!$D$5:$D$72,CLUBS!$B30,'PU H'!$E$5:$E$72,"&gt;0")+COUNTIFS('BE F'!$D$5:$D$72,CLUBS!$B30,'BE F'!$E$5:$E$72,"&gt;0")+COUNTIFS('BE H'!$D$5:$D$72,CLUBS!$B30,'BE H'!$E$5:$E$72,"&gt;0")+COUNTIFS('MI F'!$D$5:$D$72,CLUBS!$B30,'MI F'!$E$5:$E$72,"&gt;0")+COUNTIFS('MI H'!$D$5:$D$72,CLUBS!$B30,'MI H'!$E$5:$E$72,"&gt;0")+COUNTIFS('CA F'!$D$5:$D$72,CLUBS!$B30,'CA F'!$E$5:$E$72,"&gt;0")+COUNTIFS('CA H'!$D$5:$D$72,CLUBS!$B30,'CA H'!$E$5:$E$72,"&gt;0")+COUNTIFS('JU F'!$D$5:$D$72,CLUBS!$B30,'JU F'!$E$5:$E$72,"&gt;0")+COUNTIFS('JU H'!$D$5:$D$72,CLUBS!$B30,'JU H'!$E$5:$E$72,"&gt;0")</f>
        <v>5</v>
      </c>
      <c r="D30" s="27">
        <f>SUMIF('MP F'!$D$5:$D$72,CLUBS!$B30,'MP F'!$F$5:$F$72)+SUMIF('MP H'!$D$5:$D$72,CLUBS!$B30,'MP H'!$F$5:$F$72)+SUMIF('PO F'!$D$5:$D$72,CLUBS!$B30,'PO F'!$F$5:$F$72)+SUMIF('PO H'!$D$5:$D$72,CLUBS!$B30,'PO H'!$F$5:$F$72)+SUMIF('PU F'!$D$5:$D$72,CLUBS!$B30,'PU F'!$F$5:$F$72)+SUMIF('PU H'!$D$5:$D$72,CLUBS!$B30,'PU H'!$F$5:$F$72)+SUMIF('BE F'!$D$5:$D$72,CLUBS!$B30,'BE F'!$F$5:$F$72)+SUMIF('BE H'!$D$5:$D$72,CLUBS!$B30,'BE H'!$F$5:$F$72)+SUMIF('MI F'!$D$5:$D$72,CLUBS!$B30,'MI F'!$F$5:$F$72)+SUMIF('MI H'!$D$5:$D$72,CLUBS!$B30,'MI H'!$F$5:$F$72)+SUMIF('CA F'!$D$5:$D$72,CLUBS!$B30,'CA F'!$F$5:$F$72)+SUMIF('CA H'!$D$5:$D$72,CLUBS!$B30,'CA H'!$F$5:$F$72)+SUMIF('JU F'!$D$5:$D$72,CLUBS!$B30,'JU F'!$F$5:$F$72)+SUMIF('JU H'!$D$5:$D$72,CLUBS!$B30,'JU H'!$F$5:$F$72)</f>
        <v>75</v>
      </c>
      <c r="E30" s="38">
        <f>COUNTIFS('MP F'!$D$5:$D$72,CLUBS!$B30,'MP F'!$G$5:$G$72,"&gt;0")+COUNTIFS('MP H'!$D$5:$D$72,CLUBS!$B30,'MP H'!$G$5:$G$72,"&gt;0")+COUNTIFS('PO F'!$D$5:$D$72,CLUBS!$B30,'PO F'!$G$5:$G$72,"&gt;0")+COUNTIFS('PO H'!$D$5:$D$72,CLUBS!$B30,'PO H'!$G$5:$G$72,"&gt;0")+COUNTIFS('PU F'!$D$5:$D$72,CLUBS!$B30,'PU F'!$G$5:$G$72,"&gt;0")+COUNTIFS('PU H'!$D$5:$D$72,CLUBS!$B30,'PU H'!$G$5:$G$72,"&gt;0")+COUNTIFS('BE F'!$D$5:$D$72,CLUBS!$B30,'BE F'!$G$5:$G$72,"&gt;0")+COUNTIFS('BE H'!$D$5:$D$72,CLUBS!$B30,'BE H'!$G$5:$G$72,"&gt;0")+COUNTIFS('MI F'!$D$5:$D$72,CLUBS!$B30,'MI F'!$G$5:$G$72,"&gt;0")+COUNTIFS('MI H'!$D$5:$D$72,CLUBS!$B30,'MI H'!$G$5:$G$72,"&gt;0")+COUNTIFS('CA F'!$D$5:$D$72,CLUBS!$B30,'CA F'!$G$5:$G$72,"&gt;0")+COUNTIFS('CA H'!$D$5:$D$72,CLUBS!$B30,'CA H'!$G$5:$G$72,"&gt;0")+COUNTIFS('JU F'!$D$5:$D$72,CLUBS!$B30,'JU F'!$G$5:$G$72,"&gt;0")+COUNTIFS('JU H'!$D$5:$D$72,CLUBS!$B30,'JU H'!$G$5:$G$72,"&gt;0")</f>
        <v>12</v>
      </c>
      <c r="F30" s="58">
        <f>SUMIF('MP F'!$D$5:$D$72,CLUBS!$B30,'MP F'!$H$5:$H$72)+SUMIF('MP H'!$D$5:$D$72,CLUBS!$B30,'MP H'!$H$5:$H$72)+SUMIF('PO F'!$D$5:$D$72,CLUBS!$B30,'PO F'!$H$5:$H$72)+SUMIF('PO H'!$D$5:$D$72,CLUBS!$B30,'PO H'!$H$5:$H$72)+SUMIF('PU F'!$D$5:$D$72,CLUBS!$B30,'PU F'!$H$5:$H$72)+SUMIF('PU H'!$D$5:$D$72,CLUBS!$B30,'PU H'!$H$5:$H$72)+SUMIF('BE F'!$D$5:$D$72,CLUBS!$B30,'BE F'!$H$5:$H$72)+SUMIF('BE H'!$D$5:$D$72,CLUBS!$B30,'BE H'!$H$5:$H$72)+SUMIF('MI F'!$D$5:$D$72,CLUBS!$B30,'MI F'!$H$5:$H$72)+SUMIF('MI H'!$D$5:$D$72,CLUBS!$B30,'MI H'!$H$5:$H$72)+SUMIF('CA F'!$D$5:$D$72,CLUBS!$B30,'CA F'!$H$5:$H$72)+SUMIF('CA H'!$D$5:$D$72,CLUBS!$B30,'CA H'!$H$5:$H$72)+SUMIF('JU F'!$D$5:$D$72,CLUBS!$B30,'JU F'!$H$5:$H$72)+SUMIF('JU H'!$D$5:$D$72,CLUBS!$B30,'JU H'!$H$5:$H$72)</f>
        <v>188</v>
      </c>
      <c r="G30" s="14">
        <f>COUNTIFS('MP F'!$D$5:$D$72,CLUBS!$B30,'MP F'!$I$5:$I$72,"&gt;0")+COUNTIFS('MP H'!$D$5:$D$72,CLUBS!$B30,'MP H'!$I$5:$I$72,"&gt;0")+COUNTIFS('PO F'!$D$5:$D$72,CLUBS!$B30,'PO F'!$I$5:$I$72,"&gt;0")+COUNTIFS('PO H'!$D$5:$D$72,CLUBS!$B30,'PO H'!$I$5:$I$72,"&gt;0")+COUNTIFS('PU F'!$D$5:$D$72,CLUBS!$B30,'PU F'!$I$5:$I$72,"&gt;0")+COUNTIFS('PU H'!$D$5:$D$72,CLUBS!$B30,'PU H'!$I$5:$I$72,"&gt;0")+COUNTIFS('BE F'!$D$5:$D$72,CLUBS!$B30,'BE F'!$I$5:$I$72,"&gt;0")+COUNTIFS('BE H'!$D$5:$D$72,CLUBS!$B30,'BE H'!$I$5:$I$72,"&gt;0")+COUNTIFS('MI F'!$D$5:$D$72,CLUBS!$B30,'MI F'!$I$5:$I$72,"&gt;0")+COUNTIFS('MI H'!$D$5:$D$72,CLUBS!$B30,'MI H'!$I$5:$I$72,"&gt;0")+COUNTIFS('CA F'!$D$5:$D$72,CLUBS!$B30,'CA F'!$I$5:$I$72,"&gt;0")+COUNTIFS('CA H'!$D$5:$D$72,CLUBS!$B30,'CA H'!$I$5:$I$72,"&gt;0")+COUNTIFS('JU F'!$D$5:$D$72,CLUBS!$B30,'JU F'!$I$5:$I$72,"&gt;0")+COUNTIFS('JU H'!$D$5:$D$72,CLUBS!$B30,'JU H'!$I$5:$I$72,"&gt;0")</f>
        <v>6</v>
      </c>
      <c r="H30" s="26">
        <f>SUMIF('MP F'!$D$5:$D$72,CLUBS!$B30,'MP F'!$J$5:$J$72)+SUMIF('MP H'!$D$5:$D$72,CLUBS!$B30,'MP H'!$J$5:$J$72)+SUMIF('PO F'!$D$5:$D$72,CLUBS!$B30,'PO F'!$J$5:$J$72)+SUMIF('PO H'!$D$5:$D$72,CLUBS!$B30,'PO H'!$J$5:$J$72)+SUMIF('PU F'!$D$5:$D$72,CLUBS!$B30,'PU F'!$J$5:$J$72)+SUMIF('PU H'!$D$5:$D$72,CLUBS!$B30,'PU H'!$J$5:$J$72)+SUMIF('BE F'!$D$5:$D$72,CLUBS!$B30,'BE F'!$J$5:$J$72)+SUMIF('BE H'!$D$5:$D$72,CLUBS!$B30,'BE H'!$J$5:$J$72)+SUMIF('MI F'!$D$5:$D$72,CLUBS!$B30,'MI F'!$J$5:$J$72)+SUMIF('MI H'!$D$5:$D$72,CLUBS!$B30,'MI H'!$J$5:$J$72)+SUMIF('CA F'!$D$5:$D$72,CLUBS!$B30,'CA F'!$J$5:$J$72)+SUMIF('CA H'!$D$5:$D$72,CLUBS!$B30,'CA H'!$J$5:$J$72)+SUMIF('JU F'!$D$5:$D$72,CLUBS!$B30,'JU F'!$J$5:$J$72)+SUMIF('JU H'!$D$5:$D$72,CLUBS!$B30,'JU H'!$J$5:$J$72)</f>
        <v>124</v>
      </c>
      <c r="I30" s="38">
        <f>COUNTIFS('MP F'!$D$5:$D$72,CLUBS!$B30,'MP F'!$K$5:$K$72,"&gt;0")+COUNTIFS('MP H'!$D$5:$D$72,CLUBS!$B30,'MP H'!$K$5:$K$72,"&gt;0")+COUNTIFS('PO F'!$D$5:$D$72,CLUBS!$B30,'PO F'!$K$5:$K$72,"&gt;0")+COUNTIFS('PO H'!$D$5:$D$72,CLUBS!$B30,'PO H'!$K$5:$K$72,"&gt;0")+COUNTIFS('PU F'!$D$5:$D$72,CLUBS!$B30,'PU F'!$K$5:$K$72,"&gt;0")+COUNTIFS('PU H'!$D$5:$D$72,CLUBS!$B30,'PU H'!$K$5:$K$72,"&gt;0")+COUNTIFS('BE F'!$D$5:$D$72,CLUBS!$B30,'BE F'!$K$5:$K$72,"&gt;0")+COUNTIFS('BE H'!$D$5:$D$72,CLUBS!$B30,'BE H'!$K$5:$K$72,"&gt;0")+COUNTIFS('MI F'!$D$5:$D$72,CLUBS!$B30,'MI F'!$K$5:$K$72,"&gt;0")+COUNTIFS('MI H'!$D$5:$D$72,CLUBS!$B30,'MI H'!$K$5:$K$72,"&gt;0")+COUNTIFS('CA F'!$D$5:$D$72,CLUBS!$B30,'CA F'!$K$5:$K$72,"&gt;0")+COUNTIFS('CA H'!$D$5:$D$72,CLUBS!$B30,'CA H'!$K$5:$K$72,"&gt;0")+COUNTIFS('JU F'!$D$5:$D$72,CLUBS!$B30,'JU F'!$K$5:$K$72,"&gt;0")+COUNTIFS('JU H'!$D$5:$D$72,CLUBS!$B30,'JU H'!$K$5:$K$72,"&gt;0")</f>
        <v>0</v>
      </c>
      <c r="J30" s="38">
        <f>SUMIF('MP F'!$D$5:$D$72,CLUBS!$B30,'MP F'!$L$5:$L$72)+SUMIF('MP H'!$D$5:$D$72,CLUBS!$B30,'MP H'!$L$5:$L$72)+SUMIF('PO F'!$D$5:$D$72,CLUBS!$B30,'PO F'!$L$5:$L$72)+SUMIF('PO H'!$D$5:$D$72,CLUBS!$B30,'PO H'!$L$5:$L$72)+SUMIF('PU F'!$D$5:$D$72,CLUBS!$B30,'PU F'!$L$5:$L$72)+SUMIF('PU H'!$D$5:$D$72,CLUBS!$B30,'PU H'!$L$5:$L$72)+SUMIF('BE F'!$D$5:$D$72,CLUBS!$B30,'BE F'!$L$5:$L$72)+SUMIF('BE H'!$D$5:$D$72,CLUBS!$B30,'BE H'!$L$5:$L$72)+SUMIF('MI F'!$D$5:$D$72,CLUBS!$B30,'MI F'!$L$5:$L$72)+SUMIF('MI H'!$D$5:$D$72,CLUBS!$B30,'MI H'!$L$5:$L$72)+SUMIF('CA F'!$D$5:$D$72,CLUBS!$B30,'CA F'!$L$5:$L$72)+SUMIF('CA H'!$D$5:$D$72,CLUBS!$B30,'CA H'!$L$5:$L$72)+SUMIF('JU F'!$D$5:$D$72,CLUBS!$B30,'JU F'!$L$5:$L$72)+SUMIF('JU H'!$D$5:$D$72,CLUBS!$B30,'JU H'!$L$5:$L$72)</f>
        <v>0</v>
      </c>
      <c r="K30" s="26">
        <f>COUNTIFS('MP F'!$D$5:$D$72,CLUBS!$B30,'MP F'!$M$5:$M$72,"&gt;0")+COUNTIFS('MP H'!$D$5:$D$72,CLUBS!$B30,'MP H'!$M$5:$M$72,"&gt;0")+COUNTIFS('PO F'!$D$5:$D$72,CLUBS!$B30,'PO F'!$M$5:$M$72,"&gt;0")+COUNTIFS('PO H'!$D$5:$D$72,CLUBS!$B30,'PO H'!$M$5:$M$72,"&gt;0")+COUNTIFS('PU F'!$D$5:$D$72,CLUBS!$B30,'PU F'!$M$5:$M$72,"&gt;0")+COUNTIFS('PU H'!$D$5:$D$72,CLUBS!$B30,'PU H'!$M$5:$M$72,"&gt;0")+COUNTIFS('BE F'!$D$5:$D$72,CLUBS!$B30,'BE F'!$M$5:$M$72,"&gt;0")+COUNTIFS('BE H'!$D$5:$D$72,CLUBS!$B30,'BE H'!$M$5:$M$72,"&gt;0")+COUNTIFS('MI F'!$D$5:$D$72,CLUBS!$B30,'MI F'!$M$5:$M$72,"&gt;0")+COUNTIFS('MI H'!$D$5:$D$72,CLUBS!$B30,'MI H'!$M$5:$M$72,"&gt;0")+COUNTIFS('CA F'!$D$5:$D$72,CLUBS!$B30,'CA F'!$M$5:$M$72,"&gt;0")+COUNTIFS('CA H'!$D$5:$D$72,CLUBS!$B30,'CA H'!$M$5:$M$72,"&gt;0")+COUNTIFS('JU F'!$D$5:$D$72,CLUBS!$B30,'JU F'!$M$5:$M$72,"&gt;0")+COUNTIFS('JU H'!$D$5:$D$72,CLUBS!$B30,'JU H'!$M$5:$M$72,"&gt;0")</f>
        <v>0</v>
      </c>
      <c r="L30" s="26">
        <f>SUMIF('MP F'!$D$5:$D$72,CLUBS!$B30,'MP F'!$N$5:$N$72)+SUMIF('MP H'!$D$5:$D$72,CLUBS!$B30,'MP H'!$N$5:$N$72)+SUMIF('PO F'!$D$5:$D$72,CLUBS!$B30,'PO F'!$N$5:$N$72)+SUMIF('PO H'!$D$5:$D$72,CLUBS!$B30,'PO H'!$N$5:$N$72)+SUMIF('PU F'!$D$5:$D$72,CLUBS!$B30,'PU F'!$N$5:$N$72)+SUMIF('PU H'!$D$5:$D$72,CLUBS!$B30,'PU H'!$N$5:$N$72)+SUMIF('BE F'!$D$5:$D$72,CLUBS!$B30,'BE F'!$N$5:$N$72)+SUMIF('BE H'!$D$5:$D$72,CLUBS!$B30,'BE H'!$N$5:$N$72)+SUMIF('MI F'!$D$5:$D$72,CLUBS!$B30,'MI F'!$N$5:$N$72)+SUMIF('MI H'!$D$5:$D$72,CLUBS!$B30,'MI H'!$N$5:$N$72)+SUMIF('CA F'!$D$5:$D$72,CLUBS!$B30,'CA F'!$N$5:$N$72)+SUMIF('CA H'!$D$5:$D$72,CLUBS!$B30,'CA H'!$N$5:$N$72)+SUMIF('JU F'!$D$5:$D$72,CLUBS!$B30,'JU F'!$N$5:$N$72)+SUMIF('JU H'!$D$5:$D$72,CLUBS!$B30,'JU H'!$N$5:$N$72)</f>
        <v>0</v>
      </c>
      <c r="M30" s="26">
        <f>COUNTIFS('MP F'!$D$5:$D$72,CLUBS!$B30,'MP F'!$O$5:$O$72,"&gt;0")+COUNTIFS('MP H'!$D$5:$D$72,CLUBS!$B30,'MP H'!$O$5:$O$72,"&gt;0")+COUNTIFS('PO F'!$D$5:$D$72,CLUBS!$B30,'PO F'!$O$5:$O$72,"&gt;0")+COUNTIFS('PO H'!$D$5:$D$72,CLUBS!$B30,'PO H'!$O$5:$O$72,"&gt;0")+COUNTIFS('PU F'!$D$5:$D$72,CLUBS!$B30,'PU F'!$O$5:$O$72,"&gt;0")+COUNTIFS('PU H'!$D$5:$D$72,CLUBS!$B30,'PU H'!$O$5:$O$72,"&gt;0")+COUNTIFS('BE F'!$D$5:$D$72,CLUBS!$B30,'BE F'!$O$5:$O$72,"&gt;0")+COUNTIFS('BE H'!$D$5:$D$72,CLUBS!$B30,'BE H'!$O$5:$O$72,"&gt;0")+COUNTIFS('MI F'!$D$5:$D$72,CLUBS!$B30,'MI F'!$O$5:$O$72,"&gt;0")+COUNTIFS('MI H'!$D$5:$D$72,CLUBS!$B30,'MI H'!$O$5:$O$72,"&gt;0")+COUNTIFS('CA F'!$D$5:$D$72,CLUBS!$B30,'CA F'!$O$5:$O$72,"&gt;0")+COUNTIFS('CA H'!$D$5:$D$72,CLUBS!$B30,'CA H'!$O$5:$O$72,"&gt;0")+COUNTIFS('JU F'!$D$5:$D$72,CLUBS!$B30,'JU F'!$O$5:$O$72,"&gt;0")+COUNTIFS('JU H'!$D$5:$D$72,CLUBS!$B30,'JU H'!$O$5:$O$72,"&gt;0")</f>
        <v>0</v>
      </c>
      <c r="N30" s="26">
        <f>SUMIF('MP F'!$D$5:$D$72,CLUBS!$B30,'MP F'!$P$5:$P$72)+SUMIF('MP H'!$D$5:$D$72,CLUBS!$B30,'MP H'!$P$5:$P$72)+SUMIF('PO F'!$D$5:$D$72,CLUBS!$B30,'PO F'!$P$5:$P$72)+SUMIF('PO H'!$D$5:$D$72,CLUBS!$B30,'PO H'!$P$5:$P$72)+SUMIF('PU F'!$D$5:$D$72,CLUBS!$B30,'PU F'!$P$5:$P$72)+SUMIF('PU H'!$D$5:$D$72,CLUBS!$B30,'PU H'!$P$5:$P$72)+SUMIF('BE F'!$D$5:$D$72,CLUBS!$B30,'BE F'!$P$5:$P$72)+SUMIF('BE H'!$D$5:$D$72,CLUBS!$B30,'BE H'!$P$5:$P$72)+SUMIF('MI F'!$D$5:$D$72,CLUBS!$B30,'MI F'!$P$5:$P$72)+SUMIF('MI H'!$D$5:$D$72,CLUBS!$B30,'MI H'!$P$5:$P$72)+SUMIF('CA F'!$D$5:$D$72,CLUBS!$B30,'CA F'!$P$5:$P$72)+SUMIF('CA H'!$D$5:$D$72,CLUBS!$B30,'CA H'!$P$5:$P$72)+SUMIF('JU F'!$D$5:$D$72,CLUBS!$B30,'JU F'!$P$5:$P$72)+SUMIF('JU H'!$D$5:$D$72,CLUBS!$B30,'JU H'!$P$5:$P$72)</f>
        <v>0</v>
      </c>
      <c r="O30" s="26">
        <f>COUNTIFS('MP F'!$D$5:$D$72,CLUBS!$B30,'MP F'!$Q$5:$Q$72,"&gt;0")+COUNTIFS('MP H'!$D$5:$D$72,CLUBS!$B30,'MP H'!$Q$5:$Q$72,"&gt;0")+COUNTIFS('PO F'!$D$5:$D$72,CLUBS!$B30,'PO F'!$Q$5:$Q$72,"&gt;0")+COUNTIFS('PO H'!$D$5:$D$72,CLUBS!$B30,'PO H'!$Q$5:$Q$72,"&gt;0")+COUNTIFS('PU F'!$D$5:$D$72,CLUBS!$B30,'PU F'!$Q$5:$Q$72,"&gt;0")+COUNTIFS('PU H'!$D$5:$D$72,CLUBS!$B30,'PU H'!$Q$5:$Q$72,"&gt;0")+COUNTIFS('BE F'!$D$5:$D$72,CLUBS!$B30,'BE F'!$Q$5:$Q$72,"&gt;0")+COUNTIFS('BE H'!$D$5:$D$72,CLUBS!$B30,'BE H'!$Q$5:$Q$72,"&gt;0")+COUNTIFS('MI F'!$D$5:$D$72,CLUBS!$B30,'MI F'!$Q$5:$Q$72,"&gt;0")+COUNTIFS('MI H'!$D$5:$D$72,CLUBS!$B30,'MI H'!$Q$5:$Q$72,"&gt;0")+COUNTIFS('CA F'!$D$5:$D$72,CLUBS!$B30,'CA F'!$Q$5:$Q$72,"&gt;0")+COUNTIFS('CA H'!$D$5:$D$72,CLUBS!$B30,'CA H'!$Q$5:$Q$72,"&gt;0")+COUNTIFS('JU F'!$D$5:$D$72,CLUBS!$B30,'JU F'!$Q$5:$Q$72,"&gt;0")+COUNTIFS('JU H'!$D$5:$D$72,CLUBS!$B30,'JU H'!$Q$5:$Q$72,"&gt;0")</f>
        <v>0</v>
      </c>
      <c r="P30" s="26">
        <f>SUMIF('MP F'!$D$5:$D$72,CLUBS!$B30,'MP F'!$R$5:$R$72)+SUMIF('MP H'!$D$5:$D$72,CLUBS!$B30,'MP H'!$R$5:$R$72)+SUMIF('PO F'!$D$5:$D$72,CLUBS!$B30,'PO F'!$R$5:$R$72)+SUMIF('PO H'!$D$5:$D$72,CLUBS!$B30,'PO H'!$R$5:$R$72)+SUMIF('PU F'!$D$5:$D$72,CLUBS!$B30,'PU F'!$R$5:$R$72)+SUMIF('PU H'!$D$5:$D$72,CLUBS!$B30,'PU H'!$R$5:$R$72)+SUMIF('BE F'!$D$5:$D$72,CLUBS!$B30,'BE F'!$R$5:$R$72)+SUMIF('BE H'!$D$5:$D$72,CLUBS!$B30,'BE H'!$R$5:$R$72)+SUMIF('MI F'!$D$5:$D$72,CLUBS!$B30,'MI F'!$R$5:$R$72)+SUMIF('MI H'!$D$5:$D$72,CLUBS!$B30,'MI H'!$R$5:$R$72)+SUMIF('CA F'!$D$5:$D$72,CLUBS!$B30,'CA F'!$R$5:$R$72)+SUMIF('CA H'!$D$5:$D$72,CLUBS!$B30,'CA H'!$R$5:$R$72)+SUMIF('JU F'!$D$5:$D$72,CLUBS!$B30,'JU F'!$R$5:$R$72)+SUMIF('JU H'!$D$5:$D$72,CLUBS!$B30,'JU H'!$R$5:$R$72)</f>
        <v>0</v>
      </c>
      <c r="Q30" s="26">
        <f>COUNTIFS('MP F'!$D$5:$D$72,CLUBS!$B30,'MP F'!$S$5:$S$72,"&gt;0")+COUNTIFS('MP H'!$D$5:$D$72,CLUBS!$B30,'MP H'!$S$5:$S$72,"&gt;0")+COUNTIFS('PO F'!$D$5:$D$72,CLUBS!$B30,'PO F'!$S$5:$S$72,"&gt;0")+COUNTIFS('PO H'!$D$5:$D$72,CLUBS!$B30,'PO H'!$S$5:$S$72,"&gt;0")+COUNTIFS('PU F'!$D$5:$D$72,CLUBS!$B30,'PU F'!$S$5:$S$72,"&gt;0")+COUNTIFS('PU H'!$D$5:$D$72,CLUBS!$B30,'PU H'!$S$5:$S$72,"&gt;0")+COUNTIFS('BE F'!$D$5:$D$72,CLUBS!$B30,'BE F'!$S$5:$S$72,"&gt;0")+COUNTIFS('BE H'!$D$5:$D$72,CLUBS!$B30,'BE H'!$S$5:$S$72,"&gt;0")+COUNTIFS('MI F'!$D$5:$D$72,CLUBS!$B30,'MI F'!$S$5:$S$72,"&gt;0")+COUNTIFS('MI H'!$D$5:$D$72,CLUBS!$B30,'MI H'!$S$5:$S$72,"&gt;0")+COUNTIFS('CA F'!$D$5:$D$72,CLUBS!$B30,'CA F'!$S$5:$S$72,"&gt;0")+COUNTIFS('CA H'!$D$5:$D$72,CLUBS!$B30,'CA H'!$S$5:$S$72,"&gt;0")+COUNTIFS('JU F'!$D$5:$D$72,CLUBS!$B30,'JU F'!$S$5:$S$72,"&gt;0")+COUNTIFS('JU H'!$D$5:$D$72,CLUBS!$B30,'JU H'!$S$5:$S$72,"&gt;0")</f>
        <v>0</v>
      </c>
      <c r="R30" s="26">
        <f>SUMIF('MP F'!$D$5:$D$72,CLUBS!$B30,'MP F'!$T$5:$T$72)+SUMIF('MP H'!$D$5:$D$72,CLUBS!$B30,'MP H'!$T$5:$T$72)+SUMIF('PO F'!$D$5:$D$72,CLUBS!$B30,'PO F'!$T$5:$T$72)+SUMIF('PO H'!$D$5:$D$72,CLUBS!$B30,'PO H'!$T$5:$T$72)+SUMIF('PU F'!$D$5:$D$72,CLUBS!$B30,'PU F'!$T$5:$T$72)+SUMIF('PU H'!$D$5:$D$72,CLUBS!$B30,'PU H'!$T$5:$T$72)+SUMIF('BE F'!$D$5:$D$72,CLUBS!$B30,'BE F'!$T$5:$T$72)+SUMIF('BE H'!$D$5:$D$72,CLUBS!$B30,'BE H'!$T$5:$T$72)+SUMIF('MI F'!$D$5:$D$72,CLUBS!$B30,'MI F'!$T$5:$T$72)+SUMIF('MI H'!$D$5:$D$72,CLUBS!$B30,'MI H'!$T$5:$T$72)+SUMIF('CA F'!$D$5:$D$72,CLUBS!$B30,'CA F'!$T$5:$T$72)+SUMIF('CA H'!$D$5:$D$72,CLUBS!$B30,'CA H'!$T$5:$T$72)+SUMIF('JU F'!$D$5:$D$72,CLUBS!$B30,'JU F'!$T$5:$T$72)+SUMIF('JU H'!$D$5:$D$72,CLUBS!$B30,'JU H'!$T$5:$T$72)</f>
        <v>0</v>
      </c>
      <c r="S30" s="26">
        <f>COUNTIFS('MP F'!$D$5:$D$72,CLUBS!$B30,'MP F'!$U$5:$U$72,"&gt;0")+COUNTIFS('MP H'!$D$5:$D$72,CLUBS!$B30,'MP H'!$U$5:$U$72,"&gt;0")+COUNTIFS('PO F'!$D$5:$D$72,CLUBS!$B30,'PO F'!$U$5:$U$72,"&gt;0")+COUNTIFS('PO H'!$D$5:$D$72,CLUBS!$B30,'PO H'!$U$5:$U$72,"&gt;0")+COUNTIFS('PU F'!$D$5:$D$72,CLUBS!$B30,'PU F'!$U$5:$U$72,"&gt;0")+COUNTIFS('PU H'!$D$5:$D$72,CLUBS!$B30,'PU H'!$U$5:$U$72,"&gt;0")+COUNTIFS('BE F'!$D$5:$D$72,CLUBS!$B30,'BE F'!$U$5:$U$72,"&gt;0")+COUNTIFS('BE H'!$D$5:$D$72,CLUBS!$B30,'BE H'!$U$5:$U$72,"&gt;0")+COUNTIFS('MI F'!$D$5:$D$72,CLUBS!$B30,'MI F'!$U$5:$U$72,"&gt;0")+COUNTIFS('MI H'!$D$5:$D$72,CLUBS!$B30,'MI H'!$U$5:$U$72,"&gt;0")+COUNTIFS('CA F'!$D$5:$D$72,CLUBS!$B30,'CA F'!$U$5:$U$72,"&gt;0")+COUNTIFS('CA H'!$D$5:$D$72,CLUBS!$B30,'CA H'!$U$5:$U$72,"&gt;0")+COUNTIFS('JU F'!$D$5:$D$72,CLUBS!$B30,'JU F'!$U$5:$U$72,"&gt;0")+COUNTIFS('JU H'!$D$5:$D$72,CLUBS!$B30,'JU H'!$U$5:$U$72,"&gt;0")</f>
        <v>0</v>
      </c>
      <c r="T30" s="26">
        <f>SUMIF('MP F'!$D$5:$D$72,CLUBS!$B30,'MP F'!$V$5:$V$72)+SUMIF('MP H'!$D$5:$D$72,CLUBS!$B30,'MP H'!$V$5:$V$72)+SUMIF('PO F'!$D$5:$D$72,CLUBS!$B30,'PO F'!$V$5:$V$72)+SUMIF('PO H'!$D$5:$D$72,CLUBS!$B30,'PO H'!$V$5:$V$72)+SUMIF('PU F'!$D$5:$D$72,CLUBS!$B30,'PU F'!$V$5:$V$72)+SUMIF('PU H'!$D$5:$D$72,CLUBS!$B30,'PU H'!$V$5:$V$72)+SUMIF('BE F'!$D$5:$D$72,CLUBS!$B30,'BE F'!$V$5:$V$72)+SUMIF('BE H'!$D$5:$D$72,CLUBS!$B30,'BE H'!$V$5:$V$72)+SUMIF('MI F'!$D$5:$D$72,CLUBS!$B30,'MI F'!$V$5:$V$72)+SUMIF('MI H'!$D$5:$D$72,CLUBS!$B30,'MI H'!$V$5:$V$72)+SUMIF('CA F'!$D$5:$D$72,CLUBS!$B30,'CA F'!$V$5:$V$72)+SUMIF('CA H'!$D$5:$D$72,CLUBS!$B30,'CA H'!$V$5:$V$72)+SUMIF('JU F'!$D$5:$D$72,CLUBS!$B30,'JU F'!$V$5:$V$72)+SUMIF('JU H'!$D$5:$D$72,CLUBS!$B30,'JU H'!$V$5:$V$72)</f>
        <v>0</v>
      </c>
      <c r="U30" s="26">
        <f>COUNTIFS('MP F'!$D$5:$D$72,CLUBS!$B30,'MP F'!$W$5:$W$72,"&gt;0")+COUNTIFS('MP H'!$D$5:$D$72,CLUBS!$B30,'MP H'!$W$5:$W$72,"&gt;0")+COUNTIFS('PO F'!$D$5:$D$72,CLUBS!$B30,'PO F'!$W$5:$W$72,"&gt;0")+COUNTIFS('PO H'!$D$5:$D$72,CLUBS!$B30,'PO H'!$W$5:$W$72,"&gt;0")+COUNTIFS('PU F'!$D$5:$D$72,CLUBS!$B30,'PU F'!$W$5:$W$72,"&gt;0")+COUNTIFS('PU H'!$D$5:$D$72,CLUBS!$B30,'PU H'!$W$5:$W$72,"&gt;0")+COUNTIFS('BE F'!$D$5:$D$72,CLUBS!$B30,'BE F'!$W$5:$W$72,"&gt;0")+COUNTIFS('BE H'!$D$5:$D$72,CLUBS!$B30,'BE H'!$W$5:$W$72,"&gt;0")+COUNTIFS('MI F'!$D$5:$D$72,CLUBS!$B30,'MI F'!$W$5:$W$72,"&gt;0")+COUNTIFS('MI H'!$D$5:$D$72,CLUBS!$B30,'MI H'!$W$5:$W$72,"&gt;0")+COUNTIFS('CA F'!$D$5:$D$72,CLUBS!$B30,'CA F'!$W$5:$W$72,"&gt;0")+COUNTIFS('CA H'!$D$5:$D$72,CLUBS!$B30,'CA H'!$W$5:$W$72,"&gt;0")+COUNTIFS('JU F'!$D$5:$D$72,CLUBS!$B30,'JU F'!$W$5:$W$72,"&gt;0")+COUNTIFS('JU H'!$D$5:$D$72,CLUBS!$B30,'JU H'!$W$5:$W$72,"&gt;0")</f>
        <v>0</v>
      </c>
      <c r="V30" s="26">
        <f>SUMIF('MP F'!$D$5:$D$72,CLUBS!$B30,'MP F'!$X$5:$X$72)+SUMIF('MP H'!$D$5:$D$72,CLUBS!$B30,'MP H'!$X$5:$X$72)+SUMIF('PO F'!$D$5:$D$72,CLUBS!$B30,'PO F'!$X$5:$X$72)+SUMIF('PO H'!$D$5:$D$72,CLUBS!$B30,'PO H'!$X$5:$X$72)+SUMIF('PU F'!$D$5:$D$72,CLUBS!$B30,'PU F'!$X$5:$X$72)+SUMIF('PU H'!$D$5:$D$72,CLUBS!$B30,'PU H'!$X$5:$X$72)+SUMIF('BE F'!$D$5:$D$72,CLUBS!$B30,'BE F'!$X$5:$X$72)+SUMIF('BE H'!$D$5:$D$72,CLUBS!$B30,'BE H'!$X$5:$X$72)+SUMIF('MI F'!$D$5:$D$72,CLUBS!$B30,'MI F'!$X$5:$X$72)+SUMIF('MI H'!$D$5:$D$72,CLUBS!$B30,'MI H'!$X$5:$X$72)+SUMIF('CA F'!$D$5:$D$72,CLUBS!$B30,'CA F'!$X$5:$X$72)+SUMIF('CA H'!$D$5:$D$72,CLUBS!$B30,'CA H'!$X$5:$X$72)+SUMIF('JU F'!$D$5:$D$72,CLUBS!$B30,'JU F'!$X$5:$X$72)+SUMIF('JU H'!$D$5:$D$72,CLUBS!$B30,'JU H'!$X$5:$X$72)</f>
        <v>0</v>
      </c>
      <c r="W30" s="26">
        <f>COUNTIFS('MP F'!$D$5:$D$72,CLUBS!$B30,'MP F'!$Y$5:$Y$72,"&gt;0")+COUNTIFS('MP H'!$D$5:$D$72,CLUBS!$B30,'MP H'!$Y$5:$Y$72,"&gt;0")+COUNTIFS('PO F'!$D$5:$D$72,CLUBS!$B30,'PO F'!$Y$5:$Y$72,"&gt;0")+COUNTIFS('PO H'!$D$5:$D$72,CLUBS!$B30,'PO H'!$Y$5:$Y$72,"&gt;0")+COUNTIFS('PU F'!$D$5:$D$72,CLUBS!$B30,'PU F'!$Y$5:$Y$72,"&gt;0")+COUNTIFS('PU H'!$D$5:$D$72,CLUBS!$B30,'PU H'!$Y$5:$Y$72,"&gt;0")+COUNTIFS('BE F'!$D$5:$D$72,CLUBS!$B30,'BE F'!$Y$5:$Y$72,"&gt;0")+COUNTIFS('BE H'!$D$5:$D$72,CLUBS!$B30,'BE H'!$Y$5:$Y$72,"&gt;0")+COUNTIFS('MI F'!$D$5:$D$72,CLUBS!$B30,'MI F'!$Y$5:$Y$72,"&gt;0")+COUNTIFS('MI H'!$D$5:$D$72,CLUBS!$B30,'MI H'!$Y$5:$Y$72,"&gt;0")+COUNTIFS('CA F'!$D$5:$D$72,CLUBS!$B30,'CA F'!$Y$5:$Y$72,"&gt;0")+COUNTIFS('CA H'!$D$5:$D$72,CLUBS!$B30,'CA H'!$Y$5:$Y$72,"&gt;0")+COUNTIFS('JU F'!$D$5:$D$72,CLUBS!$B30,'JU F'!$Y$5:$Y$72,"&gt;0")+COUNTIFS('JU H'!$D$5:$D$72,CLUBS!$B30,'JU H'!$Y$5:$Y$72,"&gt;0")</f>
        <v>0</v>
      </c>
      <c r="X30" s="26">
        <f>SUMIF('MP F'!$D$5:$D$72,CLUBS!$B30,'MP F'!$Z$5:$Z$72)+SUMIF('MP H'!$D$5:$D$72,CLUBS!$B30,'MP H'!$Z$5:$Z$72)+SUMIF('PO F'!$D$5:$D$72,CLUBS!$B30,'PO F'!$Z$5:$Z$72)+SUMIF('PO H'!$D$5:$D$72,CLUBS!$B30,'PO H'!$Z$5:$Z$72)+SUMIF('PU F'!$D$5:$D$72,CLUBS!$B30,'PU F'!$Z$5:$Z$72)+SUMIF('PU H'!$D$5:$D$72,CLUBS!$B30,'PU H'!$Z$5:$Z$72)+SUMIF('BE F'!$D$5:$D$72,CLUBS!$B30,'BE F'!$Z$5:$Z$72)+SUMIF('BE H'!$D$5:$D$72,CLUBS!$B30,'BE H'!$Z$5:$Z$72)+SUMIF('MI F'!$D$5:$D$72,CLUBS!$B30,'MI F'!$Z$5:$Z$72)+SUMIF('MI H'!$D$5:$D$72,CLUBS!$B30,'MI H'!$Z$5:$Z$72)+SUMIF('CA F'!$D$5:$D$72,CLUBS!$B30,'CA F'!$Z$5:$Z$72)+SUMIF('CA H'!$D$5:$D$72,CLUBS!$B30,'CA H'!$Z$5:$Z$72)+SUMIF('JU F'!$D$5:$D$72,CLUBS!$B30,'JU F'!$Z$5:$Z$72)+SUMIF('JU H'!$D$5:$D$72,CLUBS!$B30,'JU H'!$Z$5:$Z$72)</f>
        <v>0</v>
      </c>
      <c r="Y30" s="26">
        <f>COUNTIFS('MP F'!$D$5:$D$72,CLUBS!$B30,'MP F'!$AA$5:$AA$72,"&gt;0")+COUNTIFS('MP H'!$D$5:$D$72,CLUBS!$B30,'MP H'!$AA$5:$AA$72,"&gt;0")+COUNTIFS('PO F'!$D$5:$D$72,CLUBS!$B30,'PO F'!$AA$5:$AA$72,"&gt;0")+COUNTIFS('PO H'!$D$5:$D$72,CLUBS!$B30,'PO H'!$AA$5:$AA$72,"&gt;0")+COUNTIFS('PU F'!$D$5:$D$72,CLUBS!$B30,'PU F'!$AA$5:$AA$72,"&gt;0")+COUNTIFS('PU H'!$D$5:$D$72,CLUBS!$B30,'PU H'!$AA$5:$AA$72,"&gt;0")+COUNTIFS('BE F'!$D$5:$D$72,CLUBS!$B30,'BE F'!$AA$5:$AA$72,"&gt;0")+COUNTIFS('BE H'!$D$5:$D$72,CLUBS!$B30,'BE H'!$AA$5:$AA$72,"&gt;0")+COUNTIFS('MI F'!$D$5:$D$72,CLUBS!$B30,'MI F'!$AA$5:$AA$72,"&gt;0")+COUNTIFS('MI H'!$D$5:$D$72,CLUBS!$B30,'MI H'!$AA$5:$AA$72,"&gt;0")+COUNTIFS('CA F'!$D$5:$D$72,CLUBS!$B30,'CA F'!$AA$5:$AA$72,"&gt;0")+COUNTIFS('CA H'!$D$5:$D$72,CLUBS!$B30,'CA H'!$AA$5:$AA$72,"&gt;0")+COUNTIFS('JU F'!$D$5:$D$72,CLUBS!$B30,'JU F'!$AA$5:$AA$72,"&gt;0")+COUNTIFS('JU H'!$D$5:$D$72,CLUBS!$B30,'JU H'!$AA$5:$AA$72,"&gt;0")</f>
        <v>0</v>
      </c>
      <c r="Z30" s="26">
        <f>SUMIF('MP F'!$D$5:$D$72,CLUBS!$B30,'MP F'!$AB$5:$AB$72)+SUMIF('MP H'!$D$5:$D$72,CLUBS!$B30,'MP H'!$AB$5:$AB$72)+SUMIF('PO F'!$D$5:$D$72,CLUBS!$B30,'PO F'!$AB$5:$AB$72)+SUMIF('PO H'!$D$5:$D$72,CLUBS!$B30,'PO H'!$AB$5:$AB$72)+SUMIF('PU F'!$D$5:$D$72,CLUBS!$B30,'PU F'!$AB$5:$AB$72)+SUMIF('PU H'!$D$5:$D$72,CLUBS!$B30,'PU H'!$AB$5:$AB$72)+SUMIF('BE F'!$D$5:$D$72,CLUBS!$B30,'BE F'!$AB$5:$AB$72)+SUMIF('BE H'!$D$5:$D$72,CLUBS!$B30,'BE H'!$AB$5:$AB$72)+SUMIF('MI F'!$D$5:$D$72,CLUBS!$B30,'MI F'!$AB$5:$AB$72)+SUMIF('MI H'!$D$5:$D$72,CLUBS!$B30,'MI H'!$AB$5:$AB$72)+SUMIF('CA F'!$D$5:$D$72,CLUBS!$B30,'CA F'!$AB$5:$AB$72)+SUMIF('CA H'!$D$5:$D$72,CLUBS!$B30,'CA H'!$AB$5:$AB$72)+SUMIF('JU F'!$D$5:$D$72,CLUBS!$B30,'JU F'!$AB$5:$AB$72)+SUMIF('JU H'!$D$5:$D$72,CLUBS!$B30,'JU H'!$AB$5:$AB$72)</f>
        <v>0</v>
      </c>
      <c r="AA30" s="26">
        <f>COUNTIFS('MP F'!$D$5:$D$72,CLUBS!$B30,'MP F'!$AC$5:$AC$72,"&gt;0")+COUNTIFS('MP H'!$D$5:$D$72,CLUBS!$B30,'MP H'!$AC$5:$AC$72,"&gt;0")+COUNTIFS('PO F'!$D$5:$D$72,CLUBS!$B30,'PO F'!$AC$5:$AC$72,"&gt;0")+COUNTIFS('PO H'!$D$5:$D$72,CLUBS!$B30,'PO H'!$AC$5:$AC$72,"&gt;0")+COUNTIFS('PU F'!$D$5:$D$72,CLUBS!$B30,'PU F'!$AC$5:$AC$72,"&gt;0")+COUNTIFS('PU H'!$D$5:$D$72,CLUBS!$B30,'PU H'!$AC$5:$AC$72,"&gt;0")+COUNTIFS('BE F'!$D$5:$D$72,CLUBS!$B30,'BE F'!$AC$5:$AC$72,"&gt;0")+COUNTIFS('BE H'!$D$5:$D$72,CLUBS!$B30,'BE H'!$AC$5:$AC$72,"&gt;0")+COUNTIFS('MI F'!$D$5:$D$72,CLUBS!$B30,'MI F'!$AC$5:$AC$72,"&gt;0")+COUNTIFS('MI H'!$D$5:$D$72,CLUBS!$B30,'MI H'!$AC$5:$AC$72,"&gt;0")+COUNTIFS('CA F'!$D$5:$D$72,CLUBS!$B30,'CA F'!$AC$5:$AC$72,"&gt;0")+COUNTIFS('CA H'!$D$5:$D$72,CLUBS!$B30,'CA H'!$AC$5:$AC$72,"&gt;0")+COUNTIFS('JU F'!$D$5:$D$72,CLUBS!$B30,'JU F'!$AC$5:$AC$72,"&gt;0")+COUNTIFS('JU H'!$D$5:$D$72,CLUBS!$B30,'JU H'!$AC$5:$AC$72,"&gt;0")</f>
        <v>0</v>
      </c>
      <c r="AB30" s="26">
        <f>SUMIF('MP F'!$D$5:$D$72,CLUBS!$B30,'MP F'!$AD$5:$AD$72)+SUMIF('MP H'!$D$5:$D$72,CLUBS!$B30,'MP H'!$AD$5:$AD$72)+SUMIF('PO F'!$D$5:$D$72,CLUBS!$B30,'PO F'!$AD$5:$AD$72)+SUMIF('PO H'!$D$5:$D$72,CLUBS!$B30,'PO H'!$AD$5:$AD$72)+SUMIF('PU F'!$D$5:$D$72,CLUBS!$B30,'PU F'!$AD$5:$AD$72)+SUMIF('PU H'!$D$5:$D$72,CLUBS!$B30,'PU H'!$AD$5:$AD$72)+SUMIF('BE F'!$D$5:$D$72,CLUBS!$B30,'BE F'!$AD$5:$AD$72)+SUMIF('BE H'!$D$5:$D$72,CLUBS!$B30,'BE H'!$AD$5:$AD$72)+SUMIF('MI F'!$D$5:$D$72,CLUBS!$B30,'MI F'!$AD$5:$AD$72)+SUMIF('MI H'!$D$5:$D$72,CLUBS!$B30,'MI H'!$AD$5:$AD$72)+SUMIF('CA F'!$D$5:$D$72,CLUBS!$B30,'CA F'!$AD$5:$AD$72)+SUMIF('CA H'!$D$5:$D$72,CLUBS!$B30,'CA H'!$AD$5:$AD$72)+SUMIF('JU F'!$D$5:$D$72,CLUBS!$B30,'JU F'!$AD$5:$AD$72)+SUMIF('JU H'!$D$5:$D$72,CLUBS!$B30,'JU H'!$AD$5:$AD$72)</f>
        <v>0</v>
      </c>
      <c r="AC30" s="26">
        <f>COUNTIFS('MP F'!$D$5:$D$72,CLUBS!$B30,'MP F'!$AE$5:$AE$72,"&gt;0")+COUNTIFS('MP H'!$D$5:$D$72,CLUBS!$B30,'MP H'!$AE$5:$AE$72,"&gt;0")+COUNTIFS('PO F'!$D$5:$D$72,CLUBS!$B30,'PO F'!$AE$5:$AE$72,"&gt;0")+COUNTIFS('PO H'!$D$5:$D$72,CLUBS!$B30,'PO H'!$AE$5:$AE$72,"&gt;0")+COUNTIFS('PU F'!$D$5:$D$72,CLUBS!$B30,'PU F'!$AE$5:$AE$72,"&gt;0")+COUNTIFS('PU H'!$D$5:$D$72,CLUBS!$B30,'PU H'!$AE$5:$AE$72,"&gt;0")+COUNTIFS('BE F'!$D$5:$D$72,CLUBS!$B30,'BE F'!$AE$5:$AE$72,"&gt;0")+COUNTIFS('BE H'!$D$5:$D$72,CLUBS!$B30,'BE H'!$AE$5:$AE$72,"&gt;0")+COUNTIFS('MI F'!$D$5:$D$72,CLUBS!$B30,'MI F'!$AE$5:$AE$72,"&gt;0")+COUNTIFS('MI H'!$D$5:$D$72,CLUBS!$B30,'MI H'!$AE$5:$AE$72,"&gt;0")+COUNTIFS('CA F'!$D$5:$D$72,CLUBS!$B30,'CA F'!$AE$5:$AE$72,"&gt;0")+COUNTIFS('CA H'!$D$5:$D$72,CLUBS!$B30,'CA H'!$AE$5:$AE$72,"&gt;0")+COUNTIFS('JU F'!$D$5:$D$72,CLUBS!$B30,'JU F'!$AE$5:$AE$72,"&gt;0")+COUNTIFS('JU H'!$D$5:$D$72,CLUBS!$B30,'JU H'!$AE$5:$AE$72,"&gt;0")</f>
        <v>0</v>
      </c>
      <c r="AD30" s="26">
        <f>SUMIF('MP F'!$D$5:$D$72,CLUBS!$B30,'MP F'!$AF$5:$AF$72)+SUMIF('MP H'!$D$5:$D$72,CLUBS!$B30,'MP H'!$AF$5:$AF$72)+SUMIF('PO F'!$D$5:$D$72,CLUBS!$B30,'PO F'!$AF$5:$AF$72)+SUMIF('PO H'!$D$5:$D$72,CLUBS!$B30,'PO H'!$AF$5:$AF$72)+SUMIF('PU F'!$D$5:$D$72,CLUBS!$B30,'PU F'!$AF$5:$AF$72)+SUMIF('PU H'!$D$5:$D$72,CLUBS!$B30,'PU H'!$AF$5:$AF$72)+SUMIF('BE F'!$D$5:$D$72,CLUBS!$B30,'BE F'!$AF$5:$AF$72)+SUMIF('BE H'!$D$5:$D$72,CLUBS!$B30,'BE H'!$AF$5:$AF$72)+SUMIF('MI F'!$D$5:$D$72,CLUBS!$B30,'MI F'!$AF$5:$AF$72)+SUMIF('MI H'!$D$5:$D$72,CLUBS!$B30,'MI H'!$AF$5:$AF$72)+SUMIF('CA F'!$D$5:$D$72,CLUBS!$B30,'CA F'!$AF$5:$AF$72)+SUMIF('CA H'!$D$5:$D$72,CLUBS!$B30,'CA H'!$AF$5:$AF$72)+SUMIF('JU F'!$D$5:$D$72,CLUBS!$B30,'JU F'!$AF$5:$AF$72)+SUMIF('JU H'!$D$5:$D$72,CLUBS!$B30,'JU H'!$AF$5:$AF$72)</f>
        <v>0</v>
      </c>
      <c r="AE30" s="26">
        <f>COUNTIFS('MP F'!$D$5:$D$72,CLUBS!$B30,'MP F'!$AG$5:$AG$72,"&gt;0")+COUNTIFS('MP H'!$D$5:$D$72,CLUBS!$B30,'MP H'!$AG$5:$AG$72,"&gt;0")+COUNTIFS('PO F'!$D$5:$D$72,CLUBS!$B30,'PO F'!$AG$5:$AG$72,"&gt;0")+COUNTIFS('PO H'!$D$5:$D$72,CLUBS!$B30,'PO H'!$AG$5:$AG$72,"&gt;0")+COUNTIFS('PU F'!$D$5:$D$72,CLUBS!$B30,'PU F'!$AG$5:$AG$72,"&gt;0")+COUNTIFS('PU H'!$D$5:$D$72,CLUBS!$B30,'PU H'!$AG$5:$AG$72,"&gt;0")+COUNTIFS('BE F'!$D$5:$D$72,CLUBS!$B30,'BE F'!$AG$5:$AG$72,"&gt;0")+COUNTIFS('BE H'!$D$5:$D$72,CLUBS!$B30,'BE H'!$AG$5:$AG$72,"&gt;0")+COUNTIFS('MI F'!$D$5:$D$72,CLUBS!$B30,'MI F'!$AG$5:$AG$72,"&gt;0")+COUNTIFS('MI H'!$D$5:$D$72,CLUBS!$B30,'MI H'!$AG$5:$AG$72,"&gt;0")+COUNTIFS('CA F'!$D$5:$D$72,CLUBS!$B30,'CA F'!$AG$5:$AG$72,"&gt;0")+COUNTIFS('CA H'!$D$5:$D$72,CLUBS!$B30,'CA H'!$AG$5:$AG$72,"&gt;0")+COUNTIFS('JU F'!$D$5:$D$72,CLUBS!$B30,'JU F'!$AG$5:$AG$72,"&gt;0")+COUNTIFS('JU H'!$D$5:$D$72,CLUBS!$B30,'JU H'!$AG$5:$AG$72,"&gt;0")</f>
        <v>0</v>
      </c>
      <c r="AF30" s="26">
        <f>SUMIF('MP F'!$D$5:$D$72,CLUBS!$B30,'MP F'!$AH$5:$AH$72)+SUMIF('MP H'!$D$5:$D$72,CLUBS!$B30,'MP H'!$AH$5:$AH$72)+SUMIF('PO F'!$D$5:$D$72,CLUBS!$B30,'PO F'!$AH$5:$AH$72)+SUMIF('PO H'!$D$5:$D$72,CLUBS!$B30,'PO H'!$AH$5:$AH$72)+SUMIF('PU F'!$D$5:$D$72,CLUBS!$B30,'PU F'!$AH$5:$AH$72)+SUMIF('PU H'!$D$5:$D$72,CLUBS!$B30,'PU H'!$AH$5:$AH$72)+SUMIF('BE F'!$D$5:$D$72,CLUBS!$B30,'BE F'!$AH$5:$AH$72)+SUMIF('BE H'!$D$5:$D$72,CLUBS!$B30,'BE H'!$AH$5:$AH$72)+SUMIF('MI F'!$D$5:$D$72,CLUBS!$B30,'MI F'!$AH$5:$AH$72)+SUMIF('MI H'!$D$5:$D$72,CLUBS!$B30,'MI H'!$AH$5:$AH$72)+SUMIF('CA F'!$D$5:$D$72,CLUBS!$B30,'CA F'!$AH$5:$AH$72)+SUMIF('CA H'!$D$5:$D$72,CLUBS!$B30,'CA H'!$AH$5:$AH$72)+SUMIF('JU F'!$D$5:$D$72,CLUBS!$B30,'JU F'!$AH$5:$AH$72)+SUMIF('JU H'!$D$5:$D$72,CLUBS!$B30,'JU H'!$AH$5:$AH$72)</f>
        <v>0</v>
      </c>
      <c r="AG30" s="16">
        <f t="shared" si="1"/>
        <v>23</v>
      </c>
      <c r="AH30" s="28">
        <f t="shared" si="2"/>
        <v>387</v>
      </c>
      <c r="AI30" s="29">
        <f t="shared" si="3"/>
        <v>16.826086956521738</v>
      </c>
      <c r="AJ30" s="14">
        <f>COUNTIF('Licenciés Jeunes 2023'!F:F,CLUBS!B30)</f>
        <v>0</v>
      </c>
      <c r="AK30" s="27">
        <f t="shared" si="4"/>
        <v>0</v>
      </c>
    </row>
    <row r="31" spans="1:37" ht="13.5" x14ac:dyDescent="0.3">
      <c r="A31" s="34">
        <f t="shared" si="0"/>
        <v>16</v>
      </c>
      <c r="B31" s="65" t="s">
        <v>41</v>
      </c>
      <c r="C31" s="14">
        <f>COUNTIFS('MP F'!$D$5:$D$72,CLUBS!$B31,'MP F'!$E$5:$E$72,"&gt;0")+COUNTIFS('MP H'!$D$5:$D$72,CLUBS!$B31,'MP H'!$E$5:$E$72,"&gt;0")+COUNTIFS('PO F'!$D$5:$D$72,CLUBS!$B31,'PO F'!$E$5:$E$72,"&gt;0")+COUNTIFS('PO H'!$D$5:$D$72,CLUBS!$B31,'PO H'!$E$5:$E$72,"&gt;0")+COUNTIFS('PU F'!$D$5:$D$72,CLUBS!$B31,'PU F'!$E$5:$E$72,"&gt;0")+COUNTIFS('PU H'!$D$5:$D$72,CLUBS!$B31,'PU H'!$E$5:$E$72,"&gt;0")+COUNTIFS('BE F'!$D$5:$D$72,CLUBS!$B31,'BE F'!$E$5:$E$72,"&gt;0")+COUNTIFS('BE H'!$D$5:$D$72,CLUBS!$B31,'BE H'!$E$5:$E$72,"&gt;0")+COUNTIFS('MI F'!$D$5:$D$72,CLUBS!$B31,'MI F'!$E$5:$E$72,"&gt;0")+COUNTIFS('MI H'!$D$5:$D$72,CLUBS!$B31,'MI H'!$E$5:$E$72,"&gt;0")+COUNTIFS('CA F'!$D$5:$D$72,CLUBS!$B31,'CA F'!$E$5:$E$72,"&gt;0")+COUNTIFS('CA H'!$D$5:$D$72,CLUBS!$B31,'CA H'!$E$5:$E$72,"&gt;0")+COUNTIFS('JU F'!$D$5:$D$72,CLUBS!$B31,'JU F'!$E$5:$E$72,"&gt;0")+COUNTIFS('JU H'!$D$5:$D$72,CLUBS!$B31,'JU H'!$E$5:$E$72,"&gt;0")</f>
        <v>0</v>
      </c>
      <c r="D31" s="27">
        <f>SUMIF('MP F'!$D$5:$D$72,CLUBS!$B31,'MP F'!$F$5:$F$72)+SUMIF('MP H'!$D$5:$D$72,CLUBS!$B31,'MP H'!$F$5:$F$72)+SUMIF('PO F'!$D$5:$D$72,CLUBS!$B31,'PO F'!$F$5:$F$72)+SUMIF('PO H'!$D$5:$D$72,CLUBS!$B31,'PO H'!$F$5:$F$72)+SUMIF('PU F'!$D$5:$D$72,CLUBS!$B31,'PU F'!$F$5:$F$72)+SUMIF('PU H'!$D$5:$D$72,CLUBS!$B31,'PU H'!$F$5:$F$72)+SUMIF('BE F'!$D$5:$D$72,CLUBS!$B31,'BE F'!$F$5:$F$72)+SUMIF('BE H'!$D$5:$D$72,CLUBS!$B31,'BE H'!$F$5:$F$72)+SUMIF('MI F'!$D$5:$D$72,CLUBS!$B31,'MI F'!$F$5:$F$72)+SUMIF('MI H'!$D$5:$D$72,CLUBS!$B31,'MI H'!$F$5:$F$72)+SUMIF('CA F'!$D$5:$D$72,CLUBS!$B31,'CA F'!$F$5:$F$72)+SUMIF('CA H'!$D$5:$D$72,CLUBS!$B31,'CA H'!$F$5:$F$72)+SUMIF('JU F'!$D$5:$D$72,CLUBS!$B31,'JU F'!$F$5:$F$72)+SUMIF('JU H'!$D$5:$D$72,CLUBS!$B31,'JU H'!$F$5:$F$72)</f>
        <v>0</v>
      </c>
      <c r="E31" s="38">
        <f>COUNTIFS('MP F'!$D$5:$D$72,CLUBS!$B31,'MP F'!$G$5:$G$72,"&gt;0")+COUNTIFS('MP H'!$D$5:$D$72,CLUBS!$B31,'MP H'!$G$5:$G$72,"&gt;0")+COUNTIFS('PO F'!$D$5:$D$72,CLUBS!$B31,'PO F'!$G$5:$G$72,"&gt;0")+COUNTIFS('PO H'!$D$5:$D$72,CLUBS!$B31,'PO H'!$G$5:$G$72,"&gt;0")+COUNTIFS('PU F'!$D$5:$D$72,CLUBS!$B31,'PU F'!$G$5:$G$72,"&gt;0")+COUNTIFS('PU H'!$D$5:$D$72,CLUBS!$B31,'PU H'!$G$5:$G$72,"&gt;0")+COUNTIFS('BE F'!$D$5:$D$72,CLUBS!$B31,'BE F'!$G$5:$G$72,"&gt;0")+COUNTIFS('BE H'!$D$5:$D$72,CLUBS!$B31,'BE H'!$G$5:$G$72,"&gt;0")+COUNTIFS('MI F'!$D$5:$D$72,CLUBS!$B31,'MI F'!$G$5:$G$72,"&gt;0")+COUNTIFS('MI H'!$D$5:$D$72,CLUBS!$B31,'MI H'!$G$5:$G$72,"&gt;0")+COUNTIFS('CA F'!$D$5:$D$72,CLUBS!$B31,'CA F'!$G$5:$G$72,"&gt;0")+COUNTIFS('CA H'!$D$5:$D$72,CLUBS!$B31,'CA H'!$G$5:$G$72,"&gt;0")+COUNTIFS('JU F'!$D$5:$D$72,CLUBS!$B31,'JU F'!$G$5:$G$72,"&gt;0")+COUNTIFS('JU H'!$D$5:$D$72,CLUBS!$B31,'JU H'!$G$5:$G$72,"&gt;0")</f>
        <v>5</v>
      </c>
      <c r="F31" s="58">
        <f>SUMIF('MP F'!$D$5:$D$72,CLUBS!$B31,'MP F'!$H$5:$H$72)+SUMIF('MP H'!$D$5:$D$72,CLUBS!$B31,'MP H'!$H$5:$H$72)+SUMIF('PO F'!$D$5:$D$72,CLUBS!$B31,'PO F'!$H$5:$H$72)+SUMIF('PO H'!$D$5:$D$72,CLUBS!$B31,'PO H'!$H$5:$H$72)+SUMIF('PU F'!$D$5:$D$72,CLUBS!$B31,'PU F'!$H$5:$H$72)+SUMIF('PU H'!$D$5:$D$72,CLUBS!$B31,'PU H'!$H$5:$H$72)+SUMIF('BE F'!$D$5:$D$72,CLUBS!$B31,'BE F'!$H$5:$H$72)+SUMIF('BE H'!$D$5:$D$72,CLUBS!$B31,'BE H'!$H$5:$H$72)+SUMIF('MI F'!$D$5:$D$72,CLUBS!$B31,'MI F'!$H$5:$H$72)+SUMIF('MI H'!$D$5:$D$72,CLUBS!$B31,'MI H'!$H$5:$H$72)+SUMIF('CA F'!$D$5:$D$72,CLUBS!$B31,'CA F'!$H$5:$H$72)+SUMIF('CA H'!$D$5:$D$72,CLUBS!$B31,'CA H'!$H$5:$H$72)+SUMIF('JU F'!$D$5:$D$72,CLUBS!$B31,'JU F'!$H$5:$H$72)+SUMIF('JU H'!$D$5:$D$72,CLUBS!$B31,'JU H'!$H$5:$H$72)</f>
        <v>69</v>
      </c>
      <c r="G31" s="14">
        <f>COUNTIFS('MP F'!$D$5:$D$72,CLUBS!$B31,'MP F'!$I$5:$I$72,"&gt;0")+COUNTIFS('MP H'!$D$5:$D$72,CLUBS!$B31,'MP H'!$I$5:$I$72,"&gt;0")+COUNTIFS('PO F'!$D$5:$D$72,CLUBS!$B31,'PO F'!$I$5:$I$72,"&gt;0")+COUNTIFS('PO H'!$D$5:$D$72,CLUBS!$B31,'PO H'!$I$5:$I$72,"&gt;0")+COUNTIFS('PU F'!$D$5:$D$72,CLUBS!$B31,'PU F'!$I$5:$I$72,"&gt;0")+COUNTIFS('PU H'!$D$5:$D$72,CLUBS!$B31,'PU H'!$I$5:$I$72,"&gt;0")+COUNTIFS('BE F'!$D$5:$D$72,CLUBS!$B31,'BE F'!$I$5:$I$72,"&gt;0")+COUNTIFS('BE H'!$D$5:$D$72,CLUBS!$B31,'BE H'!$I$5:$I$72,"&gt;0")+COUNTIFS('MI F'!$D$5:$D$72,CLUBS!$B31,'MI F'!$I$5:$I$72,"&gt;0")+COUNTIFS('MI H'!$D$5:$D$72,CLUBS!$B31,'MI H'!$I$5:$I$72,"&gt;0")+COUNTIFS('CA F'!$D$5:$D$72,CLUBS!$B31,'CA F'!$I$5:$I$72,"&gt;0")+COUNTIFS('CA H'!$D$5:$D$72,CLUBS!$B31,'CA H'!$I$5:$I$72,"&gt;0")+COUNTIFS('JU F'!$D$5:$D$72,CLUBS!$B31,'JU F'!$I$5:$I$72,"&gt;0")+COUNTIFS('JU H'!$D$5:$D$72,CLUBS!$B31,'JU H'!$I$5:$I$72,"&gt;0")</f>
        <v>0</v>
      </c>
      <c r="H31" s="26">
        <f>SUMIF('MP F'!$D$5:$D$72,CLUBS!$B31,'MP F'!$J$5:$J$72)+SUMIF('MP H'!$D$5:$D$72,CLUBS!$B31,'MP H'!$J$5:$J$72)+SUMIF('PO F'!$D$5:$D$72,CLUBS!$B31,'PO F'!$J$5:$J$72)+SUMIF('PO H'!$D$5:$D$72,CLUBS!$B31,'PO H'!$J$5:$J$72)+SUMIF('PU F'!$D$5:$D$72,CLUBS!$B31,'PU F'!$J$5:$J$72)+SUMIF('PU H'!$D$5:$D$72,CLUBS!$B31,'PU H'!$J$5:$J$72)+SUMIF('BE F'!$D$5:$D$72,CLUBS!$B31,'BE F'!$J$5:$J$72)+SUMIF('BE H'!$D$5:$D$72,CLUBS!$B31,'BE H'!$J$5:$J$72)+SUMIF('MI F'!$D$5:$D$72,CLUBS!$B31,'MI F'!$J$5:$J$72)+SUMIF('MI H'!$D$5:$D$72,CLUBS!$B31,'MI H'!$J$5:$J$72)+SUMIF('CA F'!$D$5:$D$72,CLUBS!$B31,'CA F'!$J$5:$J$72)+SUMIF('CA H'!$D$5:$D$72,CLUBS!$B31,'CA H'!$J$5:$J$72)+SUMIF('JU F'!$D$5:$D$72,CLUBS!$B31,'JU F'!$J$5:$J$72)+SUMIF('JU H'!$D$5:$D$72,CLUBS!$B31,'JU H'!$J$5:$J$72)</f>
        <v>0</v>
      </c>
      <c r="I31" s="38">
        <f>COUNTIFS('MP F'!$D$5:$D$72,CLUBS!$B31,'MP F'!$K$5:$K$72,"&gt;0")+COUNTIFS('MP H'!$D$5:$D$72,CLUBS!$B31,'MP H'!$K$5:$K$72,"&gt;0")+COUNTIFS('PO F'!$D$5:$D$72,CLUBS!$B31,'PO F'!$K$5:$K$72,"&gt;0")+COUNTIFS('PO H'!$D$5:$D$72,CLUBS!$B31,'PO H'!$K$5:$K$72,"&gt;0")+COUNTIFS('PU F'!$D$5:$D$72,CLUBS!$B31,'PU F'!$K$5:$K$72,"&gt;0")+COUNTIFS('PU H'!$D$5:$D$72,CLUBS!$B31,'PU H'!$K$5:$K$72,"&gt;0")+COUNTIFS('BE F'!$D$5:$D$72,CLUBS!$B31,'BE F'!$K$5:$K$72,"&gt;0")+COUNTIFS('BE H'!$D$5:$D$72,CLUBS!$B31,'BE H'!$K$5:$K$72,"&gt;0")+COUNTIFS('MI F'!$D$5:$D$72,CLUBS!$B31,'MI F'!$K$5:$K$72,"&gt;0")+COUNTIFS('MI H'!$D$5:$D$72,CLUBS!$B31,'MI H'!$K$5:$K$72,"&gt;0")+COUNTIFS('CA F'!$D$5:$D$72,CLUBS!$B31,'CA F'!$K$5:$K$72,"&gt;0")+COUNTIFS('CA H'!$D$5:$D$72,CLUBS!$B31,'CA H'!$K$5:$K$72,"&gt;0")+COUNTIFS('JU F'!$D$5:$D$72,CLUBS!$B31,'JU F'!$K$5:$K$72,"&gt;0")+COUNTIFS('JU H'!$D$5:$D$72,CLUBS!$B31,'JU H'!$K$5:$K$72,"&gt;0")</f>
        <v>0</v>
      </c>
      <c r="J31" s="38">
        <f>SUMIF('MP F'!$D$5:$D$72,CLUBS!$B31,'MP F'!$L$5:$L$72)+SUMIF('MP H'!$D$5:$D$72,CLUBS!$B31,'MP H'!$L$5:$L$72)+SUMIF('PO F'!$D$5:$D$72,CLUBS!$B31,'PO F'!$L$5:$L$72)+SUMIF('PO H'!$D$5:$D$72,CLUBS!$B31,'PO H'!$L$5:$L$72)+SUMIF('PU F'!$D$5:$D$72,CLUBS!$B31,'PU F'!$L$5:$L$72)+SUMIF('PU H'!$D$5:$D$72,CLUBS!$B31,'PU H'!$L$5:$L$72)+SUMIF('BE F'!$D$5:$D$72,CLUBS!$B31,'BE F'!$L$5:$L$72)+SUMIF('BE H'!$D$5:$D$72,CLUBS!$B31,'BE H'!$L$5:$L$72)+SUMIF('MI F'!$D$5:$D$72,CLUBS!$B31,'MI F'!$L$5:$L$72)+SUMIF('MI H'!$D$5:$D$72,CLUBS!$B31,'MI H'!$L$5:$L$72)+SUMIF('CA F'!$D$5:$D$72,CLUBS!$B31,'CA F'!$L$5:$L$72)+SUMIF('CA H'!$D$5:$D$72,CLUBS!$B31,'CA H'!$L$5:$L$72)+SUMIF('JU F'!$D$5:$D$72,CLUBS!$B31,'JU F'!$L$5:$L$72)+SUMIF('JU H'!$D$5:$D$72,CLUBS!$B31,'JU H'!$L$5:$L$72)</f>
        <v>0</v>
      </c>
      <c r="K31" s="26">
        <f>COUNTIFS('MP F'!$D$5:$D$72,CLUBS!$B31,'MP F'!$M$5:$M$72,"&gt;0")+COUNTIFS('MP H'!$D$5:$D$72,CLUBS!$B31,'MP H'!$M$5:$M$72,"&gt;0")+COUNTIFS('PO F'!$D$5:$D$72,CLUBS!$B31,'PO F'!$M$5:$M$72,"&gt;0")+COUNTIFS('PO H'!$D$5:$D$72,CLUBS!$B31,'PO H'!$M$5:$M$72,"&gt;0")+COUNTIFS('PU F'!$D$5:$D$72,CLUBS!$B31,'PU F'!$M$5:$M$72,"&gt;0")+COUNTIFS('PU H'!$D$5:$D$72,CLUBS!$B31,'PU H'!$M$5:$M$72,"&gt;0")+COUNTIFS('BE F'!$D$5:$D$72,CLUBS!$B31,'BE F'!$M$5:$M$72,"&gt;0")+COUNTIFS('BE H'!$D$5:$D$72,CLUBS!$B31,'BE H'!$M$5:$M$72,"&gt;0")+COUNTIFS('MI F'!$D$5:$D$72,CLUBS!$B31,'MI F'!$M$5:$M$72,"&gt;0")+COUNTIFS('MI H'!$D$5:$D$72,CLUBS!$B31,'MI H'!$M$5:$M$72,"&gt;0")+COUNTIFS('CA F'!$D$5:$D$72,CLUBS!$B31,'CA F'!$M$5:$M$72,"&gt;0")+COUNTIFS('CA H'!$D$5:$D$72,CLUBS!$B31,'CA H'!$M$5:$M$72,"&gt;0")+COUNTIFS('JU F'!$D$5:$D$72,CLUBS!$B31,'JU F'!$M$5:$M$72,"&gt;0")+COUNTIFS('JU H'!$D$5:$D$72,CLUBS!$B31,'JU H'!$M$5:$M$72,"&gt;0")</f>
        <v>0</v>
      </c>
      <c r="L31" s="26">
        <f>SUMIF('MP F'!$D$5:$D$72,CLUBS!$B31,'MP F'!$N$5:$N$72)+SUMIF('MP H'!$D$5:$D$72,CLUBS!$B31,'MP H'!$N$5:$N$72)+SUMIF('PO F'!$D$5:$D$72,CLUBS!$B31,'PO F'!$N$5:$N$72)+SUMIF('PO H'!$D$5:$D$72,CLUBS!$B31,'PO H'!$N$5:$N$72)+SUMIF('PU F'!$D$5:$D$72,CLUBS!$B31,'PU F'!$N$5:$N$72)+SUMIF('PU H'!$D$5:$D$72,CLUBS!$B31,'PU H'!$N$5:$N$72)+SUMIF('BE F'!$D$5:$D$72,CLUBS!$B31,'BE F'!$N$5:$N$72)+SUMIF('BE H'!$D$5:$D$72,CLUBS!$B31,'BE H'!$N$5:$N$72)+SUMIF('MI F'!$D$5:$D$72,CLUBS!$B31,'MI F'!$N$5:$N$72)+SUMIF('MI H'!$D$5:$D$72,CLUBS!$B31,'MI H'!$N$5:$N$72)+SUMIF('CA F'!$D$5:$D$72,CLUBS!$B31,'CA F'!$N$5:$N$72)+SUMIF('CA H'!$D$5:$D$72,CLUBS!$B31,'CA H'!$N$5:$N$72)+SUMIF('JU F'!$D$5:$D$72,CLUBS!$B31,'JU F'!$N$5:$N$72)+SUMIF('JU H'!$D$5:$D$72,CLUBS!$B31,'JU H'!$N$5:$N$72)</f>
        <v>0</v>
      </c>
      <c r="M31" s="26">
        <f>COUNTIFS('MP F'!$D$5:$D$72,CLUBS!$B31,'MP F'!$O$5:$O$72,"&gt;0")+COUNTIFS('MP H'!$D$5:$D$72,CLUBS!$B31,'MP H'!$O$5:$O$72,"&gt;0")+COUNTIFS('PO F'!$D$5:$D$72,CLUBS!$B31,'PO F'!$O$5:$O$72,"&gt;0")+COUNTIFS('PO H'!$D$5:$D$72,CLUBS!$B31,'PO H'!$O$5:$O$72,"&gt;0")+COUNTIFS('PU F'!$D$5:$D$72,CLUBS!$B31,'PU F'!$O$5:$O$72,"&gt;0")+COUNTIFS('PU H'!$D$5:$D$72,CLUBS!$B31,'PU H'!$O$5:$O$72,"&gt;0")+COUNTIFS('BE F'!$D$5:$D$72,CLUBS!$B31,'BE F'!$O$5:$O$72,"&gt;0")+COUNTIFS('BE H'!$D$5:$D$72,CLUBS!$B31,'BE H'!$O$5:$O$72,"&gt;0")+COUNTIFS('MI F'!$D$5:$D$72,CLUBS!$B31,'MI F'!$O$5:$O$72,"&gt;0")+COUNTIFS('MI H'!$D$5:$D$72,CLUBS!$B31,'MI H'!$O$5:$O$72,"&gt;0")+COUNTIFS('CA F'!$D$5:$D$72,CLUBS!$B31,'CA F'!$O$5:$O$72,"&gt;0")+COUNTIFS('CA H'!$D$5:$D$72,CLUBS!$B31,'CA H'!$O$5:$O$72,"&gt;0")+COUNTIFS('JU F'!$D$5:$D$72,CLUBS!$B31,'JU F'!$O$5:$O$72,"&gt;0")+COUNTIFS('JU H'!$D$5:$D$72,CLUBS!$B31,'JU H'!$O$5:$O$72,"&gt;0")</f>
        <v>0</v>
      </c>
      <c r="N31" s="26">
        <f>SUMIF('MP F'!$D$5:$D$72,CLUBS!$B31,'MP F'!$P$5:$P$72)+SUMIF('MP H'!$D$5:$D$72,CLUBS!$B31,'MP H'!$P$5:$P$72)+SUMIF('PO F'!$D$5:$D$72,CLUBS!$B31,'PO F'!$P$5:$P$72)+SUMIF('PO H'!$D$5:$D$72,CLUBS!$B31,'PO H'!$P$5:$P$72)+SUMIF('PU F'!$D$5:$D$72,CLUBS!$B31,'PU F'!$P$5:$P$72)+SUMIF('PU H'!$D$5:$D$72,CLUBS!$B31,'PU H'!$P$5:$P$72)+SUMIF('BE F'!$D$5:$D$72,CLUBS!$B31,'BE F'!$P$5:$P$72)+SUMIF('BE H'!$D$5:$D$72,CLUBS!$B31,'BE H'!$P$5:$P$72)+SUMIF('MI F'!$D$5:$D$72,CLUBS!$B31,'MI F'!$P$5:$P$72)+SUMIF('MI H'!$D$5:$D$72,CLUBS!$B31,'MI H'!$P$5:$P$72)+SUMIF('CA F'!$D$5:$D$72,CLUBS!$B31,'CA F'!$P$5:$P$72)+SUMIF('CA H'!$D$5:$D$72,CLUBS!$B31,'CA H'!$P$5:$P$72)+SUMIF('JU F'!$D$5:$D$72,CLUBS!$B31,'JU F'!$P$5:$P$72)+SUMIF('JU H'!$D$5:$D$72,CLUBS!$B31,'JU H'!$P$5:$P$72)</f>
        <v>0</v>
      </c>
      <c r="O31" s="26">
        <f>COUNTIFS('MP F'!$D$5:$D$72,CLUBS!$B31,'MP F'!$Q$5:$Q$72,"&gt;0")+COUNTIFS('MP H'!$D$5:$D$72,CLUBS!$B31,'MP H'!$Q$5:$Q$72,"&gt;0")+COUNTIFS('PO F'!$D$5:$D$72,CLUBS!$B31,'PO F'!$Q$5:$Q$72,"&gt;0")+COUNTIFS('PO H'!$D$5:$D$72,CLUBS!$B31,'PO H'!$Q$5:$Q$72,"&gt;0")+COUNTIFS('PU F'!$D$5:$D$72,CLUBS!$B31,'PU F'!$Q$5:$Q$72,"&gt;0")+COUNTIFS('PU H'!$D$5:$D$72,CLUBS!$B31,'PU H'!$Q$5:$Q$72,"&gt;0")+COUNTIFS('BE F'!$D$5:$D$72,CLUBS!$B31,'BE F'!$Q$5:$Q$72,"&gt;0")+COUNTIFS('BE H'!$D$5:$D$72,CLUBS!$B31,'BE H'!$Q$5:$Q$72,"&gt;0")+COUNTIFS('MI F'!$D$5:$D$72,CLUBS!$B31,'MI F'!$Q$5:$Q$72,"&gt;0")+COUNTIFS('MI H'!$D$5:$D$72,CLUBS!$B31,'MI H'!$Q$5:$Q$72,"&gt;0")+COUNTIFS('CA F'!$D$5:$D$72,CLUBS!$B31,'CA F'!$Q$5:$Q$72,"&gt;0")+COUNTIFS('CA H'!$D$5:$D$72,CLUBS!$B31,'CA H'!$Q$5:$Q$72,"&gt;0")+COUNTIFS('JU F'!$D$5:$D$72,CLUBS!$B31,'JU F'!$Q$5:$Q$72,"&gt;0")+COUNTIFS('JU H'!$D$5:$D$72,CLUBS!$B31,'JU H'!$Q$5:$Q$72,"&gt;0")</f>
        <v>0</v>
      </c>
      <c r="P31" s="26">
        <f>SUMIF('MP F'!$D$5:$D$72,CLUBS!$B31,'MP F'!$R$5:$R$72)+SUMIF('MP H'!$D$5:$D$72,CLUBS!$B31,'MP H'!$R$5:$R$72)+SUMIF('PO F'!$D$5:$D$72,CLUBS!$B31,'PO F'!$R$5:$R$72)+SUMIF('PO H'!$D$5:$D$72,CLUBS!$B31,'PO H'!$R$5:$R$72)+SUMIF('PU F'!$D$5:$D$72,CLUBS!$B31,'PU F'!$R$5:$R$72)+SUMIF('PU H'!$D$5:$D$72,CLUBS!$B31,'PU H'!$R$5:$R$72)+SUMIF('BE F'!$D$5:$D$72,CLUBS!$B31,'BE F'!$R$5:$R$72)+SUMIF('BE H'!$D$5:$D$72,CLUBS!$B31,'BE H'!$R$5:$R$72)+SUMIF('MI F'!$D$5:$D$72,CLUBS!$B31,'MI F'!$R$5:$R$72)+SUMIF('MI H'!$D$5:$D$72,CLUBS!$B31,'MI H'!$R$5:$R$72)+SUMIF('CA F'!$D$5:$D$72,CLUBS!$B31,'CA F'!$R$5:$R$72)+SUMIF('CA H'!$D$5:$D$72,CLUBS!$B31,'CA H'!$R$5:$R$72)+SUMIF('JU F'!$D$5:$D$72,CLUBS!$B31,'JU F'!$R$5:$R$72)+SUMIF('JU H'!$D$5:$D$72,CLUBS!$B31,'JU H'!$R$5:$R$72)</f>
        <v>0</v>
      </c>
      <c r="Q31" s="26">
        <f>COUNTIFS('MP F'!$D$5:$D$72,CLUBS!$B31,'MP F'!$S$5:$S$72,"&gt;0")+COUNTIFS('MP H'!$D$5:$D$72,CLUBS!$B31,'MP H'!$S$5:$S$72,"&gt;0")+COUNTIFS('PO F'!$D$5:$D$72,CLUBS!$B31,'PO F'!$S$5:$S$72,"&gt;0")+COUNTIFS('PO H'!$D$5:$D$72,CLUBS!$B31,'PO H'!$S$5:$S$72,"&gt;0")+COUNTIFS('PU F'!$D$5:$D$72,CLUBS!$B31,'PU F'!$S$5:$S$72,"&gt;0")+COUNTIFS('PU H'!$D$5:$D$72,CLUBS!$B31,'PU H'!$S$5:$S$72,"&gt;0")+COUNTIFS('BE F'!$D$5:$D$72,CLUBS!$B31,'BE F'!$S$5:$S$72,"&gt;0")+COUNTIFS('BE H'!$D$5:$D$72,CLUBS!$B31,'BE H'!$S$5:$S$72,"&gt;0")+COUNTIFS('MI F'!$D$5:$D$72,CLUBS!$B31,'MI F'!$S$5:$S$72,"&gt;0")+COUNTIFS('MI H'!$D$5:$D$72,CLUBS!$B31,'MI H'!$S$5:$S$72,"&gt;0")+COUNTIFS('CA F'!$D$5:$D$72,CLUBS!$B31,'CA F'!$S$5:$S$72,"&gt;0")+COUNTIFS('CA H'!$D$5:$D$72,CLUBS!$B31,'CA H'!$S$5:$S$72,"&gt;0")+COUNTIFS('JU F'!$D$5:$D$72,CLUBS!$B31,'JU F'!$S$5:$S$72,"&gt;0")+COUNTIFS('JU H'!$D$5:$D$72,CLUBS!$B31,'JU H'!$S$5:$S$72,"&gt;0")</f>
        <v>0</v>
      </c>
      <c r="R31" s="26">
        <f>SUMIF('MP F'!$D$5:$D$72,CLUBS!$B31,'MP F'!$T$5:$T$72)+SUMIF('MP H'!$D$5:$D$72,CLUBS!$B31,'MP H'!$T$5:$T$72)+SUMIF('PO F'!$D$5:$D$72,CLUBS!$B31,'PO F'!$T$5:$T$72)+SUMIF('PO H'!$D$5:$D$72,CLUBS!$B31,'PO H'!$T$5:$T$72)+SUMIF('PU F'!$D$5:$D$72,CLUBS!$B31,'PU F'!$T$5:$T$72)+SUMIF('PU H'!$D$5:$D$72,CLUBS!$B31,'PU H'!$T$5:$T$72)+SUMIF('BE F'!$D$5:$D$72,CLUBS!$B31,'BE F'!$T$5:$T$72)+SUMIF('BE H'!$D$5:$D$72,CLUBS!$B31,'BE H'!$T$5:$T$72)+SUMIF('MI F'!$D$5:$D$72,CLUBS!$B31,'MI F'!$T$5:$T$72)+SUMIF('MI H'!$D$5:$D$72,CLUBS!$B31,'MI H'!$T$5:$T$72)+SUMIF('CA F'!$D$5:$D$72,CLUBS!$B31,'CA F'!$T$5:$T$72)+SUMIF('CA H'!$D$5:$D$72,CLUBS!$B31,'CA H'!$T$5:$T$72)+SUMIF('JU F'!$D$5:$D$72,CLUBS!$B31,'JU F'!$T$5:$T$72)+SUMIF('JU H'!$D$5:$D$72,CLUBS!$B31,'JU H'!$T$5:$T$72)</f>
        <v>0</v>
      </c>
      <c r="S31" s="26">
        <f>COUNTIFS('MP F'!$D$5:$D$72,CLUBS!$B31,'MP F'!$U$5:$U$72,"&gt;0")+COUNTIFS('MP H'!$D$5:$D$72,CLUBS!$B31,'MP H'!$U$5:$U$72,"&gt;0")+COUNTIFS('PO F'!$D$5:$D$72,CLUBS!$B31,'PO F'!$U$5:$U$72,"&gt;0")+COUNTIFS('PO H'!$D$5:$D$72,CLUBS!$B31,'PO H'!$U$5:$U$72,"&gt;0")+COUNTIFS('PU F'!$D$5:$D$72,CLUBS!$B31,'PU F'!$U$5:$U$72,"&gt;0")+COUNTIFS('PU H'!$D$5:$D$72,CLUBS!$B31,'PU H'!$U$5:$U$72,"&gt;0")+COUNTIFS('BE F'!$D$5:$D$72,CLUBS!$B31,'BE F'!$U$5:$U$72,"&gt;0")+COUNTIFS('BE H'!$D$5:$D$72,CLUBS!$B31,'BE H'!$U$5:$U$72,"&gt;0")+COUNTIFS('MI F'!$D$5:$D$72,CLUBS!$B31,'MI F'!$U$5:$U$72,"&gt;0")+COUNTIFS('MI H'!$D$5:$D$72,CLUBS!$B31,'MI H'!$U$5:$U$72,"&gt;0")+COUNTIFS('CA F'!$D$5:$D$72,CLUBS!$B31,'CA F'!$U$5:$U$72,"&gt;0")+COUNTIFS('CA H'!$D$5:$D$72,CLUBS!$B31,'CA H'!$U$5:$U$72,"&gt;0")+COUNTIFS('JU F'!$D$5:$D$72,CLUBS!$B31,'JU F'!$U$5:$U$72,"&gt;0")+COUNTIFS('JU H'!$D$5:$D$72,CLUBS!$B31,'JU H'!$U$5:$U$72,"&gt;0")</f>
        <v>0</v>
      </c>
      <c r="T31" s="26">
        <f>SUMIF('MP F'!$D$5:$D$72,CLUBS!$B31,'MP F'!$V$5:$V$72)+SUMIF('MP H'!$D$5:$D$72,CLUBS!$B31,'MP H'!$V$5:$V$72)+SUMIF('PO F'!$D$5:$D$72,CLUBS!$B31,'PO F'!$V$5:$V$72)+SUMIF('PO H'!$D$5:$D$72,CLUBS!$B31,'PO H'!$V$5:$V$72)+SUMIF('PU F'!$D$5:$D$72,CLUBS!$B31,'PU F'!$V$5:$V$72)+SUMIF('PU H'!$D$5:$D$72,CLUBS!$B31,'PU H'!$V$5:$V$72)+SUMIF('BE F'!$D$5:$D$72,CLUBS!$B31,'BE F'!$V$5:$V$72)+SUMIF('BE H'!$D$5:$D$72,CLUBS!$B31,'BE H'!$V$5:$V$72)+SUMIF('MI F'!$D$5:$D$72,CLUBS!$B31,'MI F'!$V$5:$V$72)+SUMIF('MI H'!$D$5:$D$72,CLUBS!$B31,'MI H'!$V$5:$V$72)+SUMIF('CA F'!$D$5:$D$72,CLUBS!$B31,'CA F'!$V$5:$V$72)+SUMIF('CA H'!$D$5:$D$72,CLUBS!$B31,'CA H'!$V$5:$V$72)+SUMIF('JU F'!$D$5:$D$72,CLUBS!$B31,'JU F'!$V$5:$V$72)+SUMIF('JU H'!$D$5:$D$72,CLUBS!$B31,'JU H'!$V$5:$V$72)</f>
        <v>0</v>
      </c>
      <c r="U31" s="26">
        <f>COUNTIFS('MP F'!$D$5:$D$72,CLUBS!$B31,'MP F'!$W$5:$W$72,"&gt;0")+COUNTIFS('MP H'!$D$5:$D$72,CLUBS!$B31,'MP H'!$W$5:$W$72,"&gt;0")+COUNTIFS('PO F'!$D$5:$D$72,CLUBS!$B31,'PO F'!$W$5:$W$72,"&gt;0")+COUNTIFS('PO H'!$D$5:$D$72,CLUBS!$B31,'PO H'!$W$5:$W$72,"&gt;0")+COUNTIFS('PU F'!$D$5:$D$72,CLUBS!$B31,'PU F'!$W$5:$W$72,"&gt;0")+COUNTIFS('PU H'!$D$5:$D$72,CLUBS!$B31,'PU H'!$W$5:$W$72,"&gt;0")+COUNTIFS('BE F'!$D$5:$D$72,CLUBS!$B31,'BE F'!$W$5:$W$72,"&gt;0")+COUNTIFS('BE H'!$D$5:$D$72,CLUBS!$B31,'BE H'!$W$5:$W$72,"&gt;0")+COUNTIFS('MI F'!$D$5:$D$72,CLUBS!$B31,'MI F'!$W$5:$W$72,"&gt;0")+COUNTIFS('MI H'!$D$5:$D$72,CLUBS!$B31,'MI H'!$W$5:$W$72,"&gt;0")+COUNTIFS('CA F'!$D$5:$D$72,CLUBS!$B31,'CA F'!$W$5:$W$72,"&gt;0")+COUNTIFS('CA H'!$D$5:$D$72,CLUBS!$B31,'CA H'!$W$5:$W$72,"&gt;0")+COUNTIFS('JU F'!$D$5:$D$72,CLUBS!$B31,'JU F'!$W$5:$W$72,"&gt;0")+COUNTIFS('JU H'!$D$5:$D$72,CLUBS!$B31,'JU H'!$W$5:$W$72,"&gt;0")</f>
        <v>0</v>
      </c>
      <c r="V31" s="26">
        <f>SUMIF('MP F'!$D$5:$D$72,CLUBS!$B31,'MP F'!$X$5:$X$72)+SUMIF('MP H'!$D$5:$D$72,CLUBS!$B31,'MP H'!$X$5:$X$72)+SUMIF('PO F'!$D$5:$D$72,CLUBS!$B31,'PO F'!$X$5:$X$72)+SUMIF('PO H'!$D$5:$D$72,CLUBS!$B31,'PO H'!$X$5:$X$72)+SUMIF('PU F'!$D$5:$D$72,CLUBS!$B31,'PU F'!$X$5:$X$72)+SUMIF('PU H'!$D$5:$D$72,CLUBS!$B31,'PU H'!$X$5:$X$72)+SUMIF('BE F'!$D$5:$D$72,CLUBS!$B31,'BE F'!$X$5:$X$72)+SUMIF('BE H'!$D$5:$D$72,CLUBS!$B31,'BE H'!$X$5:$X$72)+SUMIF('MI F'!$D$5:$D$72,CLUBS!$B31,'MI F'!$X$5:$X$72)+SUMIF('MI H'!$D$5:$D$72,CLUBS!$B31,'MI H'!$X$5:$X$72)+SUMIF('CA F'!$D$5:$D$72,CLUBS!$B31,'CA F'!$X$5:$X$72)+SUMIF('CA H'!$D$5:$D$72,CLUBS!$B31,'CA H'!$X$5:$X$72)+SUMIF('JU F'!$D$5:$D$72,CLUBS!$B31,'JU F'!$X$5:$X$72)+SUMIF('JU H'!$D$5:$D$72,CLUBS!$B31,'JU H'!$X$5:$X$72)</f>
        <v>0</v>
      </c>
      <c r="W31" s="26">
        <f>COUNTIFS('MP F'!$D$5:$D$72,CLUBS!$B31,'MP F'!$Y$5:$Y$72,"&gt;0")+COUNTIFS('MP H'!$D$5:$D$72,CLUBS!$B31,'MP H'!$Y$5:$Y$72,"&gt;0")+COUNTIFS('PO F'!$D$5:$D$72,CLUBS!$B31,'PO F'!$Y$5:$Y$72,"&gt;0")+COUNTIFS('PO H'!$D$5:$D$72,CLUBS!$B31,'PO H'!$Y$5:$Y$72,"&gt;0")+COUNTIFS('PU F'!$D$5:$D$72,CLUBS!$B31,'PU F'!$Y$5:$Y$72,"&gt;0")+COUNTIFS('PU H'!$D$5:$D$72,CLUBS!$B31,'PU H'!$Y$5:$Y$72,"&gt;0")+COUNTIFS('BE F'!$D$5:$D$72,CLUBS!$B31,'BE F'!$Y$5:$Y$72,"&gt;0")+COUNTIFS('BE H'!$D$5:$D$72,CLUBS!$B31,'BE H'!$Y$5:$Y$72,"&gt;0")+COUNTIFS('MI F'!$D$5:$D$72,CLUBS!$B31,'MI F'!$Y$5:$Y$72,"&gt;0")+COUNTIFS('MI H'!$D$5:$D$72,CLUBS!$B31,'MI H'!$Y$5:$Y$72,"&gt;0")+COUNTIFS('CA F'!$D$5:$D$72,CLUBS!$B31,'CA F'!$Y$5:$Y$72,"&gt;0")+COUNTIFS('CA H'!$D$5:$D$72,CLUBS!$B31,'CA H'!$Y$5:$Y$72,"&gt;0")+COUNTIFS('JU F'!$D$5:$D$72,CLUBS!$B31,'JU F'!$Y$5:$Y$72,"&gt;0")+COUNTIFS('JU H'!$D$5:$D$72,CLUBS!$B31,'JU H'!$Y$5:$Y$72,"&gt;0")</f>
        <v>0</v>
      </c>
      <c r="X31" s="26">
        <f>SUMIF('MP F'!$D$5:$D$72,CLUBS!$B31,'MP F'!$Z$5:$Z$72)+SUMIF('MP H'!$D$5:$D$72,CLUBS!$B31,'MP H'!$Z$5:$Z$72)+SUMIF('PO F'!$D$5:$D$72,CLUBS!$B31,'PO F'!$Z$5:$Z$72)+SUMIF('PO H'!$D$5:$D$72,CLUBS!$B31,'PO H'!$Z$5:$Z$72)+SUMIF('PU F'!$D$5:$D$72,CLUBS!$B31,'PU F'!$Z$5:$Z$72)+SUMIF('PU H'!$D$5:$D$72,CLUBS!$B31,'PU H'!$Z$5:$Z$72)+SUMIF('BE F'!$D$5:$D$72,CLUBS!$B31,'BE F'!$Z$5:$Z$72)+SUMIF('BE H'!$D$5:$D$72,CLUBS!$B31,'BE H'!$Z$5:$Z$72)+SUMIF('MI F'!$D$5:$D$72,CLUBS!$B31,'MI F'!$Z$5:$Z$72)+SUMIF('MI H'!$D$5:$D$72,CLUBS!$B31,'MI H'!$Z$5:$Z$72)+SUMIF('CA F'!$D$5:$D$72,CLUBS!$B31,'CA F'!$Z$5:$Z$72)+SUMIF('CA H'!$D$5:$D$72,CLUBS!$B31,'CA H'!$Z$5:$Z$72)+SUMIF('JU F'!$D$5:$D$72,CLUBS!$B31,'JU F'!$Z$5:$Z$72)+SUMIF('JU H'!$D$5:$D$72,CLUBS!$B31,'JU H'!$Z$5:$Z$72)</f>
        <v>0</v>
      </c>
      <c r="Y31" s="26">
        <f>COUNTIFS('MP F'!$D$5:$D$72,CLUBS!$B31,'MP F'!$AA$5:$AA$72,"&gt;0")+COUNTIFS('MP H'!$D$5:$D$72,CLUBS!$B31,'MP H'!$AA$5:$AA$72,"&gt;0")+COUNTIFS('PO F'!$D$5:$D$72,CLUBS!$B31,'PO F'!$AA$5:$AA$72,"&gt;0")+COUNTIFS('PO H'!$D$5:$D$72,CLUBS!$B31,'PO H'!$AA$5:$AA$72,"&gt;0")+COUNTIFS('PU F'!$D$5:$D$72,CLUBS!$B31,'PU F'!$AA$5:$AA$72,"&gt;0")+COUNTIFS('PU H'!$D$5:$D$72,CLUBS!$B31,'PU H'!$AA$5:$AA$72,"&gt;0")+COUNTIFS('BE F'!$D$5:$D$72,CLUBS!$B31,'BE F'!$AA$5:$AA$72,"&gt;0")+COUNTIFS('BE H'!$D$5:$D$72,CLUBS!$B31,'BE H'!$AA$5:$AA$72,"&gt;0")+COUNTIFS('MI F'!$D$5:$D$72,CLUBS!$B31,'MI F'!$AA$5:$AA$72,"&gt;0")+COUNTIFS('MI H'!$D$5:$D$72,CLUBS!$B31,'MI H'!$AA$5:$AA$72,"&gt;0")+COUNTIFS('CA F'!$D$5:$D$72,CLUBS!$B31,'CA F'!$AA$5:$AA$72,"&gt;0")+COUNTIFS('CA H'!$D$5:$D$72,CLUBS!$B31,'CA H'!$AA$5:$AA$72,"&gt;0")+COUNTIFS('JU F'!$D$5:$D$72,CLUBS!$B31,'JU F'!$AA$5:$AA$72,"&gt;0")+COUNTIFS('JU H'!$D$5:$D$72,CLUBS!$B31,'JU H'!$AA$5:$AA$72,"&gt;0")</f>
        <v>0</v>
      </c>
      <c r="Z31" s="26">
        <f>SUMIF('MP F'!$D$5:$D$72,CLUBS!$B31,'MP F'!$AB$5:$AB$72)+SUMIF('MP H'!$D$5:$D$72,CLUBS!$B31,'MP H'!$AB$5:$AB$72)+SUMIF('PO F'!$D$5:$D$72,CLUBS!$B31,'PO F'!$AB$5:$AB$72)+SUMIF('PO H'!$D$5:$D$72,CLUBS!$B31,'PO H'!$AB$5:$AB$72)+SUMIF('PU F'!$D$5:$D$72,CLUBS!$B31,'PU F'!$AB$5:$AB$72)+SUMIF('PU H'!$D$5:$D$72,CLUBS!$B31,'PU H'!$AB$5:$AB$72)+SUMIF('BE F'!$D$5:$D$72,CLUBS!$B31,'BE F'!$AB$5:$AB$72)+SUMIF('BE H'!$D$5:$D$72,CLUBS!$B31,'BE H'!$AB$5:$AB$72)+SUMIF('MI F'!$D$5:$D$72,CLUBS!$B31,'MI F'!$AB$5:$AB$72)+SUMIF('MI H'!$D$5:$D$72,CLUBS!$B31,'MI H'!$AB$5:$AB$72)+SUMIF('CA F'!$D$5:$D$72,CLUBS!$B31,'CA F'!$AB$5:$AB$72)+SUMIF('CA H'!$D$5:$D$72,CLUBS!$B31,'CA H'!$AB$5:$AB$72)+SUMIF('JU F'!$D$5:$D$72,CLUBS!$B31,'JU F'!$AB$5:$AB$72)+SUMIF('JU H'!$D$5:$D$72,CLUBS!$B31,'JU H'!$AB$5:$AB$72)</f>
        <v>0</v>
      </c>
      <c r="AA31" s="26">
        <f>COUNTIFS('MP F'!$D$5:$D$72,CLUBS!$B31,'MP F'!$AC$5:$AC$72,"&gt;0")+COUNTIFS('MP H'!$D$5:$D$72,CLUBS!$B31,'MP H'!$AC$5:$AC$72,"&gt;0")+COUNTIFS('PO F'!$D$5:$D$72,CLUBS!$B31,'PO F'!$AC$5:$AC$72,"&gt;0")+COUNTIFS('PO H'!$D$5:$D$72,CLUBS!$B31,'PO H'!$AC$5:$AC$72,"&gt;0")+COUNTIFS('PU F'!$D$5:$D$72,CLUBS!$B31,'PU F'!$AC$5:$AC$72,"&gt;0")+COUNTIFS('PU H'!$D$5:$D$72,CLUBS!$B31,'PU H'!$AC$5:$AC$72,"&gt;0")+COUNTIFS('BE F'!$D$5:$D$72,CLUBS!$B31,'BE F'!$AC$5:$AC$72,"&gt;0")+COUNTIFS('BE H'!$D$5:$D$72,CLUBS!$B31,'BE H'!$AC$5:$AC$72,"&gt;0")+COUNTIFS('MI F'!$D$5:$D$72,CLUBS!$B31,'MI F'!$AC$5:$AC$72,"&gt;0")+COUNTIFS('MI H'!$D$5:$D$72,CLUBS!$B31,'MI H'!$AC$5:$AC$72,"&gt;0")+COUNTIFS('CA F'!$D$5:$D$72,CLUBS!$B31,'CA F'!$AC$5:$AC$72,"&gt;0")+COUNTIFS('CA H'!$D$5:$D$72,CLUBS!$B31,'CA H'!$AC$5:$AC$72,"&gt;0")+COUNTIFS('JU F'!$D$5:$D$72,CLUBS!$B31,'JU F'!$AC$5:$AC$72,"&gt;0")+COUNTIFS('JU H'!$D$5:$D$72,CLUBS!$B31,'JU H'!$AC$5:$AC$72,"&gt;0")</f>
        <v>0</v>
      </c>
      <c r="AB31" s="26">
        <f>SUMIF('MP F'!$D$5:$D$72,CLUBS!$B31,'MP F'!$AD$5:$AD$72)+SUMIF('MP H'!$D$5:$D$72,CLUBS!$B31,'MP H'!$AD$5:$AD$72)+SUMIF('PO F'!$D$5:$D$72,CLUBS!$B31,'PO F'!$AD$5:$AD$72)+SUMIF('PO H'!$D$5:$D$72,CLUBS!$B31,'PO H'!$AD$5:$AD$72)+SUMIF('PU F'!$D$5:$D$72,CLUBS!$B31,'PU F'!$AD$5:$AD$72)+SUMIF('PU H'!$D$5:$D$72,CLUBS!$B31,'PU H'!$AD$5:$AD$72)+SUMIF('BE F'!$D$5:$D$72,CLUBS!$B31,'BE F'!$AD$5:$AD$72)+SUMIF('BE H'!$D$5:$D$72,CLUBS!$B31,'BE H'!$AD$5:$AD$72)+SUMIF('MI F'!$D$5:$D$72,CLUBS!$B31,'MI F'!$AD$5:$AD$72)+SUMIF('MI H'!$D$5:$D$72,CLUBS!$B31,'MI H'!$AD$5:$AD$72)+SUMIF('CA F'!$D$5:$D$72,CLUBS!$B31,'CA F'!$AD$5:$AD$72)+SUMIF('CA H'!$D$5:$D$72,CLUBS!$B31,'CA H'!$AD$5:$AD$72)+SUMIF('JU F'!$D$5:$D$72,CLUBS!$B31,'JU F'!$AD$5:$AD$72)+SUMIF('JU H'!$D$5:$D$72,CLUBS!$B31,'JU H'!$AD$5:$AD$72)</f>
        <v>0</v>
      </c>
      <c r="AC31" s="26">
        <f>COUNTIFS('MP F'!$D$5:$D$72,CLUBS!$B31,'MP F'!$AE$5:$AE$72,"&gt;0")+COUNTIFS('MP H'!$D$5:$D$72,CLUBS!$B31,'MP H'!$AE$5:$AE$72,"&gt;0")+COUNTIFS('PO F'!$D$5:$D$72,CLUBS!$B31,'PO F'!$AE$5:$AE$72,"&gt;0")+COUNTIFS('PO H'!$D$5:$D$72,CLUBS!$B31,'PO H'!$AE$5:$AE$72,"&gt;0")+COUNTIFS('PU F'!$D$5:$D$72,CLUBS!$B31,'PU F'!$AE$5:$AE$72,"&gt;0")+COUNTIFS('PU H'!$D$5:$D$72,CLUBS!$B31,'PU H'!$AE$5:$AE$72,"&gt;0")+COUNTIFS('BE F'!$D$5:$D$72,CLUBS!$B31,'BE F'!$AE$5:$AE$72,"&gt;0")+COUNTIFS('BE H'!$D$5:$D$72,CLUBS!$B31,'BE H'!$AE$5:$AE$72,"&gt;0")+COUNTIFS('MI F'!$D$5:$D$72,CLUBS!$B31,'MI F'!$AE$5:$AE$72,"&gt;0")+COUNTIFS('MI H'!$D$5:$D$72,CLUBS!$B31,'MI H'!$AE$5:$AE$72,"&gt;0")+COUNTIFS('CA F'!$D$5:$D$72,CLUBS!$B31,'CA F'!$AE$5:$AE$72,"&gt;0")+COUNTIFS('CA H'!$D$5:$D$72,CLUBS!$B31,'CA H'!$AE$5:$AE$72,"&gt;0")+COUNTIFS('JU F'!$D$5:$D$72,CLUBS!$B31,'JU F'!$AE$5:$AE$72,"&gt;0")+COUNTIFS('JU H'!$D$5:$D$72,CLUBS!$B31,'JU H'!$AE$5:$AE$72,"&gt;0")</f>
        <v>0</v>
      </c>
      <c r="AD31" s="26">
        <f>SUMIF('MP F'!$D$5:$D$72,CLUBS!$B31,'MP F'!$AF$5:$AF$72)+SUMIF('MP H'!$D$5:$D$72,CLUBS!$B31,'MP H'!$AF$5:$AF$72)+SUMIF('PO F'!$D$5:$D$72,CLUBS!$B31,'PO F'!$AF$5:$AF$72)+SUMIF('PO H'!$D$5:$D$72,CLUBS!$B31,'PO H'!$AF$5:$AF$72)+SUMIF('PU F'!$D$5:$D$72,CLUBS!$B31,'PU F'!$AF$5:$AF$72)+SUMIF('PU H'!$D$5:$D$72,CLUBS!$B31,'PU H'!$AF$5:$AF$72)+SUMIF('BE F'!$D$5:$D$72,CLUBS!$B31,'BE F'!$AF$5:$AF$72)+SUMIF('BE H'!$D$5:$D$72,CLUBS!$B31,'BE H'!$AF$5:$AF$72)+SUMIF('MI F'!$D$5:$D$72,CLUBS!$B31,'MI F'!$AF$5:$AF$72)+SUMIF('MI H'!$D$5:$D$72,CLUBS!$B31,'MI H'!$AF$5:$AF$72)+SUMIF('CA F'!$D$5:$D$72,CLUBS!$B31,'CA F'!$AF$5:$AF$72)+SUMIF('CA H'!$D$5:$D$72,CLUBS!$B31,'CA H'!$AF$5:$AF$72)+SUMIF('JU F'!$D$5:$D$72,CLUBS!$B31,'JU F'!$AF$5:$AF$72)+SUMIF('JU H'!$D$5:$D$72,CLUBS!$B31,'JU H'!$AF$5:$AF$72)</f>
        <v>0</v>
      </c>
      <c r="AE31" s="26">
        <f>COUNTIFS('MP F'!$D$5:$D$72,CLUBS!$B31,'MP F'!$AG$5:$AG$72,"&gt;0")+COUNTIFS('MP H'!$D$5:$D$72,CLUBS!$B31,'MP H'!$AG$5:$AG$72,"&gt;0")+COUNTIFS('PO F'!$D$5:$D$72,CLUBS!$B31,'PO F'!$AG$5:$AG$72,"&gt;0")+COUNTIFS('PO H'!$D$5:$D$72,CLUBS!$B31,'PO H'!$AG$5:$AG$72,"&gt;0")+COUNTIFS('PU F'!$D$5:$D$72,CLUBS!$B31,'PU F'!$AG$5:$AG$72,"&gt;0")+COUNTIFS('PU H'!$D$5:$D$72,CLUBS!$B31,'PU H'!$AG$5:$AG$72,"&gt;0")+COUNTIFS('BE F'!$D$5:$D$72,CLUBS!$B31,'BE F'!$AG$5:$AG$72,"&gt;0")+COUNTIFS('BE H'!$D$5:$D$72,CLUBS!$B31,'BE H'!$AG$5:$AG$72,"&gt;0")+COUNTIFS('MI F'!$D$5:$D$72,CLUBS!$B31,'MI F'!$AG$5:$AG$72,"&gt;0")+COUNTIFS('MI H'!$D$5:$D$72,CLUBS!$B31,'MI H'!$AG$5:$AG$72,"&gt;0")+COUNTIFS('CA F'!$D$5:$D$72,CLUBS!$B31,'CA F'!$AG$5:$AG$72,"&gt;0")+COUNTIFS('CA H'!$D$5:$D$72,CLUBS!$B31,'CA H'!$AG$5:$AG$72,"&gt;0")+COUNTIFS('JU F'!$D$5:$D$72,CLUBS!$B31,'JU F'!$AG$5:$AG$72,"&gt;0")+COUNTIFS('JU H'!$D$5:$D$72,CLUBS!$B31,'JU H'!$AG$5:$AG$72,"&gt;0")</f>
        <v>0</v>
      </c>
      <c r="AF31" s="26">
        <f>SUMIF('MP F'!$D$5:$D$72,CLUBS!$B31,'MP F'!$AH$5:$AH$72)+SUMIF('MP H'!$D$5:$D$72,CLUBS!$B31,'MP H'!$AH$5:$AH$72)+SUMIF('PO F'!$D$5:$D$72,CLUBS!$B31,'PO F'!$AH$5:$AH$72)+SUMIF('PO H'!$D$5:$D$72,CLUBS!$B31,'PO H'!$AH$5:$AH$72)+SUMIF('PU F'!$D$5:$D$72,CLUBS!$B31,'PU F'!$AH$5:$AH$72)+SUMIF('PU H'!$D$5:$D$72,CLUBS!$B31,'PU H'!$AH$5:$AH$72)+SUMIF('BE F'!$D$5:$D$72,CLUBS!$B31,'BE F'!$AH$5:$AH$72)+SUMIF('BE H'!$D$5:$D$72,CLUBS!$B31,'BE H'!$AH$5:$AH$72)+SUMIF('MI F'!$D$5:$D$72,CLUBS!$B31,'MI F'!$AH$5:$AH$72)+SUMIF('MI H'!$D$5:$D$72,CLUBS!$B31,'MI H'!$AH$5:$AH$72)+SUMIF('CA F'!$D$5:$D$72,CLUBS!$B31,'CA F'!$AH$5:$AH$72)+SUMIF('CA H'!$D$5:$D$72,CLUBS!$B31,'CA H'!$AH$5:$AH$72)+SUMIF('JU F'!$D$5:$D$72,CLUBS!$B31,'JU F'!$AH$5:$AH$72)+SUMIF('JU H'!$D$5:$D$72,CLUBS!$B31,'JU H'!$AH$5:$AH$72)</f>
        <v>0</v>
      </c>
      <c r="AG31" s="16">
        <f t="shared" si="1"/>
        <v>5</v>
      </c>
      <c r="AH31" s="28">
        <f t="shared" si="2"/>
        <v>69</v>
      </c>
      <c r="AI31" s="29">
        <f t="shared" si="3"/>
        <v>13.8</v>
      </c>
      <c r="AJ31" s="14">
        <f>COUNTIF('Licenciés Jeunes 2023'!F:F,CLUBS!B31)</f>
        <v>0</v>
      </c>
      <c r="AK31" s="27">
        <f t="shared" si="4"/>
        <v>0</v>
      </c>
    </row>
    <row r="32" spans="1:37" ht="13.5" x14ac:dyDescent="0.3">
      <c r="A32" s="34">
        <f t="shared" si="0"/>
        <v>14</v>
      </c>
      <c r="B32" s="65" t="s">
        <v>114</v>
      </c>
      <c r="C32" s="14">
        <f>COUNTIFS('MP F'!$D$5:$D$72,CLUBS!$B32,'MP F'!$E$5:$E$72,"&gt;0")+COUNTIFS('MP H'!$D$5:$D$72,CLUBS!$B32,'MP H'!$E$5:$E$72,"&gt;0")+COUNTIFS('PO F'!$D$5:$D$72,CLUBS!$B32,'PO F'!$E$5:$E$72,"&gt;0")+COUNTIFS('PO H'!$D$5:$D$72,CLUBS!$B32,'PO H'!$E$5:$E$72,"&gt;0")+COUNTIFS('PU F'!$D$5:$D$72,CLUBS!$B32,'PU F'!$E$5:$E$72,"&gt;0")+COUNTIFS('PU H'!$D$5:$D$72,CLUBS!$B32,'PU H'!$E$5:$E$72,"&gt;0")+COUNTIFS('BE F'!$D$5:$D$72,CLUBS!$B32,'BE F'!$E$5:$E$72,"&gt;0")+COUNTIFS('BE H'!$D$5:$D$72,CLUBS!$B32,'BE H'!$E$5:$E$72,"&gt;0")+COUNTIFS('MI F'!$D$5:$D$72,CLUBS!$B32,'MI F'!$E$5:$E$72,"&gt;0")+COUNTIFS('MI H'!$D$5:$D$72,CLUBS!$B32,'MI H'!$E$5:$E$72,"&gt;0")+COUNTIFS('CA F'!$D$5:$D$72,CLUBS!$B32,'CA F'!$E$5:$E$72,"&gt;0")+COUNTIFS('CA H'!$D$5:$D$72,CLUBS!$B32,'CA H'!$E$5:$E$72,"&gt;0")+COUNTIFS('JU F'!$D$5:$D$72,CLUBS!$B32,'JU F'!$E$5:$E$72,"&gt;0")+COUNTIFS('JU H'!$D$5:$D$72,CLUBS!$B32,'JU H'!$E$5:$E$72,"&gt;0")</f>
        <v>0</v>
      </c>
      <c r="D32" s="27">
        <f>SUMIF('MP F'!$D$5:$D$72,CLUBS!$B32,'MP F'!$F$5:$F$72)+SUMIF('MP H'!$D$5:$D$72,CLUBS!$B32,'MP H'!$F$5:$F$72)+SUMIF('PO F'!$D$5:$D$72,CLUBS!$B32,'PO F'!$F$5:$F$72)+SUMIF('PO H'!$D$5:$D$72,CLUBS!$B32,'PO H'!$F$5:$F$72)+SUMIF('PU F'!$D$5:$D$72,CLUBS!$B32,'PU F'!$F$5:$F$72)+SUMIF('PU H'!$D$5:$D$72,CLUBS!$B32,'PU H'!$F$5:$F$72)+SUMIF('BE F'!$D$5:$D$72,CLUBS!$B32,'BE F'!$F$5:$F$72)+SUMIF('BE H'!$D$5:$D$72,CLUBS!$B32,'BE H'!$F$5:$F$72)+SUMIF('MI F'!$D$5:$D$72,CLUBS!$B32,'MI F'!$F$5:$F$72)+SUMIF('MI H'!$D$5:$D$72,CLUBS!$B32,'MI H'!$F$5:$F$72)+SUMIF('CA F'!$D$5:$D$72,CLUBS!$B32,'CA F'!$F$5:$F$72)+SUMIF('CA H'!$D$5:$D$72,CLUBS!$B32,'CA H'!$F$5:$F$72)+SUMIF('JU F'!$D$5:$D$72,CLUBS!$B32,'JU F'!$F$5:$F$72)+SUMIF('JU H'!$D$5:$D$72,CLUBS!$B32,'JU H'!$F$5:$F$72)</f>
        <v>0</v>
      </c>
      <c r="E32" s="38">
        <f>COUNTIFS('MP F'!$D$5:$D$72,CLUBS!$B32,'MP F'!$G$5:$G$72,"&gt;0")+COUNTIFS('MP H'!$D$5:$D$72,CLUBS!$B32,'MP H'!$G$5:$G$72,"&gt;0")+COUNTIFS('PO F'!$D$5:$D$72,CLUBS!$B32,'PO F'!$G$5:$G$72,"&gt;0")+COUNTIFS('PO H'!$D$5:$D$72,CLUBS!$B32,'PO H'!$G$5:$G$72,"&gt;0")+COUNTIFS('PU F'!$D$5:$D$72,CLUBS!$B32,'PU F'!$G$5:$G$72,"&gt;0")+COUNTIFS('PU H'!$D$5:$D$72,CLUBS!$B32,'PU H'!$G$5:$G$72,"&gt;0")+COUNTIFS('BE F'!$D$5:$D$72,CLUBS!$B32,'BE F'!$G$5:$G$72,"&gt;0")+COUNTIFS('BE H'!$D$5:$D$72,CLUBS!$B32,'BE H'!$G$5:$G$72,"&gt;0")+COUNTIFS('MI F'!$D$5:$D$72,CLUBS!$B32,'MI F'!$G$5:$G$72,"&gt;0")+COUNTIFS('MI H'!$D$5:$D$72,CLUBS!$B32,'MI H'!$G$5:$G$72,"&gt;0")+COUNTIFS('CA F'!$D$5:$D$72,CLUBS!$B32,'CA F'!$G$5:$G$72,"&gt;0")+COUNTIFS('CA H'!$D$5:$D$72,CLUBS!$B32,'CA H'!$G$5:$G$72,"&gt;0")+COUNTIFS('JU F'!$D$5:$D$72,CLUBS!$B32,'JU F'!$G$5:$G$72,"&gt;0")+COUNTIFS('JU H'!$D$5:$D$72,CLUBS!$B32,'JU H'!$G$5:$G$72,"&gt;0")</f>
        <v>4</v>
      </c>
      <c r="F32" s="58">
        <f>SUMIF('MP F'!$D$5:$D$72,CLUBS!$B32,'MP F'!$H$5:$H$72)+SUMIF('MP H'!$D$5:$D$72,CLUBS!$B32,'MP H'!$H$5:$H$72)+SUMIF('PO F'!$D$5:$D$72,CLUBS!$B32,'PO F'!$H$5:$H$72)+SUMIF('PO H'!$D$5:$D$72,CLUBS!$B32,'PO H'!$H$5:$H$72)+SUMIF('PU F'!$D$5:$D$72,CLUBS!$B32,'PU F'!$H$5:$H$72)+SUMIF('PU H'!$D$5:$D$72,CLUBS!$B32,'PU H'!$H$5:$H$72)+SUMIF('BE F'!$D$5:$D$72,CLUBS!$B32,'BE F'!$H$5:$H$72)+SUMIF('BE H'!$D$5:$D$72,CLUBS!$B32,'BE H'!$H$5:$H$72)+SUMIF('MI F'!$D$5:$D$72,CLUBS!$B32,'MI F'!$H$5:$H$72)+SUMIF('MI H'!$D$5:$D$72,CLUBS!$B32,'MI H'!$H$5:$H$72)+SUMIF('CA F'!$D$5:$D$72,CLUBS!$B32,'CA F'!$H$5:$H$72)+SUMIF('CA H'!$D$5:$D$72,CLUBS!$B32,'CA H'!$H$5:$H$72)+SUMIF('JU F'!$D$5:$D$72,CLUBS!$B32,'JU F'!$H$5:$H$72)+SUMIF('JU H'!$D$5:$D$72,CLUBS!$B32,'JU H'!$H$5:$H$72)</f>
        <v>86</v>
      </c>
      <c r="G32" s="14">
        <f>COUNTIFS('MP F'!$D$5:$D$72,CLUBS!$B32,'MP F'!$I$5:$I$72,"&gt;0")+COUNTIFS('MP H'!$D$5:$D$72,CLUBS!$B32,'MP H'!$I$5:$I$72,"&gt;0")+COUNTIFS('PO F'!$D$5:$D$72,CLUBS!$B32,'PO F'!$I$5:$I$72,"&gt;0")+COUNTIFS('PO H'!$D$5:$D$72,CLUBS!$B32,'PO H'!$I$5:$I$72,"&gt;0")+COUNTIFS('PU F'!$D$5:$D$72,CLUBS!$B32,'PU F'!$I$5:$I$72,"&gt;0")+COUNTIFS('PU H'!$D$5:$D$72,CLUBS!$B32,'PU H'!$I$5:$I$72,"&gt;0")+COUNTIFS('BE F'!$D$5:$D$72,CLUBS!$B32,'BE F'!$I$5:$I$72,"&gt;0")+COUNTIFS('BE H'!$D$5:$D$72,CLUBS!$B32,'BE H'!$I$5:$I$72,"&gt;0")+COUNTIFS('MI F'!$D$5:$D$72,CLUBS!$B32,'MI F'!$I$5:$I$72,"&gt;0")+COUNTIFS('MI H'!$D$5:$D$72,CLUBS!$B32,'MI H'!$I$5:$I$72,"&gt;0")+COUNTIFS('CA F'!$D$5:$D$72,CLUBS!$B32,'CA F'!$I$5:$I$72,"&gt;0")+COUNTIFS('CA H'!$D$5:$D$72,CLUBS!$B32,'CA H'!$I$5:$I$72,"&gt;0")+COUNTIFS('JU F'!$D$5:$D$72,CLUBS!$B32,'JU F'!$I$5:$I$72,"&gt;0")+COUNTIFS('JU H'!$D$5:$D$72,CLUBS!$B32,'JU H'!$I$5:$I$72,"&gt;0")</f>
        <v>2</v>
      </c>
      <c r="H32" s="26">
        <f>SUMIF('MP F'!$D$5:$D$72,CLUBS!$B32,'MP F'!$J$5:$J$72)+SUMIF('MP H'!$D$5:$D$72,CLUBS!$B32,'MP H'!$J$5:$J$72)+SUMIF('PO F'!$D$5:$D$72,CLUBS!$B32,'PO F'!$J$5:$J$72)+SUMIF('PO H'!$D$5:$D$72,CLUBS!$B32,'PO H'!$J$5:$J$72)+SUMIF('PU F'!$D$5:$D$72,CLUBS!$B32,'PU F'!$J$5:$J$72)+SUMIF('PU H'!$D$5:$D$72,CLUBS!$B32,'PU H'!$J$5:$J$72)+SUMIF('BE F'!$D$5:$D$72,CLUBS!$B32,'BE F'!$J$5:$J$72)+SUMIF('BE H'!$D$5:$D$72,CLUBS!$B32,'BE H'!$J$5:$J$72)+SUMIF('MI F'!$D$5:$D$72,CLUBS!$B32,'MI F'!$J$5:$J$72)+SUMIF('MI H'!$D$5:$D$72,CLUBS!$B32,'MI H'!$J$5:$J$72)+SUMIF('CA F'!$D$5:$D$72,CLUBS!$B32,'CA F'!$J$5:$J$72)+SUMIF('CA H'!$D$5:$D$72,CLUBS!$B32,'CA H'!$J$5:$J$72)+SUMIF('JU F'!$D$5:$D$72,CLUBS!$B32,'JU F'!$J$5:$J$72)+SUMIF('JU H'!$D$5:$D$72,CLUBS!$B32,'JU H'!$J$5:$J$72)</f>
        <v>67</v>
      </c>
      <c r="I32" s="38">
        <f>COUNTIFS('MP F'!$D$5:$D$72,CLUBS!$B32,'MP F'!$K$5:$K$72,"&gt;0")+COUNTIFS('MP H'!$D$5:$D$72,CLUBS!$B32,'MP H'!$K$5:$K$72,"&gt;0")+COUNTIFS('PO F'!$D$5:$D$72,CLUBS!$B32,'PO F'!$K$5:$K$72,"&gt;0")+COUNTIFS('PO H'!$D$5:$D$72,CLUBS!$B32,'PO H'!$K$5:$K$72,"&gt;0")+COUNTIFS('PU F'!$D$5:$D$72,CLUBS!$B32,'PU F'!$K$5:$K$72,"&gt;0")+COUNTIFS('PU H'!$D$5:$D$72,CLUBS!$B32,'PU H'!$K$5:$K$72,"&gt;0")+COUNTIFS('BE F'!$D$5:$D$72,CLUBS!$B32,'BE F'!$K$5:$K$72,"&gt;0")+COUNTIFS('BE H'!$D$5:$D$72,CLUBS!$B32,'BE H'!$K$5:$K$72,"&gt;0")+COUNTIFS('MI F'!$D$5:$D$72,CLUBS!$B32,'MI F'!$K$5:$K$72,"&gt;0")+COUNTIFS('MI H'!$D$5:$D$72,CLUBS!$B32,'MI H'!$K$5:$K$72,"&gt;0")+COUNTIFS('CA F'!$D$5:$D$72,CLUBS!$B32,'CA F'!$K$5:$K$72,"&gt;0")+COUNTIFS('CA H'!$D$5:$D$72,CLUBS!$B32,'CA H'!$K$5:$K$72,"&gt;0")+COUNTIFS('JU F'!$D$5:$D$72,CLUBS!$B32,'JU F'!$K$5:$K$72,"&gt;0")+COUNTIFS('JU H'!$D$5:$D$72,CLUBS!$B32,'JU H'!$K$5:$K$72,"&gt;0")</f>
        <v>0</v>
      </c>
      <c r="J32" s="38">
        <f>SUMIF('MP F'!$D$5:$D$72,CLUBS!$B32,'MP F'!$L$5:$L$72)+SUMIF('MP H'!$D$5:$D$72,CLUBS!$B32,'MP H'!$L$5:$L$72)+SUMIF('PO F'!$D$5:$D$72,CLUBS!$B32,'PO F'!$L$5:$L$72)+SUMIF('PO H'!$D$5:$D$72,CLUBS!$B32,'PO H'!$L$5:$L$72)+SUMIF('PU F'!$D$5:$D$72,CLUBS!$B32,'PU F'!$L$5:$L$72)+SUMIF('PU H'!$D$5:$D$72,CLUBS!$B32,'PU H'!$L$5:$L$72)+SUMIF('BE F'!$D$5:$D$72,CLUBS!$B32,'BE F'!$L$5:$L$72)+SUMIF('BE H'!$D$5:$D$72,CLUBS!$B32,'BE H'!$L$5:$L$72)+SUMIF('MI F'!$D$5:$D$72,CLUBS!$B32,'MI F'!$L$5:$L$72)+SUMIF('MI H'!$D$5:$D$72,CLUBS!$B32,'MI H'!$L$5:$L$72)+SUMIF('CA F'!$D$5:$D$72,CLUBS!$B32,'CA F'!$L$5:$L$72)+SUMIF('CA H'!$D$5:$D$72,CLUBS!$B32,'CA H'!$L$5:$L$72)+SUMIF('JU F'!$D$5:$D$72,CLUBS!$B32,'JU F'!$L$5:$L$72)+SUMIF('JU H'!$D$5:$D$72,CLUBS!$B32,'JU H'!$L$5:$L$72)</f>
        <v>0</v>
      </c>
      <c r="K32" s="26">
        <f>COUNTIFS('MP F'!$D$5:$D$72,CLUBS!$B32,'MP F'!$M$5:$M$72,"&gt;0")+COUNTIFS('MP H'!$D$5:$D$72,CLUBS!$B32,'MP H'!$M$5:$M$72,"&gt;0")+COUNTIFS('PO F'!$D$5:$D$72,CLUBS!$B32,'PO F'!$M$5:$M$72,"&gt;0")+COUNTIFS('PO H'!$D$5:$D$72,CLUBS!$B32,'PO H'!$M$5:$M$72,"&gt;0")+COUNTIFS('PU F'!$D$5:$D$72,CLUBS!$B32,'PU F'!$M$5:$M$72,"&gt;0")+COUNTIFS('PU H'!$D$5:$D$72,CLUBS!$B32,'PU H'!$M$5:$M$72,"&gt;0")+COUNTIFS('BE F'!$D$5:$D$72,CLUBS!$B32,'BE F'!$M$5:$M$72,"&gt;0")+COUNTIFS('BE H'!$D$5:$D$72,CLUBS!$B32,'BE H'!$M$5:$M$72,"&gt;0")+COUNTIFS('MI F'!$D$5:$D$72,CLUBS!$B32,'MI F'!$M$5:$M$72,"&gt;0")+COUNTIFS('MI H'!$D$5:$D$72,CLUBS!$B32,'MI H'!$M$5:$M$72,"&gt;0")+COUNTIFS('CA F'!$D$5:$D$72,CLUBS!$B32,'CA F'!$M$5:$M$72,"&gt;0")+COUNTIFS('CA H'!$D$5:$D$72,CLUBS!$B32,'CA H'!$M$5:$M$72,"&gt;0")+COUNTIFS('JU F'!$D$5:$D$72,CLUBS!$B32,'JU F'!$M$5:$M$72,"&gt;0")+COUNTIFS('JU H'!$D$5:$D$72,CLUBS!$B32,'JU H'!$M$5:$M$72,"&gt;0")</f>
        <v>0</v>
      </c>
      <c r="L32" s="26">
        <f>SUMIF('MP F'!$D$5:$D$72,CLUBS!$B32,'MP F'!$N$5:$N$72)+SUMIF('MP H'!$D$5:$D$72,CLUBS!$B32,'MP H'!$N$5:$N$72)+SUMIF('PO F'!$D$5:$D$72,CLUBS!$B32,'PO F'!$N$5:$N$72)+SUMIF('PO H'!$D$5:$D$72,CLUBS!$B32,'PO H'!$N$5:$N$72)+SUMIF('PU F'!$D$5:$D$72,CLUBS!$B32,'PU F'!$N$5:$N$72)+SUMIF('PU H'!$D$5:$D$72,CLUBS!$B32,'PU H'!$N$5:$N$72)+SUMIF('BE F'!$D$5:$D$72,CLUBS!$B32,'BE F'!$N$5:$N$72)+SUMIF('BE H'!$D$5:$D$72,CLUBS!$B32,'BE H'!$N$5:$N$72)+SUMIF('MI F'!$D$5:$D$72,CLUBS!$B32,'MI F'!$N$5:$N$72)+SUMIF('MI H'!$D$5:$D$72,CLUBS!$B32,'MI H'!$N$5:$N$72)+SUMIF('CA F'!$D$5:$D$72,CLUBS!$B32,'CA F'!$N$5:$N$72)+SUMIF('CA H'!$D$5:$D$72,CLUBS!$B32,'CA H'!$N$5:$N$72)+SUMIF('JU F'!$D$5:$D$72,CLUBS!$B32,'JU F'!$N$5:$N$72)+SUMIF('JU H'!$D$5:$D$72,CLUBS!$B32,'JU H'!$N$5:$N$72)</f>
        <v>0</v>
      </c>
      <c r="M32" s="26">
        <f>COUNTIFS('MP F'!$D$5:$D$72,CLUBS!$B32,'MP F'!$O$5:$O$72,"&gt;0")+COUNTIFS('MP H'!$D$5:$D$72,CLUBS!$B32,'MP H'!$O$5:$O$72,"&gt;0")+COUNTIFS('PO F'!$D$5:$D$72,CLUBS!$B32,'PO F'!$O$5:$O$72,"&gt;0")+COUNTIFS('PO H'!$D$5:$D$72,CLUBS!$B32,'PO H'!$O$5:$O$72,"&gt;0")+COUNTIFS('PU F'!$D$5:$D$72,CLUBS!$B32,'PU F'!$O$5:$O$72,"&gt;0")+COUNTIFS('PU H'!$D$5:$D$72,CLUBS!$B32,'PU H'!$O$5:$O$72,"&gt;0")+COUNTIFS('BE F'!$D$5:$D$72,CLUBS!$B32,'BE F'!$O$5:$O$72,"&gt;0")+COUNTIFS('BE H'!$D$5:$D$72,CLUBS!$B32,'BE H'!$O$5:$O$72,"&gt;0")+COUNTIFS('MI F'!$D$5:$D$72,CLUBS!$B32,'MI F'!$O$5:$O$72,"&gt;0")+COUNTIFS('MI H'!$D$5:$D$72,CLUBS!$B32,'MI H'!$O$5:$O$72,"&gt;0")+COUNTIFS('CA F'!$D$5:$D$72,CLUBS!$B32,'CA F'!$O$5:$O$72,"&gt;0")+COUNTIFS('CA H'!$D$5:$D$72,CLUBS!$B32,'CA H'!$O$5:$O$72,"&gt;0")+COUNTIFS('JU F'!$D$5:$D$72,CLUBS!$B32,'JU F'!$O$5:$O$72,"&gt;0")+COUNTIFS('JU H'!$D$5:$D$72,CLUBS!$B32,'JU H'!$O$5:$O$72,"&gt;0")</f>
        <v>0</v>
      </c>
      <c r="N32" s="26">
        <f>SUMIF('MP F'!$D$5:$D$72,CLUBS!$B32,'MP F'!$P$5:$P$72)+SUMIF('MP H'!$D$5:$D$72,CLUBS!$B32,'MP H'!$P$5:$P$72)+SUMIF('PO F'!$D$5:$D$72,CLUBS!$B32,'PO F'!$P$5:$P$72)+SUMIF('PO H'!$D$5:$D$72,CLUBS!$B32,'PO H'!$P$5:$P$72)+SUMIF('PU F'!$D$5:$D$72,CLUBS!$B32,'PU F'!$P$5:$P$72)+SUMIF('PU H'!$D$5:$D$72,CLUBS!$B32,'PU H'!$P$5:$P$72)+SUMIF('BE F'!$D$5:$D$72,CLUBS!$B32,'BE F'!$P$5:$P$72)+SUMIF('BE H'!$D$5:$D$72,CLUBS!$B32,'BE H'!$P$5:$P$72)+SUMIF('MI F'!$D$5:$D$72,CLUBS!$B32,'MI F'!$P$5:$P$72)+SUMIF('MI H'!$D$5:$D$72,CLUBS!$B32,'MI H'!$P$5:$P$72)+SUMIF('CA F'!$D$5:$D$72,CLUBS!$B32,'CA F'!$P$5:$P$72)+SUMIF('CA H'!$D$5:$D$72,CLUBS!$B32,'CA H'!$P$5:$P$72)+SUMIF('JU F'!$D$5:$D$72,CLUBS!$B32,'JU F'!$P$5:$P$72)+SUMIF('JU H'!$D$5:$D$72,CLUBS!$B32,'JU H'!$P$5:$P$72)</f>
        <v>0</v>
      </c>
      <c r="O32" s="26">
        <f>COUNTIFS('MP F'!$D$5:$D$72,CLUBS!$B32,'MP F'!$Q$5:$Q$72,"&gt;0")+COUNTIFS('MP H'!$D$5:$D$72,CLUBS!$B32,'MP H'!$Q$5:$Q$72,"&gt;0")+COUNTIFS('PO F'!$D$5:$D$72,CLUBS!$B32,'PO F'!$Q$5:$Q$72,"&gt;0")+COUNTIFS('PO H'!$D$5:$D$72,CLUBS!$B32,'PO H'!$Q$5:$Q$72,"&gt;0")+COUNTIFS('PU F'!$D$5:$D$72,CLUBS!$B32,'PU F'!$Q$5:$Q$72,"&gt;0")+COUNTIFS('PU H'!$D$5:$D$72,CLUBS!$B32,'PU H'!$Q$5:$Q$72,"&gt;0")+COUNTIFS('BE F'!$D$5:$D$72,CLUBS!$B32,'BE F'!$Q$5:$Q$72,"&gt;0")+COUNTIFS('BE H'!$D$5:$D$72,CLUBS!$B32,'BE H'!$Q$5:$Q$72,"&gt;0")+COUNTIFS('MI F'!$D$5:$D$72,CLUBS!$B32,'MI F'!$Q$5:$Q$72,"&gt;0")+COUNTIFS('MI H'!$D$5:$D$72,CLUBS!$B32,'MI H'!$Q$5:$Q$72,"&gt;0")+COUNTIFS('CA F'!$D$5:$D$72,CLUBS!$B32,'CA F'!$Q$5:$Q$72,"&gt;0")+COUNTIFS('CA H'!$D$5:$D$72,CLUBS!$B32,'CA H'!$Q$5:$Q$72,"&gt;0")+COUNTIFS('JU F'!$D$5:$D$72,CLUBS!$B32,'JU F'!$Q$5:$Q$72,"&gt;0")+COUNTIFS('JU H'!$D$5:$D$72,CLUBS!$B32,'JU H'!$Q$5:$Q$72,"&gt;0")</f>
        <v>0</v>
      </c>
      <c r="P32" s="26">
        <f>SUMIF('MP F'!$D$5:$D$72,CLUBS!$B32,'MP F'!$R$5:$R$72)+SUMIF('MP H'!$D$5:$D$72,CLUBS!$B32,'MP H'!$R$5:$R$72)+SUMIF('PO F'!$D$5:$D$72,CLUBS!$B32,'PO F'!$R$5:$R$72)+SUMIF('PO H'!$D$5:$D$72,CLUBS!$B32,'PO H'!$R$5:$R$72)+SUMIF('PU F'!$D$5:$D$72,CLUBS!$B32,'PU F'!$R$5:$R$72)+SUMIF('PU H'!$D$5:$D$72,CLUBS!$B32,'PU H'!$R$5:$R$72)+SUMIF('BE F'!$D$5:$D$72,CLUBS!$B32,'BE F'!$R$5:$R$72)+SUMIF('BE H'!$D$5:$D$72,CLUBS!$B32,'BE H'!$R$5:$R$72)+SUMIF('MI F'!$D$5:$D$72,CLUBS!$B32,'MI F'!$R$5:$R$72)+SUMIF('MI H'!$D$5:$D$72,CLUBS!$B32,'MI H'!$R$5:$R$72)+SUMIF('CA F'!$D$5:$D$72,CLUBS!$B32,'CA F'!$R$5:$R$72)+SUMIF('CA H'!$D$5:$D$72,CLUBS!$B32,'CA H'!$R$5:$R$72)+SUMIF('JU F'!$D$5:$D$72,CLUBS!$B32,'JU F'!$R$5:$R$72)+SUMIF('JU H'!$D$5:$D$72,CLUBS!$B32,'JU H'!$R$5:$R$72)</f>
        <v>0</v>
      </c>
      <c r="Q32" s="26">
        <f>COUNTIFS('MP F'!$D$5:$D$72,CLUBS!$B32,'MP F'!$S$5:$S$72,"&gt;0")+COUNTIFS('MP H'!$D$5:$D$72,CLUBS!$B32,'MP H'!$S$5:$S$72,"&gt;0")+COUNTIFS('PO F'!$D$5:$D$72,CLUBS!$B32,'PO F'!$S$5:$S$72,"&gt;0")+COUNTIFS('PO H'!$D$5:$D$72,CLUBS!$B32,'PO H'!$S$5:$S$72,"&gt;0")+COUNTIFS('PU F'!$D$5:$D$72,CLUBS!$B32,'PU F'!$S$5:$S$72,"&gt;0")+COUNTIFS('PU H'!$D$5:$D$72,CLUBS!$B32,'PU H'!$S$5:$S$72,"&gt;0")+COUNTIFS('BE F'!$D$5:$D$72,CLUBS!$B32,'BE F'!$S$5:$S$72,"&gt;0")+COUNTIFS('BE H'!$D$5:$D$72,CLUBS!$B32,'BE H'!$S$5:$S$72,"&gt;0")+COUNTIFS('MI F'!$D$5:$D$72,CLUBS!$B32,'MI F'!$S$5:$S$72,"&gt;0")+COUNTIFS('MI H'!$D$5:$D$72,CLUBS!$B32,'MI H'!$S$5:$S$72,"&gt;0")+COUNTIFS('CA F'!$D$5:$D$72,CLUBS!$B32,'CA F'!$S$5:$S$72,"&gt;0")+COUNTIFS('CA H'!$D$5:$D$72,CLUBS!$B32,'CA H'!$S$5:$S$72,"&gt;0")+COUNTIFS('JU F'!$D$5:$D$72,CLUBS!$B32,'JU F'!$S$5:$S$72,"&gt;0")+COUNTIFS('JU H'!$D$5:$D$72,CLUBS!$B32,'JU H'!$S$5:$S$72,"&gt;0")</f>
        <v>0</v>
      </c>
      <c r="R32" s="26">
        <f>SUMIF('MP F'!$D$5:$D$72,CLUBS!$B32,'MP F'!$T$5:$T$72)+SUMIF('MP H'!$D$5:$D$72,CLUBS!$B32,'MP H'!$T$5:$T$72)+SUMIF('PO F'!$D$5:$D$72,CLUBS!$B32,'PO F'!$T$5:$T$72)+SUMIF('PO H'!$D$5:$D$72,CLUBS!$B32,'PO H'!$T$5:$T$72)+SUMIF('PU F'!$D$5:$D$72,CLUBS!$B32,'PU F'!$T$5:$T$72)+SUMIF('PU H'!$D$5:$D$72,CLUBS!$B32,'PU H'!$T$5:$T$72)+SUMIF('BE F'!$D$5:$D$72,CLUBS!$B32,'BE F'!$T$5:$T$72)+SUMIF('BE H'!$D$5:$D$72,CLUBS!$B32,'BE H'!$T$5:$T$72)+SUMIF('MI F'!$D$5:$D$72,CLUBS!$B32,'MI F'!$T$5:$T$72)+SUMIF('MI H'!$D$5:$D$72,CLUBS!$B32,'MI H'!$T$5:$T$72)+SUMIF('CA F'!$D$5:$D$72,CLUBS!$B32,'CA F'!$T$5:$T$72)+SUMIF('CA H'!$D$5:$D$72,CLUBS!$B32,'CA H'!$T$5:$T$72)+SUMIF('JU F'!$D$5:$D$72,CLUBS!$B32,'JU F'!$T$5:$T$72)+SUMIF('JU H'!$D$5:$D$72,CLUBS!$B32,'JU H'!$T$5:$T$72)</f>
        <v>0</v>
      </c>
      <c r="S32" s="26">
        <f>COUNTIFS('MP F'!$D$5:$D$72,CLUBS!$B32,'MP F'!$U$5:$U$72,"&gt;0")+COUNTIFS('MP H'!$D$5:$D$72,CLUBS!$B32,'MP H'!$U$5:$U$72,"&gt;0")+COUNTIFS('PO F'!$D$5:$D$72,CLUBS!$B32,'PO F'!$U$5:$U$72,"&gt;0")+COUNTIFS('PO H'!$D$5:$D$72,CLUBS!$B32,'PO H'!$U$5:$U$72,"&gt;0")+COUNTIFS('PU F'!$D$5:$D$72,CLUBS!$B32,'PU F'!$U$5:$U$72,"&gt;0")+COUNTIFS('PU H'!$D$5:$D$72,CLUBS!$B32,'PU H'!$U$5:$U$72,"&gt;0")+COUNTIFS('BE F'!$D$5:$D$72,CLUBS!$B32,'BE F'!$U$5:$U$72,"&gt;0")+COUNTIFS('BE H'!$D$5:$D$72,CLUBS!$B32,'BE H'!$U$5:$U$72,"&gt;0")+COUNTIFS('MI F'!$D$5:$D$72,CLUBS!$B32,'MI F'!$U$5:$U$72,"&gt;0")+COUNTIFS('MI H'!$D$5:$D$72,CLUBS!$B32,'MI H'!$U$5:$U$72,"&gt;0")+COUNTIFS('CA F'!$D$5:$D$72,CLUBS!$B32,'CA F'!$U$5:$U$72,"&gt;0")+COUNTIFS('CA H'!$D$5:$D$72,CLUBS!$B32,'CA H'!$U$5:$U$72,"&gt;0")+COUNTIFS('JU F'!$D$5:$D$72,CLUBS!$B32,'JU F'!$U$5:$U$72,"&gt;0")+COUNTIFS('JU H'!$D$5:$D$72,CLUBS!$B32,'JU H'!$U$5:$U$72,"&gt;0")</f>
        <v>0</v>
      </c>
      <c r="T32" s="26">
        <f>SUMIF('MP F'!$D$5:$D$72,CLUBS!$B32,'MP F'!$V$5:$V$72)+SUMIF('MP H'!$D$5:$D$72,CLUBS!$B32,'MP H'!$V$5:$V$72)+SUMIF('PO F'!$D$5:$D$72,CLUBS!$B32,'PO F'!$V$5:$V$72)+SUMIF('PO H'!$D$5:$D$72,CLUBS!$B32,'PO H'!$V$5:$V$72)+SUMIF('PU F'!$D$5:$D$72,CLUBS!$B32,'PU F'!$V$5:$V$72)+SUMIF('PU H'!$D$5:$D$72,CLUBS!$B32,'PU H'!$V$5:$V$72)+SUMIF('BE F'!$D$5:$D$72,CLUBS!$B32,'BE F'!$V$5:$V$72)+SUMIF('BE H'!$D$5:$D$72,CLUBS!$B32,'BE H'!$V$5:$V$72)+SUMIF('MI F'!$D$5:$D$72,CLUBS!$B32,'MI F'!$V$5:$V$72)+SUMIF('MI H'!$D$5:$D$72,CLUBS!$B32,'MI H'!$V$5:$V$72)+SUMIF('CA F'!$D$5:$D$72,CLUBS!$B32,'CA F'!$V$5:$V$72)+SUMIF('CA H'!$D$5:$D$72,CLUBS!$B32,'CA H'!$V$5:$V$72)+SUMIF('JU F'!$D$5:$D$72,CLUBS!$B32,'JU F'!$V$5:$V$72)+SUMIF('JU H'!$D$5:$D$72,CLUBS!$B32,'JU H'!$V$5:$V$72)</f>
        <v>0</v>
      </c>
      <c r="U32" s="26">
        <f>COUNTIFS('MP F'!$D$5:$D$72,CLUBS!$B32,'MP F'!$W$5:$W$72,"&gt;0")+COUNTIFS('MP H'!$D$5:$D$72,CLUBS!$B32,'MP H'!$W$5:$W$72,"&gt;0")+COUNTIFS('PO F'!$D$5:$D$72,CLUBS!$B32,'PO F'!$W$5:$W$72,"&gt;0")+COUNTIFS('PO H'!$D$5:$D$72,CLUBS!$B32,'PO H'!$W$5:$W$72,"&gt;0")+COUNTIFS('PU F'!$D$5:$D$72,CLUBS!$B32,'PU F'!$W$5:$W$72,"&gt;0")+COUNTIFS('PU H'!$D$5:$D$72,CLUBS!$B32,'PU H'!$W$5:$W$72,"&gt;0")+COUNTIFS('BE F'!$D$5:$D$72,CLUBS!$B32,'BE F'!$W$5:$W$72,"&gt;0")+COUNTIFS('BE H'!$D$5:$D$72,CLUBS!$B32,'BE H'!$W$5:$W$72,"&gt;0")+COUNTIFS('MI F'!$D$5:$D$72,CLUBS!$B32,'MI F'!$W$5:$W$72,"&gt;0")+COUNTIFS('MI H'!$D$5:$D$72,CLUBS!$B32,'MI H'!$W$5:$W$72,"&gt;0")+COUNTIFS('CA F'!$D$5:$D$72,CLUBS!$B32,'CA F'!$W$5:$W$72,"&gt;0")+COUNTIFS('CA H'!$D$5:$D$72,CLUBS!$B32,'CA H'!$W$5:$W$72,"&gt;0")+COUNTIFS('JU F'!$D$5:$D$72,CLUBS!$B32,'JU F'!$W$5:$W$72,"&gt;0")+COUNTIFS('JU H'!$D$5:$D$72,CLUBS!$B32,'JU H'!$W$5:$W$72,"&gt;0")</f>
        <v>0</v>
      </c>
      <c r="V32" s="26">
        <f>SUMIF('MP F'!$D$5:$D$72,CLUBS!$B32,'MP F'!$X$5:$X$72)+SUMIF('MP H'!$D$5:$D$72,CLUBS!$B32,'MP H'!$X$5:$X$72)+SUMIF('PO F'!$D$5:$D$72,CLUBS!$B32,'PO F'!$X$5:$X$72)+SUMIF('PO H'!$D$5:$D$72,CLUBS!$B32,'PO H'!$X$5:$X$72)+SUMIF('PU F'!$D$5:$D$72,CLUBS!$B32,'PU F'!$X$5:$X$72)+SUMIF('PU H'!$D$5:$D$72,CLUBS!$B32,'PU H'!$X$5:$X$72)+SUMIF('BE F'!$D$5:$D$72,CLUBS!$B32,'BE F'!$X$5:$X$72)+SUMIF('BE H'!$D$5:$D$72,CLUBS!$B32,'BE H'!$X$5:$X$72)+SUMIF('MI F'!$D$5:$D$72,CLUBS!$B32,'MI F'!$X$5:$X$72)+SUMIF('MI H'!$D$5:$D$72,CLUBS!$B32,'MI H'!$X$5:$X$72)+SUMIF('CA F'!$D$5:$D$72,CLUBS!$B32,'CA F'!$X$5:$X$72)+SUMIF('CA H'!$D$5:$D$72,CLUBS!$B32,'CA H'!$X$5:$X$72)+SUMIF('JU F'!$D$5:$D$72,CLUBS!$B32,'JU F'!$X$5:$X$72)+SUMIF('JU H'!$D$5:$D$72,CLUBS!$B32,'JU H'!$X$5:$X$72)</f>
        <v>0</v>
      </c>
      <c r="W32" s="26">
        <f>COUNTIFS('MP F'!$D$5:$D$72,CLUBS!$B32,'MP F'!$Y$5:$Y$72,"&gt;0")+COUNTIFS('MP H'!$D$5:$D$72,CLUBS!$B32,'MP H'!$Y$5:$Y$72,"&gt;0")+COUNTIFS('PO F'!$D$5:$D$72,CLUBS!$B32,'PO F'!$Y$5:$Y$72,"&gt;0")+COUNTIFS('PO H'!$D$5:$D$72,CLUBS!$B32,'PO H'!$Y$5:$Y$72,"&gt;0")+COUNTIFS('PU F'!$D$5:$D$72,CLUBS!$B32,'PU F'!$Y$5:$Y$72,"&gt;0")+COUNTIFS('PU H'!$D$5:$D$72,CLUBS!$B32,'PU H'!$Y$5:$Y$72,"&gt;0")+COUNTIFS('BE F'!$D$5:$D$72,CLUBS!$B32,'BE F'!$Y$5:$Y$72,"&gt;0")+COUNTIFS('BE H'!$D$5:$D$72,CLUBS!$B32,'BE H'!$Y$5:$Y$72,"&gt;0")+COUNTIFS('MI F'!$D$5:$D$72,CLUBS!$B32,'MI F'!$Y$5:$Y$72,"&gt;0")+COUNTIFS('MI H'!$D$5:$D$72,CLUBS!$B32,'MI H'!$Y$5:$Y$72,"&gt;0")+COUNTIFS('CA F'!$D$5:$D$72,CLUBS!$B32,'CA F'!$Y$5:$Y$72,"&gt;0")+COUNTIFS('CA H'!$D$5:$D$72,CLUBS!$B32,'CA H'!$Y$5:$Y$72,"&gt;0")+COUNTIFS('JU F'!$D$5:$D$72,CLUBS!$B32,'JU F'!$Y$5:$Y$72,"&gt;0")+COUNTIFS('JU H'!$D$5:$D$72,CLUBS!$B32,'JU H'!$Y$5:$Y$72,"&gt;0")</f>
        <v>0</v>
      </c>
      <c r="X32" s="26">
        <f>SUMIF('MP F'!$D$5:$D$72,CLUBS!$B32,'MP F'!$Z$5:$Z$72)+SUMIF('MP H'!$D$5:$D$72,CLUBS!$B32,'MP H'!$Z$5:$Z$72)+SUMIF('PO F'!$D$5:$D$72,CLUBS!$B32,'PO F'!$Z$5:$Z$72)+SUMIF('PO H'!$D$5:$D$72,CLUBS!$B32,'PO H'!$Z$5:$Z$72)+SUMIF('PU F'!$D$5:$D$72,CLUBS!$B32,'PU F'!$Z$5:$Z$72)+SUMIF('PU H'!$D$5:$D$72,CLUBS!$B32,'PU H'!$Z$5:$Z$72)+SUMIF('BE F'!$D$5:$D$72,CLUBS!$B32,'BE F'!$Z$5:$Z$72)+SUMIF('BE H'!$D$5:$D$72,CLUBS!$B32,'BE H'!$Z$5:$Z$72)+SUMIF('MI F'!$D$5:$D$72,CLUBS!$B32,'MI F'!$Z$5:$Z$72)+SUMIF('MI H'!$D$5:$D$72,CLUBS!$B32,'MI H'!$Z$5:$Z$72)+SUMIF('CA F'!$D$5:$D$72,CLUBS!$B32,'CA F'!$Z$5:$Z$72)+SUMIF('CA H'!$D$5:$D$72,CLUBS!$B32,'CA H'!$Z$5:$Z$72)+SUMIF('JU F'!$D$5:$D$72,CLUBS!$B32,'JU F'!$Z$5:$Z$72)+SUMIF('JU H'!$D$5:$D$72,CLUBS!$B32,'JU H'!$Z$5:$Z$72)</f>
        <v>0</v>
      </c>
      <c r="Y32" s="26">
        <f>COUNTIFS('MP F'!$D$5:$D$72,CLUBS!$B32,'MP F'!$AA$5:$AA$72,"&gt;0")+COUNTIFS('MP H'!$D$5:$D$72,CLUBS!$B32,'MP H'!$AA$5:$AA$72,"&gt;0")+COUNTIFS('PO F'!$D$5:$D$72,CLUBS!$B32,'PO F'!$AA$5:$AA$72,"&gt;0")+COUNTIFS('PO H'!$D$5:$D$72,CLUBS!$B32,'PO H'!$AA$5:$AA$72,"&gt;0")+COUNTIFS('PU F'!$D$5:$D$72,CLUBS!$B32,'PU F'!$AA$5:$AA$72,"&gt;0")+COUNTIFS('PU H'!$D$5:$D$72,CLUBS!$B32,'PU H'!$AA$5:$AA$72,"&gt;0")+COUNTIFS('BE F'!$D$5:$D$72,CLUBS!$B32,'BE F'!$AA$5:$AA$72,"&gt;0")+COUNTIFS('BE H'!$D$5:$D$72,CLUBS!$B32,'BE H'!$AA$5:$AA$72,"&gt;0")+COUNTIFS('MI F'!$D$5:$D$72,CLUBS!$B32,'MI F'!$AA$5:$AA$72,"&gt;0")+COUNTIFS('MI H'!$D$5:$D$72,CLUBS!$B32,'MI H'!$AA$5:$AA$72,"&gt;0")+COUNTIFS('CA F'!$D$5:$D$72,CLUBS!$B32,'CA F'!$AA$5:$AA$72,"&gt;0")+COUNTIFS('CA H'!$D$5:$D$72,CLUBS!$B32,'CA H'!$AA$5:$AA$72,"&gt;0")+COUNTIFS('JU F'!$D$5:$D$72,CLUBS!$B32,'JU F'!$AA$5:$AA$72,"&gt;0")+COUNTIFS('JU H'!$D$5:$D$72,CLUBS!$B32,'JU H'!$AA$5:$AA$72,"&gt;0")</f>
        <v>0</v>
      </c>
      <c r="Z32" s="26">
        <f>SUMIF('MP F'!$D$5:$D$72,CLUBS!$B32,'MP F'!$AB$5:$AB$72)+SUMIF('MP H'!$D$5:$D$72,CLUBS!$B32,'MP H'!$AB$5:$AB$72)+SUMIF('PO F'!$D$5:$D$72,CLUBS!$B32,'PO F'!$AB$5:$AB$72)+SUMIF('PO H'!$D$5:$D$72,CLUBS!$B32,'PO H'!$AB$5:$AB$72)+SUMIF('PU F'!$D$5:$D$72,CLUBS!$B32,'PU F'!$AB$5:$AB$72)+SUMIF('PU H'!$D$5:$D$72,CLUBS!$B32,'PU H'!$AB$5:$AB$72)+SUMIF('BE F'!$D$5:$D$72,CLUBS!$B32,'BE F'!$AB$5:$AB$72)+SUMIF('BE H'!$D$5:$D$72,CLUBS!$B32,'BE H'!$AB$5:$AB$72)+SUMIF('MI F'!$D$5:$D$72,CLUBS!$B32,'MI F'!$AB$5:$AB$72)+SUMIF('MI H'!$D$5:$D$72,CLUBS!$B32,'MI H'!$AB$5:$AB$72)+SUMIF('CA F'!$D$5:$D$72,CLUBS!$B32,'CA F'!$AB$5:$AB$72)+SUMIF('CA H'!$D$5:$D$72,CLUBS!$B32,'CA H'!$AB$5:$AB$72)+SUMIF('JU F'!$D$5:$D$72,CLUBS!$B32,'JU F'!$AB$5:$AB$72)+SUMIF('JU H'!$D$5:$D$72,CLUBS!$B32,'JU H'!$AB$5:$AB$72)</f>
        <v>0</v>
      </c>
      <c r="AA32" s="26">
        <f>COUNTIFS('MP F'!$D$5:$D$72,CLUBS!$B32,'MP F'!$AC$5:$AC$72,"&gt;0")+COUNTIFS('MP H'!$D$5:$D$72,CLUBS!$B32,'MP H'!$AC$5:$AC$72,"&gt;0")+COUNTIFS('PO F'!$D$5:$D$72,CLUBS!$B32,'PO F'!$AC$5:$AC$72,"&gt;0")+COUNTIFS('PO H'!$D$5:$D$72,CLUBS!$B32,'PO H'!$AC$5:$AC$72,"&gt;0")+COUNTIFS('PU F'!$D$5:$D$72,CLUBS!$B32,'PU F'!$AC$5:$AC$72,"&gt;0")+COUNTIFS('PU H'!$D$5:$D$72,CLUBS!$B32,'PU H'!$AC$5:$AC$72,"&gt;0")+COUNTIFS('BE F'!$D$5:$D$72,CLUBS!$B32,'BE F'!$AC$5:$AC$72,"&gt;0")+COUNTIFS('BE H'!$D$5:$D$72,CLUBS!$B32,'BE H'!$AC$5:$AC$72,"&gt;0")+COUNTIFS('MI F'!$D$5:$D$72,CLUBS!$B32,'MI F'!$AC$5:$AC$72,"&gt;0")+COUNTIFS('MI H'!$D$5:$D$72,CLUBS!$B32,'MI H'!$AC$5:$AC$72,"&gt;0")+COUNTIFS('CA F'!$D$5:$D$72,CLUBS!$B32,'CA F'!$AC$5:$AC$72,"&gt;0")+COUNTIFS('CA H'!$D$5:$D$72,CLUBS!$B32,'CA H'!$AC$5:$AC$72,"&gt;0")+COUNTIFS('JU F'!$D$5:$D$72,CLUBS!$B32,'JU F'!$AC$5:$AC$72,"&gt;0")+COUNTIFS('JU H'!$D$5:$D$72,CLUBS!$B32,'JU H'!$AC$5:$AC$72,"&gt;0")</f>
        <v>0</v>
      </c>
      <c r="AB32" s="26">
        <f>SUMIF('MP F'!$D$5:$D$72,CLUBS!$B32,'MP F'!$AD$5:$AD$72)+SUMIF('MP H'!$D$5:$D$72,CLUBS!$B32,'MP H'!$AD$5:$AD$72)+SUMIF('PO F'!$D$5:$D$72,CLUBS!$B32,'PO F'!$AD$5:$AD$72)+SUMIF('PO H'!$D$5:$D$72,CLUBS!$B32,'PO H'!$AD$5:$AD$72)+SUMIF('PU F'!$D$5:$D$72,CLUBS!$B32,'PU F'!$AD$5:$AD$72)+SUMIF('PU H'!$D$5:$D$72,CLUBS!$B32,'PU H'!$AD$5:$AD$72)+SUMIF('BE F'!$D$5:$D$72,CLUBS!$B32,'BE F'!$AD$5:$AD$72)+SUMIF('BE H'!$D$5:$D$72,CLUBS!$B32,'BE H'!$AD$5:$AD$72)+SUMIF('MI F'!$D$5:$D$72,CLUBS!$B32,'MI F'!$AD$5:$AD$72)+SUMIF('MI H'!$D$5:$D$72,CLUBS!$B32,'MI H'!$AD$5:$AD$72)+SUMIF('CA F'!$D$5:$D$72,CLUBS!$B32,'CA F'!$AD$5:$AD$72)+SUMIF('CA H'!$D$5:$D$72,CLUBS!$B32,'CA H'!$AD$5:$AD$72)+SUMIF('JU F'!$D$5:$D$72,CLUBS!$B32,'JU F'!$AD$5:$AD$72)+SUMIF('JU H'!$D$5:$D$72,CLUBS!$B32,'JU H'!$AD$5:$AD$72)</f>
        <v>0</v>
      </c>
      <c r="AC32" s="26">
        <f>COUNTIFS('MP F'!$D$5:$D$72,CLUBS!$B32,'MP F'!$AE$5:$AE$72,"&gt;0")+COUNTIFS('MP H'!$D$5:$D$72,CLUBS!$B32,'MP H'!$AE$5:$AE$72,"&gt;0")+COUNTIFS('PO F'!$D$5:$D$72,CLUBS!$B32,'PO F'!$AE$5:$AE$72,"&gt;0")+COUNTIFS('PO H'!$D$5:$D$72,CLUBS!$B32,'PO H'!$AE$5:$AE$72,"&gt;0")+COUNTIFS('PU F'!$D$5:$D$72,CLUBS!$B32,'PU F'!$AE$5:$AE$72,"&gt;0")+COUNTIFS('PU H'!$D$5:$D$72,CLUBS!$B32,'PU H'!$AE$5:$AE$72,"&gt;0")+COUNTIFS('BE F'!$D$5:$D$72,CLUBS!$B32,'BE F'!$AE$5:$AE$72,"&gt;0")+COUNTIFS('BE H'!$D$5:$D$72,CLUBS!$B32,'BE H'!$AE$5:$AE$72,"&gt;0")+COUNTIFS('MI F'!$D$5:$D$72,CLUBS!$B32,'MI F'!$AE$5:$AE$72,"&gt;0")+COUNTIFS('MI H'!$D$5:$D$72,CLUBS!$B32,'MI H'!$AE$5:$AE$72,"&gt;0")+COUNTIFS('CA F'!$D$5:$D$72,CLUBS!$B32,'CA F'!$AE$5:$AE$72,"&gt;0")+COUNTIFS('CA H'!$D$5:$D$72,CLUBS!$B32,'CA H'!$AE$5:$AE$72,"&gt;0")+COUNTIFS('JU F'!$D$5:$D$72,CLUBS!$B32,'JU F'!$AE$5:$AE$72,"&gt;0")+COUNTIFS('JU H'!$D$5:$D$72,CLUBS!$B32,'JU H'!$AE$5:$AE$72,"&gt;0")</f>
        <v>0</v>
      </c>
      <c r="AD32" s="26">
        <f>SUMIF('MP F'!$D$5:$D$72,CLUBS!$B32,'MP F'!$AF$5:$AF$72)+SUMIF('MP H'!$D$5:$D$72,CLUBS!$B32,'MP H'!$AF$5:$AF$72)+SUMIF('PO F'!$D$5:$D$72,CLUBS!$B32,'PO F'!$AF$5:$AF$72)+SUMIF('PO H'!$D$5:$D$72,CLUBS!$B32,'PO H'!$AF$5:$AF$72)+SUMIF('PU F'!$D$5:$D$72,CLUBS!$B32,'PU F'!$AF$5:$AF$72)+SUMIF('PU H'!$D$5:$D$72,CLUBS!$B32,'PU H'!$AF$5:$AF$72)+SUMIF('BE F'!$D$5:$D$72,CLUBS!$B32,'BE F'!$AF$5:$AF$72)+SUMIF('BE H'!$D$5:$D$72,CLUBS!$B32,'BE H'!$AF$5:$AF$72)+SUMIF('MI F'!$D$5:$D$72,CLUBS!$B32,'MI F'!$AF$5:$AF$72)+SUMIF('MI H'!$D$5:$D$72,CLUBS!$B32,'MI H'!$AF$5:$AF$72)+SUMIF('CA F'!$D$5:$D$72,CLUBS!$B32,'CA F'!$AF$5:$AF$72)+SUMIF('CA H'!$D$5:$D$72,CLUBS!$B32,'CA H'!$AF$5:$AF$72)+SUMIF('JU F'!$D$5:$D$72,CLUBS!$B32,'JU F'!$AF$5:$AF$72)+SUMIF('JU H'!$D$5:$D$72,CLUBS!$B32,'JU H'!$AF$5:$AF$72)</f>
        <v>0</v>
      </c>
      <c r="AE32" s="26">
        <f>COUNTIFS('MP F'!$D$5:$D$72,CLUBS!$B32,'MP F'!$AG$5:$AG$72,"&gt;0")+COUNTIFS('MP H'!$D$5:$D$72,CLUBS!$B32,'MP H'!$AG$5:$AG$72,"&gt;0")+COUNTIFS('PO F'!$D$5:$D$72,CLUBS!$B32,'PO F'!$AG$5:$AG$72,"&gt;0")+COUNTIFS('PO H'!$D$5:$D$72,CLUBS!$B32,'PO H'!$AG$5:$AG$72,"&gt;0")+COUNTIFS('PU F'!$D$5:$D$72,CLUBS!$B32,'PU F'!$AG$5:$AG$72,"&gt;0")+COUNTIFS('PU H'!$D$5:$D$72,CLUBS!$B32,'PU H'!$AG$5:$AG$72,"&gt;0")+COUNTIFS('BE F'!$D$5:$D$72,CLUBS!$B32,'BE F'!$AG$5:$AG$72,"&gt;0")+COUNTIFS('BE H'!$D$5:$D$72,CLUBS!$B32,'BE H'!$AG$5:$AG$72,"&gt;0")+COUNTIFS('MI F'!$D$5:$D$72,CLUBS!$B32,'MI F'!$AG$5:$AG$72,"&gt;0")+COUNTIFS('MI H'!$D$5:$D$72,CLUBS!$B32,'MI H'!$AG$5:$AG$72,"&gt;0")+COUNTIFS('CA F'!$D$5:$D$72,CLUBS!$B32,'CA F'!$AG$5:$AG$72,"&gt;0")+COUNTIFS('CA H'!$D$5:$D$72,CLUBS!$B32,'CA H'!$AG$5:$AG$72,"&gt;0")+COUNTIFS('JU F'!$D$5:$D$72,CLUBS!$B32,'JU F'!$AG$5:$AG$72,"&gt;0")+COUNTIFS('JU H'!$D$5:$D$72,CLUBS!$B32,'JU H'!$AG$5:$AG$72,"&gt;0")</f>
        <v>0</v>
      </c>
      <c r="AF32" s="26">
        <f>SUMIF('MP F'!$D$5:$D$72,CLUBS!$B32,'MP F'!$AH$5:$AH$72)+SUMIF('MP H'!$D$5:$D$72,CLUBS!$B32,'MP H'!$AH$5:$AH$72)+SUMIF('PO F'!$D$5:$D$72,CLUBS!$B32,'PO F'!$AH$5:$AH$72)+SUMIF('PO H'!$D$5:$D$72,CLUBS!$B32,'PO H'!$AH$5:$AH$72)+SUMIF('PU F'!$D$5:$D$72,CLUBS!$B32,'PU F'!$AH$5:$AH$72)+SUMIF('PU H'!$D$5:$D$72,CLUBS!$B32,'PU H'!$AH$5:$AH$72)+SUMIF('BE F'!$D$5:$D$72,CLUBS!$B32,'BE F'!$AH$5:$AH$72)+SUMIF('BE H'!$D$5:$D$72,CLUBS!$B32,'BE H'!$AH$5:$AH$72)+SUMIF('MI F'!$D$5:$D$72,CLUBS!$B32,'MI F'!$AH$5:$AH$72)+SUMIF('MI H'!$D$5:$D$72,CLUBS!$B32,'MI H'!$AH$5:$AH$72)+SUMIF('CA F'!$D$5:$D$72,CLUBS!$B32,'CA F'!$AH$5:$AH$72)+SUMIF('CA H'!$D$5:$D$72,CLUBS!$B32,'CA H'!$AH$5:$AH$72)+SUMIF('JU F'!$D$5:$D$72,CLUBS!$B32,'JU F'!$AH$5:$AH$72)+SUMIF('JU H'!$D$5:$D$72,CLUBS!$B32,'JU H'!$AH$5:$AH$72)</f>
        <v>0</v>
      </c>
      <c r="AG32" s="16">
        <f t="shared" si="1"/>
        <v>6</v>
      </c>
      <c r="AH32" s="28">
        <f t="shared" si="2"/>
        <v>153</v>
      </c>
      <c r="AI32" s="29">
        <f t="shared" si="3"/>
        <v>25.5</v>
      </c>
      <c r="AJ32" s="14">
        <f>COUNTIF('Licenciés Jeunes 2023'!F:F,CLUBS!B32)</f>
        <v>0</v>
      </c>
      <c r="AK32" s="27">
        <f t="shared" si="4"/>
        <v>0</v>
      </c>
    </row>
    <row r="33" spans="1:37" ht="13.5" x14ac:dyDescent="0.3">
      <c r="A33" s="34">
        <f t="shared" si="0"/>
        <v>10</v>
      </c>
      <c r="B33" s="65" t="s">
        <v>115</v>
      </c>
      <c r="C33" s="14">
        <f>COUNTIFS('MP F'!$D$5:$D$72,CLUBS!$B33,'MP F'!$E$5:$E$72,"&gt;0")+COUNTIFS('MP H'!$D$5:$D$72,CLUBS!$B33,'MP H'!$E$5:$E$72,"&gt;0")+COUNTIFS('PO F'!$D$5:$D$72,CLUBS!$B33,'PO F'!$E$5:$E$72,"&gt;0")+COUNTIFS('PO H'!$D$5:$D$72,CLUBS!$B33,'PO H'!$E$5:$E$72,"&gt;0")+COUNTIFS('PU F'!$D$5:$D$72,CLUBS!$B33,'PU F'!$E$5:$E$72,"&gt;0")+COUNTIFS('PU H'!$D$5:$D$72,CLUBS!$B33,'PU H'!$E$5:$E$72,"&gt;0")+COUNTIFS('BE F'!$D$5:$D$72,CLUBS!$B33,'BE F'!$E$5:$E$72,"&gt;0")+COUNTIFS('BE H'!$D$5:$D$72,CLUBS!$B33,'BE H'!$E$5:$E$72,"&gt;0")+COUNTIFS('MI F'!$D$5:$D$72,CLUBS!$B33,'MI F'!$E$5:$E$72,"&gt;0")+COUNTIFS('MI H'!$D$5:$D$72,CLUBS!$B33,'MI H'!$E$5:$E$72,"&gt;0")+COUNTIFS('CA F'!$D$5:$D$72,CLUBS!$B33,'CA F'!$E$5:$E$72,"&gt;0")+COUNTIFS('CA H'!$D$5:$D$72,CLUBS!$B33,'CA H'!$E$5:$E$72,"&gt;0")+COUNTIFS('JU F'!$D$5:$D$72,CLUBS!$B33,'JU F'!$E$5:$E$72,"&gt;0")+COUNTIFS('JU H'!$D$5:$D$72,CLUBS!$B33,'JU H'!$E$5:$E$72,"&gt;0")</f>
        <v>0</v>
      </c>
      <c r="D33" s="27">
        <f>SUMIF('MP F'!$D$5:$D$72,CLUBS!$B33,'MP F'!$F$5:$F$72)+SUMIF('MP H'!$D$5:$D$72,CLUBS!$B33,'MP H'!$F$5:$F$72)+SUMIF('PO F'!$D$5:$D$72,CLUBS!$B33,'PO F'!$F$5:$F$72)+SUMIF('PO H'!$D$5:$D$72,CLUBS!$B33,'PO H'!$F$5:$F$72)+SUMIF('PU F'!$D$5:$D$72,CLUBS!$B33,'PU F'!$F$5:$F$72)+SUMIF('PU H'!$D$5:$D$72,CLUBS!$B33,'PU H'!$F$5:$F$72)+SUMIF('BE F'!$D$5:$D$72,CLUBS!$B33,'BE F'!$F$5:$F$72)+SUMIF('BE H'!$D$5:$D$72,CLUBS!$B33,'BE H'!$F$5:$F$72)+SUMIF('MI F'!$D$5:$D$72,CLUBS!$B33,'MI F'!$F$5:$F$72)+SUMIF('MI H'!$D$5:$D$72,CLUBS!$B33,'MI H'!$F$5:$F$72)+SUMIF('CA F'!$D$5:$D$72,CLUBS!$B33,'CA F'!$F$5:$F$72)+SUMIF('CA H'!$D$5:$D$72,CLUBS!$B33,'CA H'!$F$5:$F$72)+SUMIF('JU F'!$D$5:$D$72,CLUBS!$B33,'JU F'!$F$5:$F$72)+SUMIF('JU H'!$D$5:$D$72,CLUBS!$B33,'JU H'!$F$5:$F$72)</f>
        <v>0</v>
      </c>
      <c r="E33" s="38">
        <f>COUNTIFS('MP F'!$D$5:$D$72,CLUBS!$B33,'MP F'!$G$5:$G$72,"&gt;0")+COUNTIFS('MP H'!$D$5:$D$72,CLUBS!$B33,'MP H'!$G$5:$G$72,"&gt;0")+COUNTIFS('PO F'!$D$5:$D$72,CLUBS!$B33,'PO F'!$G$5:$G$72,"&gt;0")+COUNTIFS('PO H'!$D$5:$D$72,CLUBS!$B33,'PO H'!$G$5:$G$72,"&gt;0")+COUNTIFS('PU F'!$D$5:$D$72,CLUBS!$B33,'PU F'!$G$5:$G$72,"&gt;0")+COUNTIFS('PU H'!$D$5:$D$72,CLUBS!$B33,'PU H'!$G$5:$G$72,"&gt;0")+COUNTIFS('BE F'!$D$5:$D$72,CLUBS!$B33,'BE F'!$G$5:$G$72,"&gt;0")+COUNTIFS('BE H'!$D$5:$D$72,CLUBS!$B33,'BE H'!$G$5:$G$72,"&gt;0")+COUNTIFS('MI F'!$D$5:$D$72,CLUBS!$B33,'MI F'!$G$5:$G$72,"&gt;0")+COUNTIFS('MI H'!$D$5:$D$72,CLUBS!$B33,'MI H'!$G$5:$G$72,"&gt;0")+COUNTIFS('CA F'!$D$5:$D$72,CLUBS!$B33,'CA F'!$G$5:$G$72,"&gt;0")+COUNTIFS('CA H'!$D$5:$D$72,CLUBS!$B33,'CA H'!$G$5:$G$72,"&gt;0")+COUNTIFS('JU F'!$D$5:$D$72,CLUBS!$B33,'JU F'!$G$5:$G$72,"&gt;0")+COUNTIFS('JU H'!$D$5:$D$72,CLUBS!$B33,'JU H'!$G$5:$G$72,"&gt;0")</f>
        <v>12</v>
      </c>
      <c r="F33" s="58">
        <f>SUMIF('MP F'!$D$5:$D$72,CLUBS!$B33,'MP F'!$H$5:$H$72)+SUMIF('MP H'!$D$5:$D$72,CLUBS!$B33,'MP H'!$H$5:$H$72)+SUMIF('PO F'!$D$5:$D$72,CLUBS!$B33,'PO F'!$H$5:$H$72)+SUMIF('PO H'!$D$5:$D$72,CLUBS!$B33,'PO H'!$H$5:$H$72)+SUMIF('PU F'!$D$5:$D$72,CLUBS!$B33,'PU F'!$H$5:$H$72)+SUMIF('PU H'!$D$5:$D$72,CLUBS!$B33,'PU H'!$H$5:$H$72)+SUMIF('BE F'!$D$5:$D$72,CLUBS!$B33,'BE F'!$H$5:$H$72)+SUMIF('BE H'!$D$5:$D$72,CLUBS!$B33,'BE H'!$H$5:$H$72)+SUMIF('MI F'!$D$5:$D$72,CLUBS!$B33,'MI F'!$H$5:$H$72)+SUMIF('MI H'!$D$5:$D$72,CLUBS!$B33,'MI H'!$H$5:$H$72)+SUMIF('CA F'!$D$5:$D$72,CLUBS!$B33,'CA F'!$H$5:$H$72)+SUMIF('CA H'!$D$5:$D$72,CLUBS!$B33,'CA H'!$H$5:$H$72)+SUMIF('JU F'!$D$5:$D$72,CLUBS!$B33,'JU F'!$H$5:$H$72)+SUMIF('JU H'!$D$5:$D$72,CLUBS!$B33,'JU H'!$H$5:$H$72)</f>
        <v>344</v>
      </c>
      <c r="G33" s="14">
        <f>COUNTIFS('MP F'!$D$5:$D$72,CLUBS!$B33,'MP F'!$I$5:$I$72,"&gt;0")+COUNTIFS('MP H'!$D$5:$D$72,CLUBS!$B33,'MP H'!$I$5:$I$72,"&gt;0")+COUNTIFS('PO F'!$D$5:$D$72,CLUBS!$B33,'PO F'!$I$5:$I$72,"&gt;0")+COUNTIFS('PO H'!$D$5:$D$72,CLUBS!$B33,'PO H'!$I$5:$I$72,"&gt;0")+COUNTIFS('PU F'!$D$5:$D$72,CLUBS!$B33,'PU F'!$I$5:$I$72,"&gt;0")+COUNTIFS('PU H'!$D$5:$D$72,CLUBS!$B33,'PU H'!$I$5:$I$72,"&gt;0")+COUNTIFS('BE F'!$D$5:$D$72,CLUBS!$B33,'BE F'!$I$5:$I$72,"&gt;0")+COUNTIFS('BE H'!$D$5:$D$72,CLUBS!$B33,'BE H'!$I$5:$I$72,"&gt;0")+COUNTIFS('MI F'!$D$5:$D$72,CLUBS!$B33,'MI F'!$I$5:$I$72,"&gt;0")+COUNTIFS('MI H'!$D$5:$D$72,CLUBS!$B33,'MI H'!$I$5:$I$72,"&gt;0")+COUNTIFS('CA F'!$D$5:$D$72,CLUBS!$B33,'CA F'!$I$5:$I$72,"&gt;0")+COUNTIFS('CA H'!$D$5:$D$72,CLUBS!$B33,'CA H'!$I$5:$I$72,"&gt;0")+COUNTIFS('JU F'!$D$5:$D$72,CLUBS!$B33,'JU F'!$I$5:$I$72,"&gt;0")+COUNTIFS('JU H'!$D$5:$D$72,CLUBS!$B33,'JU H'!$I$5:$I$72,"&gt;0")</f>
        <v>6</v>
      </c>
      <c r="H33" s="26">
        <f>SUMIF('MP F'!$D$5:$D$72,CLUBS!$B33,'MP F'!$J$5:$J$72)+SUMIF('MP H'!$D$5:$D$72,CLUBS!$B33,'MP H'!$J$5:$J$72)+SUMIF('PO F'!$D$5:$D$72,CLUBS!$B33,'PO F'!$J$5:$J$72)+SUMIF('PO H'!$D$5:$D$72,CLUBS!$B33,'PO H'!$J$5:$J$72)+SUMIF('PU F'!$D$5:$D$72,CLUBS!$B33,'PU F'!$J$5:$J$72)+SUMIF('PU H'!$D$5:$D$72,CLUBS!$B33,'PU H'!$J$5:$J$72)+SUMIF('BE F'!$D$5:$D$72,CLUBS!$B33,'BE F'!$J$5:$J$72)+SUMIF('BE H'!$D$5:$D$72,CLUBS!$B33,'BE H'!$J$5:$J$72)+SUMIF('MI F'!$D$5:$D$72,CLUBS!$B33,'MI F'!$J$5:$J$72)+SUMIF('MI H'!$D$5:$D$72,CLUBS!$B33,'MI H'!$J$5:$J$72)+SUMIF('CA F'!$D$5:$D$72,CLUBS!$B33,'CA F'!$J$5:$J$72)+SUMIF('CA H'!$D$5:$D$72,CLUBS!$B33,'CA H'!$J$5:$J$72)+SUMIF('JU F'!$D$5:$D$72,CLUBS!$B33,'JU F'!$J$5:$J$72)+SUMIF('JU H'!$D$5:$D$72,CLUBS!$B33,'JU H'!$J$5:$J$72)</f>
        <v>205</v>
      </c>
      <c r="I33" s="38">
        <f>COUNTIFS('MP F'!$D$5:$D$72,CLUBS!$B33,'MP F'!$K$5:$K$72,"&gt;0")+COUNTIFS('MP H'!$D$5:$D$72,CLUBS!$B33,'MP H'!$K$5:$K$72,"&gt;0")+COUNTIFS('PO F'!$D$5:$D$72,CLUBS!$B33,'PO F'!$K$5:$K$72,"&gt;0")+COUNTIFS('PO H'!$D$5:$D$72,CLUBS!$B33,'PO H'!$K$5:$K$72,"&gt;0")+COUNTIFS('PU F'!$D$5:$D$72,CLUBS!$B33,'PU F'!$K$5:$K$72,"&gt;0")+COUNTIFS('PU H'!$D$5:$D$72,CLUBS!$B33,'PU H'!$K$5:$K$72,"&gt;0")+COUNTIFS('BE F'!$D$5:$D$72,CLUBS!$B33,'BE F'!$K$5:$K$72,"&gt;0")+COUNTIFS('BE H'!$D$5:$D$72,CLUBS!$B33,'BE H'!$K$5:$K$72,"&gt;0")+COUNTIFS('MI F'!$D$5:$D$72,CLUBS!$B33,'MI F'!$K$5:$K$72,"&gt;0")+COUNTIFS('MI H'!$D$5:$D$72,CLUBS!$B33,'MI H'!$K$5:$K$72,"&gt;0")+COUNTIFS('CA F'!$D$5:$D$72,CLUBS!$B33,'CA F'!$K$5:$K$72,"&gt;0")+COUNTIFS('CA H'!$D$5:$D$72,CLUBS!$B33,'CA H'!$K$5:$K$72,"&gt;0")+COUNTIFS('JU F'!$D$5:$D$72,CLUBS!$B33,'JU F'!$K$5:$K$72,"&gt;0")+COUNTIFS('JU H'!$D$5:$D$72,CLUBS!$B33,'JU H'!$K$5:$K$72,"&gt;0")</f>
        <v>0</v>
      </c>
      <c r="J33" s="38">
        <f>SUMIF('MP F'!$D$5:$D$72,CLUBS!$B33,'MP F'!$L$5:$L$72)+SUMIF('MP H'!$D$5:$D$72,CLUBS!$B33,'MP H'!$L$5:$L$72)+SUMIF('PO F'!$D$5:$D$72,CLUBS!$B33,'PO F'!$L$5:$L$72)+SUMIF('PO H'!$D$5:$D$72,CLUBS!$B33,'PO H'!$L$5:$L$72)+SUMIF('PU F'!$D$5:$D$72,CLUBS!$B33,'PU F'!$L$5:$L$72)+SUMIF('PU H'!$D$5:$D$72,CLUBS!$B33,'PU H'!$L$5:$L$72)+SUMIF('BE F'!$D$5:$D$72,CLUBS!$B33,'BE F'!$L$5:$L$72)+SUMIF('BE H'!$D$5:$D$72,CLUBS!$B33,'BE H'!$L$5:$L$72)+SUMIF('MI F'!$D$5:$D$72,CLUBS!$B33,'MI F'!$L$5:$L$72)+SUMIF('MI H'!$D$5:$D$72,CLUBS!$B33,'MI H'!$L$5:$L$72)+SUMIF('CA F'!$D$5:$D$72,CLUBS!$B33,'CA F'!$L$5:$L$72)+SUMIF('CA H'!$D$5:$D$72,CLUBS!$B33,'CA H'!$L$5:$L$72)+SUMIF('JU F'!$D$5:$D$72,CLUBS!$B33,'JU F'!$L$5:$L$72)+SUMIF('JU H'!$D$5:$D$72,CLUBS!$B33,'JU H'!$L$5:$L$72)</f>
        <v>0</v>
      </c>
      <c r="K33" s="26">
        <f>COUNTIFS('MP F'!$D$5:$D$72,CLUBS!$B33,'MP F'!$M$5:$M$72,"&gt;0")+COUNTIFS('MP H'!$D$5:$D$72,CLUBS!$B33,'MP H'!$M$5:$M$72,"&gt;0")+COUNTIFS('PO F'!$D$5:$D$72,CLUBS!$B33,'PO F'!$M$5:$M$72,"&gt;0")+COUNTIFS('PO H'!$D$5:$D$72,CLUBS!$B33,'PO H'!$M$5:$M$72,"&gt;0")+COUNTIFS('PU F'!$D$5:$D$72,CLUBS!$B33,'PU F'!$M$5:$M$72,"&gt;0")+COUNTIFS('PU H'!$D$5:$D$72,CLUBS!$B33,'PU H'!$M$5:$M$72,"&gt;0")+COUNTIFS('BE F'!$D$5:$D$72,CLUBS!$B33,'BE F'!$M$5:$M$72,"&gt;0")+COUNTIFS('BE H'!$D$5:$D$72,CLUBS!$B33,'BE H'!$M$5:$M$72,"&gt;0")+COUNTIFS('MI F'!$D$5:$D$72,CLUBS!$B33,'MI F'!$M$5:$M$72,"&gt;0")+COUNTIFS('MI H'!$D$5:$D$72,CLUBS!$B33,'MI H'!$M$5:$M$72,"&gt;0")+COUNTIFS('CA F'!$D$5:$D$72,CLUBS!$B33,'CA F'!$M$5:$M$72,"&gt;0")+COUNTIFS('CA H'!$D$5:$D$72,CLUBS!$B33,'CA H'!$M$5:$M$72,"&gt;0")+COUNTIFS('JU F'!$D$5:$D$72,CLUBS!$B33,'JU F'!$M$5:$M$72,"&gt;0")+COUNTIFS('JU H'!$D$5:$D$72,CLUBS!$B33,'JU H'!$M$5:$M$72,"&gt;0")</f>
        <v>0</v>
      </c>
      <c r="L33" s="26">
        <f>SUMIF('MP F'!$D$5:$D$72,CLUBS!$B33,'MP F'!$N$5:$N$72)+SUMIF('MP H'!$D$5:$D$72,CLUBS!$B33,'MP H'!$N$5:$N$72)+SUMIF('PO F'!$D$5:$D$72,CLUBS!$B33,'PO F'!$N$5:$N$72)+SUMIF('PO H'!$D$5:$D$72,CLUBS!$B33,'PO H'!$N$5:$N$72)+SUMIF('PU F'!$D$5:$D$72,CLUBS!$B33,'PU F'!$N$5:$N$72)+SUMIF('PU H'!$D$5:$D$72,CLUBS!$B33,'PU H'!$N$5:$N$72)+SUMIF('BE F'!$D$5:$D$72,CLUBS!$B33,'BE F'!$N$5:$N$72)+SUMIF('BE H'!$D$5:$D$72,CLUBS!$B33,'BE H'!$N$5:$N$72)+SUMIF('MI F'!$D$5:$D$72,CLUBS!$B33,'MI F'!$N$5:$N$72)+SUMIF('MI H'!$D$5:$D$72,CLUBS!$B33,'MI H'!$N$5:$N$72)+SUMIF('CA F'!$D$5:$D$72,CLUBS!$B33,'CA F'!$N$5:$N$72)+SUMIF('CA H'!$D$5:$D$72,CLUBS!$B33,'CA H'!$N$5:$N$72)+SUMIF('JU F'!$D$5:$D$72,CLUBS!$B33,'JU F'!$N$5:$N$72)+SUMIF('JU H'!$D$5:$D$72,CLUBS!$B33,'JU H'!$N$5:$N$72)</f>
        <v>0</v>
      </c>
      <c r="M33" s="26">
        <f>COUNTIFS('MP F'!$D$5:$D$72,CLUBS!$B33,'MP F'!$O$5:$O$72,"&gt;0")+COUNTIFS('MP H'!$D$5:$D$72,CLUBS!$B33,'MP H'!$O$5:$O$72,"&gt;0")+COUNTIFS('PO F'!$D$5:$D$72,CLUBS!$B33,'PO F'!$O$5:$O$72,"&gt;0")+COUNTIFS('PO H'!$D$5:$D$72,CLUBS!$B33,'PO H'!$O$5:$O$72,"&gt;0")+COUNTIFS('PU F'!$D$5:$D$72,CLUBS!$B33,'PU F'!$O$5:$O$72,"&gt;0")+COUNTIFS('PU H'!$D$5:$D$72,CLUBS!$B33,'PU H'!$O$5:$O$72,"&gt;0")+COUNTIFS('BE F'!$D$5:$D$72,CLUBS!$B33,'BE F'!$O$5:$O$72,"&gt;0")+COUNTIFS('BE H'!$D$5:$D$72,CLUBS!$B33,'BE H'!$O$5:$O$72,"&gt;0")+COUNTIFS('MI F'!$D$5:$D$72,CLUBS!$B33,'MI F'!$O$5:$O$72,"&gt;0")+COUNTIFS('MI H'!$D$5:$D$72,CLUBS!$B33,'MI H'!$O$5:$O$72,"&gt;0")+COUNTIFS('CA F'!$D$5:$D$72,CLUBS!$B33,'CA F'!$O$5:$O$72,"&gt;0")+COUNTIFS('CA H'!$D$5:$D$72,CLUBS!$B33,'CA H'!$O$5:$O$72,"&gt;0")+COUNTIFS('JU F'!$D$5:$D$72,CLUBS!$B33,'JU F'!$O$5:$O$72,"&gt;0")+COUNTIFS('JU H'!$D$5:$D$72,CLUBS!$B33,'JU H'!$O$5:$O$72,"&gt;0")</f>
        <v>0</v>
      </c>
      <c r="N33" s="26">
        <f>SUMIF('MP F'!$D$5:$D$72,CLUBS!$B33,'MP F'!$P$5:$P$72)+SUMIF('MP H'!$D$5:$D$72,CLUBS!$B33,'MP H'!$P$5:$P$72)+SUMIF('PO F'!$D$5:$D$72,CLUBS!$B33,'PO F'!$P$5:$P$72)+SUMIF('PO H'!$D$5:$D$72,CLUBS!$B33,'PO H'!$P$5:$P$72)+SUMIF('PU F'!$D$5:$D$72,CLUBS!$B33,'PU F'!$P$5:$P$72)+SUMIF('PU H'!$D$5:$D$72,CLUBS!$B33,'PU H'!$P$5:$P$72)+SUMIF('BE F'!$D$5:$D$72,CLUBS!$B33,'BE F'!$P$5:$P$72)+SUMIF('BE H'!$D$5:$D$72,CLUBS!$B33,'BE H'!$P$5:$P$72)+SUMIF('MI F'!$D$5:$D$72,CLUBS!$B33,'MI F'!$P$5:$P$72)+SUMIF('MI H'!$D$5:$D$72,CLUBS!$B33,'MI H'!$P$5:$P$72)+SUMIF('CA F'!$D$5:$D$72,CLUBS!$B33,'CA F'!$P$5:$P$72)+SUMIF('CA H'!$D$5:$D$72,CLUBS!$B33,'CA H'!$P$5:$P$72)+SUMIF('JU F'!$D$5:$D$72,CLUBS!$B33,'JU F'!$P$5:$P$72)+SUMIF('JU H'!$D$5:$D$72,CLUBS!$B33,'JU H'!$P$5:$P$72)</f>
        <v>0</v>
      </c>
      <c r="O33" s="26">
        <f>COUNTIFS('MP F'!$D$5:$D$72,CLUBS!$B33,'MP F'!$Q$5:$Q$72,"&gt;0")+COUNTIFS('MP H'!$D$5:$D$72,CLUBS!$B33,'MP H'!$Q$5:$Q$72,"&gt;0")+COUNTIFS('PO F'!$D$5:$D$72,CLUBS!$B33,'PO F'!$Q$5:$Q$72,"&gt;0")+COUNTIFS('PO H'!$D$5:$D$72,CLUBS!$B33,'PO H'!$Q$5:$Q$72,"&gt;0")+COUNTIFS('PU F'!$D$5:$D$72,CLUBS!$B33,'PU F'!$Q$5:$Q$72,"&gt;0")+COUNTIFS('PU H'!$D$5:$D$72,CLUBS!$B33,'PU H'!$Q$5:$Q$72,"&gt;0")+COUNTIFS('BE F'!$D$5:$D$72,CLUBS!$B33,'BE F'!$Q$5:$Q$72,"&gt;0")+COUNTIFS('BE H'!$D$5:$D$72,CLUBS!$B33,'BE H'!$Q$5:$Q$72,"&gt;0")+COUNTIFS('MI F'!$D$5:$D$72,CLUBS!$B33,'MI F'!$Q$5:$Q$72,"&gt;0")+COUNTIFS('MI H'!$D$5:$D$72,CLUBS!$B33,'MI H'!$Q$5:$Q$72,"&gt;0")+COUNTIFS('CA F'!$D$5:$D$72,CLUBS!$B33,'CA F'!$Q$5:$Q$72,"&gt;0")+COUNTIFS('CA H'!$D$5:$D$72,CLUBS!$B33,'CA H'!$Q$5:$Q$72,"&gt;0")+COUNTIFS('JU F'!$D$5:$D$72,CLUBS!$B33,'JU F'!$Q$5:$Q$72,"&gt;0")+COUNTIFS('JU H'!$D$5:$D$72,CLUBS!$B33,'JU H'!$Q$5:$Q$72,"&gt;0")</f>
        <v>0</v>
      </c>
      <c r="P33" s="26">
        <f>SUMIF('MP F'!$D$5:$D$72,CLUBS!$B33,'MP F'!$R$5:$R$72)+SUMIF('MP H'!$D$5:$D$72,CLUBS!$B33,'MP H'!$R$5:$R$72)+SUMIF('PO F'!$D$5:$D$72,CLUBS!$B33,'PO F'!$R$5:$R$72)+SUMIF('PO H'!$D$5:$D$72,CLUBS!$B33,'PO H'!$R$5:$R$72)+SUMIF('PU F'!$D$5:$D$72,CLUBS!$B33,'PU F'!$R$5:$R$72)+SUMIF('PU H'!$D$5:$D$72,CLUBS!$B33,'PU H'!$R$5:$R$72)+SUMIF('BE F'!$D$5:$D$72,CLUBS!$B33,'BE F'!$R$5:$R$72)+SUMIF('BE H'!$D$5:$D$72,CLUBS!$B33,'BE H'!$R$5:$R$72)+SUMIF('MI F'!$D$5:$D$72,CLUBS!$B33,'MI F'!$R$5:$R$72)+SUMIF('MI H'!$D$5:$D$72,CLUBS!$B33,'MI H'!$R$5:$R$72)+SUMIF('CA F'!$D$5:$D$72,CLUBS!$B33,'CA F'!$R$5:$R$72)+SUMIF('CA H'!$D$5:$D$72,CLUBS!$B33,'CA H'!$R$5:$R$72)+SUMIF('JU F'!$D$5:$D$72,CLUBS!$B33,'JU F'!$R$5:$R$72)+SUMIF('JU H'!$D$5:$D$72,CLUBS!$B33,'JU H'!$R$5:$R$72)</f>
        <v>0</v>
      </c>
      <c r="Q33" s="26">
        <f>COUNTIFS('MP F'!$D$5:$D$72,CLUBS!$B33,'MP F'!$S$5:$S$72,"&gt;0")+COUNTIFS('MP H'!$D$5:$D$72,CLUBS!$B33,'MP H'!$S$5:$S$72,"&gt;0")+COUNTIFS('PO F'!$D$5:$D$72,CLUBS!$B33,'PO F'!$S$5:$S$72,"&gt;0")+COUNTIFS('PO H'!$D$5:$D$72,CLUBS!$B33,'PO H'!$S$5:$S$72,"&gt;0")+COUNTIFS('PU F'!$D$5:$D$72,CLUBS!$B33,'PU F'!$S$5:$S$72,"&gt;0")+COUNTIFS('PU H'!$D$5:$D$72,CLUBS!$B33,'PU H'!$S$5:$S$72,"&gt;0")+COUNTIFS('BE F'!$D$5:$D$72,CLUBS!$B33,'BE F'!$S$5:$S$72,"&gt;0")+COUNTIFS('BE H'!$D$5:$D$72,CLUBS!$B33,'BE H'!$S$5:$S$72,"&gt;0")+COUNTIFS('MI F'!$D$5:$D$72,CLUBS!$B33,'MI F'!$S$5:$S$72,"&gt;0")+COUNTIFS('MI H'!$D$5:$D$72,CLUBS!$B33,'MI H'!$S$5:$S$72,"&gt;0")+COUNTIFS('CA F'!$D$5:$D$72,CLUBS!$B33,'CA F'!$S$5:$S$72,"&gt;0")+COUNTIFS('CA H'!$D$5:$D$72,CLUBS!$B33,'CA H'!$S$5:$S$72,"&gt;0")+COUNTIFS('JU F'!$D$5:$D$72,CLUBS!$B33,'JU F'!$S$5:$S$72,"&gt;0")+COUNTIFS('JU H'!$D$5:$D$72,CLUBS!$B33,'JU H'!$S$5:$S$72,"&gt;0")</f>
        <v>0</v>
      </c>
      <c r="R33" s="26">
        <f>SUMIF('MP F'!$D$5:$D$72,CLUBS!$B33,'MP F'!$T$5:$T$72)+SUMIF('MP H'!$D$5:$D$72,CLUBS!$B33,'MP H'!$T$5:$T$72)+SUMIF('PO F'!$D$5:$D$72,CLUBS!$B33,'PO F'!$T$5:$T$72)+SUMIF('PO H'!$D$5:$D$72,CLUBS!$B33,'PO H'!$T$5:$T$72)+SUMIF('PU F'!$D$5:$D$72,CLUBS!$B33,'PU F'!$T$5:$T$72)+SUMIF('PU H'!$D$5:$D$72,CLUBS!$B33,'PU H'!$T$5:$T$72)+SUMIF('BE F'!$D$5:$D$72,CLUBS!$B33,'BE F'!$T$5:$T$72)+SUMIF('BE H'!$D$5:$D$72,CLUBS!$B33,'BE H'!$T$5:$T$72)+SUMIF('MI F'!$D$5:$D$72,CLUBS!$B33,'MI F'!$T$5:$T$72)+SUMIF('MI H'!$D$5:$D$72,CLUBS!$B33,'MI H'!$T$5:$T$72)+SUMIF('CA F'!$D$5:$D$72,CLUBS!$B33,'CA F'!$T$5:$T$72)+SUMIF('CA H'!$D$5:$D$72,CLUBS!$B33,'CA H'!$T$5:$T$72)+SUMIF('JU F'!$D$5:$D$72,CLUBS!$B33,'JU F'!$T$5:$T$72)+SUMIF('JU H'!$D$5:$D$72,CLUBS!$B33,'JU H'!$T$5:$T$72)</f>
        <v>0</v>
      </c>
      <c r="S33" s="26">
        <f>COUNTIFS('MP F'!$D$5:$D$72,CLUBS!$B33,'MP F'!$U$5:$U$72,"&gt;0")+COUNTIFS('MP H'!$D$5:$D$72,CLUBS!$B33,'MP H'!$U$5:$U$72,"&gt;0")+COUNTIFS('PO F'!$D$5:$D$72,CLUBS!$B33,'PO F'!$U$5:$U$72,"&gt;0")+COUNTIFS('PO H'!$D$5:$D$72,CLUBS!$B33,'PO H'!$U$5:$U$72,"&gt;0")+COUNTIFS('PU F'!$D$5:$D$72,CLUBS!$B33,'PU F'!$U$5:$U$72,"&gt;0")+COUNTIFS('PU H'!$D$5:$D$72,CLUBS!$B33,'PU H'!$U$5:$U$72,"&gt;0")+COUNTIFS('BE F'!$D$5:$D$72,CLUBS!$B33,'BE F'!$U$5:$U$72,"&gt;0")+COUNTIFS('BE H'!$D$5:$D$72,CLUBS!$B33,'BE H'!$U$5:$U$72,"&gt;0")+COUNTIFS('MI F'!$D$5:$D$72,CLUBS!$B33,'MI F'!$U$5:$U$72,"&gt;0")+COUNTIFS('MI H'!$D$5:$D$72,CLUBS!$B33,'MI H'!$U$5:$U$72,"&gt;0")+COUNTIFS('CA F'!$D$5:$D$72,CLUBS!$B33,'CA F'!$U$5:$U$72,"&gt;0")+COUNTIFS('CA H'!$D$5:$D$72,CLUBS!$B33,'CA H'!$U$5:$U$72,"&gt;0")+COUNTIFS('JU F'!$D$5:$D$72,CLUBS!$B33,'JU F'!$U$5:$U$72,"&gt;0")+COUNTIFS('JU H'!$D$5:$D$72,CLUBS!$B33,'JU H'!$U$5:$U$72,"&gt;0")</f>
        <v>0</v>
      </c>
      <c r="T33" s="26">
        <f>SUMIF('MP F'!$D$5:$D$72,CLUBS!$B33,'MP F'!$V$5:$V$72)+SUMIF('MP H'!$D$5:$D$72,CLUBS!$B33,'MP H'!$V$5:$V$72)+SUMIF('PO F'!$D$5:$D$72,CLUBS!$B33,'PO F'!$V$5:$V$72)+SUMIF('PO H'!$D$5:$D$72,CLUBS!$B33,'PO H'!$V$5:$V$72)+SUMIF('PU F'!$D$5:$D$72,CLUBS!$B33,'PU F'!$V$5:$V$72)+SUMIF('PU H'!$D$5:$D$72,CLUBS!$B33,'PU H'!$V$5:$V$72)+SUMIF('BE F'!$D$5:$D$72,CLUBS!$B33,'BE F'!$V$5:$V$72)+SUMIF('BE H'!$D$5:$D$72,CLUBS!$B33,'BE H'!$V$5:$V$72)+SUMIF('MI F'!$D$5:$D$72,CLUBS!$B33,'MI F'!$V$5:$V$72)+SUMIF('MI H'!$D$5:$D$72,CLUBS!$B33,'MI H'!$V$5:$V$72)+SUMIF('CA F'!$D$5:$D$72,CLUBS!$B33,'CA F'!$V$5:$V$72)+SUMIF('CA H'!$D$5:$D$72,CLUBS!$B33,'CA H'!$V$5:$V$72)+SUMIF('JU F'!$D$5:$D$72,CLUBS!$B33,'JU F'!$V$5:$V$72)+SUMIF('JU H'!$D$5:$D$72,CLUBS!$B33,'JU H'!$V$5:$V$72)</f>
        <v>0</v>
      </c>
      <c r="U33" s="26">
        <f>COUNTIFS('MP F'!$D$5:$D$72,CLUBS!$B33,'MP F'!$W$5:$W$72,"&gt;0")+COUNTIFS('MP H'!$D$5:$D$72,CLUBS!$B33,'MP H'!$W$5:$W$72,"&gt;0")+COUNTIFS('PO F'!$D$5:$D$72,CLUBS!$B33,'PO F'!$W$5:$W$72,"&gt;0")+COUNTIFS('PO H'!$D$5:$D$72,CLUBS!$B33,'PO H'!$W$5:$W$72,"&gt;0")+COUNTIFS('PU F'!$D$5:$D$72,CLUBS!$B33,'PU F'!$W$5:$W$72,"&gt;0")+COUNTIFS('PU H'!$D$5:$D$72,CLUBS!$B33,'PU H'!$W$5:$W$72,"&gt;0")+COUNTIFS('BE F'!$D$5:$D$72,CLUBS!$B33,'BE F'!$W$5:$W$72,"&gt;0")+COUNTIFS('BE H'!$D$5:$D$72,CLUBS!$B33,'BE H'!$W$5:$W$72,"&gt;0")+COUNTIFS('MI F'!$D$5:$D$72,CLUBS!$B33,'MI F'!$W$5:$W$72,"&gt;0")+COUNTIFS('MI H'!$D$5:$D$72,CLUBS!$B33,'MI H'!$W$5:$W$72,"&gt;0")+COUNTIFS('CA F'!$D$5:$D$72,CLUBS!$B33,'CA F'!$W$5:$W$72,"&gt;0")+COUNTIFS('CA H'!$D$5:$D$72,CLUBS!$B33,'CA H'!$W$5:$W$72,"&gt;0")+COUNTIFS('JU F'!$D$5:$D$72,CLUBS!$B33,'JU F'!$W$5:$W$72,"&gt;0")+COUNTIFS('JU H'!$D$5:$D$72,CLUBS!$B33,'JU H'!$W$5:$W$72,"&gt;0")</f>
        <v>0</v>
      </c>
      <c r="V33" s="26">
        <f>SUMIF('MP F'!$D$5:$D$72,CLUBS!$B33,'MP F'!$X$5:$X$72)+SUMIF('MP H'!$D$5:$D$72,CLUBS!$B33,'MP H'!$X$5:$X$72)+SUMIF('PO F'!$D$5:$D$72,CLUBS!$B33,'PO F'!$X$5:$X$72)+SUMIF('PO H'!$D$5:$D$72,CLUBS!$B33,'PO H'!$X$5:$X$72)+SUMIF('PU F'!$D$5:$D$72,CLUBS!$B33,'PU F'!$X$5:$X$72)+SUMIF('PU H'!$D$5:$D$72,CLUBS!$B33,'PU H'!$X$5:$X$72)+SUMIF('BE F'!$D$5:$D$72,CLUBS!$B33,'BE F'!$X$5:$X$72)+SUMIF('BE H'!$D$5:$D$72,CLUBS!$B33,'BE H'!$X$5:$X$72)+SUMIF('MI F'!$D$5:$D$72,CLUBS!$B33,'MI F'!$X$5:$X$72)+SUMIF('MI H'!$D$5:$D$72,CLUBS!$B33,'MI H'!$X$5:$X$72)+SUMIF('CA F'!$D$5:$D$72,CLUBS!$B33,'CA F'!$X$5:$X$72)+SUMIF('CA H'!$D$5:$D$72,CLUBS!$B33,'CA H'!$X$5:$X$72)+SUMIF('JU F'!$D$5:$D$72,CLUBS!$B33,'JU F'!$X$5:$X$72)+SUMIF('JU H'!$D$5:$D$72,CLUBS!$B33,'JU H'!$X$5:$X$72)</f>
        <v>0</v>
      </c>
      <c r="W33" s="26">
        <f>COUNTIFS('MP F'!$D$5:$D$72,CLUBS!$B33,'MP F'!$Y$5:$Y$72,"&gt;0")+COUNTIFS('MP H'!$D$5:$D$72,CLUBS!$B33,'MP H'!$Y$5:$Y$72,"&gt;0")+COUNTIFS('PO F'!$D$5:$D$72,CLUBS!$B33,'PO F'!$Y$5:$Y$72,"&gt;0")+COUNTIFS('PO H'!$D$5:$D$72,CLUBS!$B33,'PO H'!$Y$5:$Y$72,"&gt;0")+COUNTIFS('PU F'!$D$5:$D$72,CLUBS!$B33,'PU F'!$Y$5:$Y$72,"&gt;0")+COUNTIFS('PU H'!$D$5:$D$72,CLUBS!$B33,'PU H'!$Y$5:$Y$72,"&gt;0")+COUNTIFS('BE F'!$D$5:$D$72,CLUBS!$B33,'BE F'!$Y$5:$Y$72,"&gt;0")+COUNTIFS('BE H'!$D$5:$D$72,CLUBS!$B33,'BE H'!$Y$5:$Y$72,"&gt;0")+COUNTIFS('MI F'!$D$5:$D$72,CLUBS!$B33,'MI F'!$Y$5:$Y$72,"&gt;0")+COUNTIFS('MI H'!$D$5:$D$72,CLUBS!$B33,'MI H'!$Y$5:$Y$72,"&gt;0")+COUNTIFS('CA F'!$D$5:$D$72,CLUBS!$B33,'CA F'!$Y$5:$Y$72,"&gt;0")+COUNTIFS('CA H'!$D$5:$D$72,CLUBS!$B33,'CA H'!$Y$5:$Y$72,"&gt;0")+COUNTIFS('JU F'!$D$5:$D$72,CLUBS!$B33,'JU F'!$Y$5:$Y$72,"&gt;0")+COUNTIFS('JU H'!$D$5:$D$72,CLUBS!$B33,'JU H'!$Y$5:$Y$72,"&gt;0")</f>
        <v>0</v>
      </c>
      <c r="X33" s="26">
        <f>SUMIF('MP F'!$D$5:$D$72,CLUBS!$B33,'MP F'!$Z$5:$Z$72)+SUMIF('MP H'!$D$5:$D$72,CLUBS!$B33,'MP H'!$Z$5:$Z$72)+SUMIF('PO F'!$D$5:$D$72,CLUBS!$B33,'PO F'!$Z$5:$Z$72)+SUMIF('PO H'!$D$5:$D$72,CLUBS!$B33,'PO H'!$Z$5:$Z$72)+SUMIF('PU F'!$D$5:$D$72,CLUBS!$B33,'PU F'!$Z$5:$Z$72)+SUMIF('PU H'!$D$5:$D$72,CLUBS!$B33,'PU H'!$Z$5:$Z$72)+SUMIF('BE F'!$D$5:$D$72,CLUBS!$B33,'BE F'!$Z$5:$Z$72)+SUMIF('BE H'!$D$5:$D$72,CLUBS!$B33,'BE H'!$Z$5:$Z$72)+SUMIF('MI F'!$D$5:$D$72,CLUBS!$B33,'MI F'!$Z$5:$Z$72)+SUMIF('MI H'!$D$5:$D$72,CLUBS!$B33,'MI H'!$Z$5:$Z$72)+SUMIF('CA F'!$D$5:$D$72,CLUBS!$B33,'CA F'!$Z$5:$Z$72)+SUMIF('CA H'!$D$5:$D$72,CLUBS!$B33,'CA H'!$Z$5:$Z$72)+SUMIF('JU F'!$D$5:$D$72,CLUBS!$B33,'JU F'!$Z$5:$Z$72)+SUMIF('JU H'!$D$5:$D$72,CLUBS!$B33,'JU H'!$Z$5:$Z$72)</f>
        <v>0</v>
      </c>
      <c r="Y33" s="26">
        <f>COUNTIFS('MP F'!$D$5:$D$72,CLUBS!$B33,'MP F'!$AA$5:$AA$72,"&gt;0")+COUNTIFS('MP H'!$D$5:$D$72,CLUBS!$B33,'MP H'!$AA$5:$AA$72,"&gt;0")+COUNTIFS('PO F'!$D$5:$D$72,CLUBS!$B33,'PO F'!$AA$5:$AA$72,"&gt;0")+COUNTIFS('PO H'!$D$5:$D$72,CLUBS!$B33,'PO H'!$AA$5:$AA$72,"&gt;0")+COUNTIFS('PU F'!$D$5:$D$72,CLUBS!$B33,'PU F'!$AA$5:$AA$72,"&gt;0")+COUNTIFS('PU H'!$D$5:$D$72,CLUBS!$B33,'PU H'!$AA$5:$AA$72,"&gt;0")+COUNTIFS('BE F'!$D$5:$D$72,CLUBS!$B33,'BE F'!$AA$5:$AA$72,"&gt;0")+COUNTIFS('BE H'!$D$5:$D$72,CLUBS!$B33,'BE H'!$AA$5:$AA$72,"&gt;0")+COUNTIFS('MI F'!$D$5:$D$72,CLUBS!$B33,'MI F'!$AA$5:$AA$72,"&gt;0")+COUNTIFS('MI H'!$D$5:$D$72,CLUBS!$B33,'MI H'!$AA$5:$AA$72,"&gt;0")+COUNTIFS('CA F'!$D$5:$D$72,CLUBS!$B33,'CA F'!$AA$5:$AA$72,"&gt;0")+COUNTIFS('CA H'!$D$5:$D$72,CLUBS!$B33,'CA H'!$AA$5:$AA$72,"&gt;0")+COUNTIFS('JU F'!$D$5:$D$72,CLUBS!$B33,'JU F'!$AA$5:$AA$72,"&gt;0")+COUNTIFS('JU H'!$D$5:$D$72,CLUBS!$B33,'JU H'!$AA$5:$AA$72,"&gt;0")</f>
        <v>0</v>
      </c>
      <c r="Z33" s="26">
        <f>SUMIF('MP F'!$D$5:$D$72,CLUBS!$B33,'MP F'!$AB$5:$AB$72)+SUMIF('MP H'!$D$5:$D$72,CLUBS!$B33,'MP H'!$AB$5:$AB$72)+SUMIF('PO F'!$D$5:$D$72,CLUBS!$B33,'PO F'!$AB$5:$AB$72)+SUMIF('PO H'!$D$5:$D$72,CLUBS!$B33,'PO H'!$AB$5:$AB$72)+SUMIF('PU F'!$D$5:$D$72,CLUBS!$B33,'PU F'!$AB$5:$AB$72)+SUMIF('PU H'!$D$5:$D$72,CLUBS!$B33,'PU H'!$AB$5:$AB$72)+SUMIF('BE F'!$D$5:$D$72,CLUBS!$B33,'BE F'!$AB$5:$AB$72)+SUMIF('BE H'!$D$5:$D$72,CLUBS!$B33,'BE H'!$AB$5:$AB$72)+SUMIF('MI F'!$D$5:$D$72,CLUBS!$B33,'MI F'!$AB$5:$AB$72)+SUMIF('MI H'!$D$5:$D$72,CLUBS!$B33,'MI H'!$AB$5:$AB$72)+SUMIF('CA F'!$D$5:$D$72,CLUBS!$B33,'CA F'!$AB$5:$AB$72)+SUMIF('CA H'!$D$5:$D$72,CLUBS!$B33,'CA H'!$AB$5:$AB$72)+SUMIF('JU F'!$D$5:$D$72,CLUBS!$B33,'JU F'!$AB$5:$AB$72)+SUMIF('JU H'!$D$5:$D$72,CLUBS!$B33,'JU H'!$AB$5:$AB$72)</f>
        <v>0</v>
      </c>
      <c r="AA33" s="26">
        <f>COUNTIFS('MP F'!$D$5:$D$72,CLUBS!$B33,'MP F'!$AC$5:$AC$72,"&gt;0")+COUNTIFS('MP H'!$D$5:$D$72,CLUBS!$B33,'MP H'!$AC$5:$AC$72,"&gt;0")+COUNTIFS('PO F'!$D$5:$D$72,CLUBS!$B33,'PO F'!$AC$5:$AC$72,"&gt;0")+COUNTIFS('PO H'!$D$5:$D$72,CLUBS!$B33,'PO H'!$AC$5:$AC$72,"&gt;0")+COUNTIFS('PU F'!$D$5:$D$72,CLUBS!$B33,'PU F'!$AC$5:$AC$72,"&gt;0")+COUNTIFS('PU H'!$D$5:$D$72,CLUBS!$B33,'PU H'!$AC$5:$AC$72,"&gt;0")+COUNTIFS('BE F'!$D$5:$D$72,CLUBS!$B33,'BE F'!$AC$5:$AC$72,"&gt;0")+COUNTIFS('BE H'!$D$5:$D$72,CLUBS!$B33,'BE H'!$AC$5:$AC$72,"&gt;0")+COUNTIFS('MI F'!$D$5:$D$72,CLUBS!$B33,'MI F'!$AC$5:$AC$72,"&gt;0")+COUNTIFS('MI H'!$D$5:$D$72,CLUBS!$B33,'MI H'!$AC$5:$AC$72,"&gt;0")+COUNTIFS('CA F'!$D$5:$D$72,CLUBS!$B33,'CA F'!$AC$5:$AC$72,"&gt;0")+COUNTIFS('CA H'!$D$5:$D$72,CLUBS!$B33,'CA H'!$AC$5:$AC$72,"&gt;0")+COUNTIFS('JU F'!$D$5:$D$72,CLUBS!$B33,'JU F'!$AC$5:$AC$72,"&gt;0")+COUNTIFS('JU H'!$D$5:$D$72,CLUBS!$B33,'JU H'!$AC$5:$AC$72,"&gt;0")</f>
        <v>0</v>
      </c>
      <c r="AB33" s="26">
        <f>SUMIF('MP F'!$D$5:$D$72,CLUBS!$B33,'MP F'!$AD$5:$AD$72)+SUMIF('MP H'!$D$5:$D$72,CLUBS!$B33,'MP H'!$AD$5:$AD$72)+SUMIF('PO F'!$D$5:$D$72,CLUBS!$B33,'PO F'!$AD$5:$AD$72)+SUMIF('PO H'!$D$5:$D$72,CLUBS!$B33,'PO H'!$AD$5:$AD$72)+SUMIF('PU F'!$D$5:$D$72,CLUBS!$B33,'PU F'!$AD$5:$AD$72)+SUMIF('PU H'!$D$5:$D$72,CLUBS!$B33,'PU H'!$AD$5:$AD$72)+SUMIF('BE F'!$D$5:$D$72,CLUBS!$B33,'BE F'!$AD$5:$AD$72)+SUMIF('BE H'!$D$5:$D$72,CLUBS!$B33,'BE H'!$AD$5:$AD$72)+SUMIF('MI F'!$D$5:$D$72,CLUBS!$B33,'MI F'!$AD$5:$AD$72)+SUMIF('MI H'!$D$5:$D$72,CLUBS!$B33,'MI H'!$AD$5:$AD$72)+SUMIF('CA F'!$D$5:$D$72,CLUBS!$B33,'CA F'!$AD$5:$AD$72)+SUMIF('CA H'!$D$5:$D$72,CLUBS!$B33,'CA H'!$AD$5:$AD$72)+SUMIF('JU F'!$D$5:$D$72,CLUBS!$B33,'JU F'!$AD$5:$AD$72)+SUMIF('JU H'!$D$5:$D$72,CLUBS!$B33,'JU H'!$AD$5:$AD$72)</f>
        <v>0</v>
      </c>
      <c r="AC33" s="26">
        <f>COUNTIFS('MP F'!$D$5:$D$72,CLUBS!$B33,'MP F'!$AE$5:$AE$72,"&gt;0")+COUNTIFS('MP H'!$D$5:$D$72,CLUBS!$B33,'MP H'!$AE$5:$AE$72,"&gt;0")+COUNTIFS('PO F'!$D$5:$D$72,CLUBS!$B33,'PO F'!$AE$5:$AE$72,"&gt;0")+COUNTIFS('PO H'!$D$5:$D$72,CLUBS!$B33,'PO H'!$AE$5:$AE$72,"&gt;0")+COUNTIFS('PU F'!$D$5:$D$72,CLUBS!$B33,'PU F'!$AE$5:$AE$72,"&gt;0")+COUNTIFS('PU H'!$D$5:$D$72,CLUBS!$B33,'PU H'!$AE$5:$AE$72,"&gt;0")+COUNTIFS('BE F'!$D$5:$D$72,CLUBS!$B33,'BE F'!$AE$5:$AE$72,"&gt;0")+COUNTIFS('BE H'!$D$5:$D$72,CLUBS!$B33,'BE H'!$AE$5:$AE$72,"&gt;0")+COUNTIFS('MI F'!$D$5:$D$72,CLUBS!$B33,'MI F'!$AE$5:$AE$72,"&gt;0")+COUNTIFS('MI H'!$D$5:$D$72,CLUBS!$B33,'MI H'!$AE$5:$AE$72,"&gt;0")+COUNTIFS('CA F'!$D$5:$D$72,CLUBS!$B33,'CA F'!$AE$5:$AE$72,"&gt;0")+COUNTIFS('CA H'!$D$5:$D$72,CLUBS!$B33,'CA H'!$AE$5:$AE$72,"&gt;0")+COUNTIFS('JU F'!$D$5:$D$72,CLUBS!$B33,'JU F'!$AE$5:$AE$72,"&gt;0")+COUNTIFS('JU H'!$D$5:$D$72,CLUBS!$B33,'JU H'!$AE$5:$AE$72,"&gt;0")</f>
        <v>0</v>
      </c>
      <c r="AD33" s="26">
        <f>SUMIF('MP F'!$D$5:$D$72,CLUBS!$B33,'MP F'!$AF$5:$AF$72)+SUMIF('MP H'!$D$5:$D$72,CLUBS!$B33,'MP H'!$AF$5:$AF$72)+SUMIF('PO F'!$D$5:$D$72,CLUBS!$B33,'PO F'!$AF$5:$AF$72)+SUMIF('PO H'!$D$5:$D$72,CLUBS!$B33,'PO H'!$AF$5:$AF$72)+SUMIF('PU F'!$D$5:$D$72,CLUBS!$B33,'PU F'!$AF$5:$AF$72)+SUMIF('PU H'!$D$5:$D$72,CLUBS!$B33,'PU H'!$AF$5:$AF$72)+SUMIF('BE F'!$D$5:$D$72,CLUBS!$B33,'BE F'!$AF$5:$AF$72)+SUMIF('BE H'!$D$5:$D$72,CLUBS!$B33,'BE H'!$AF$5:$AF$72)+SUMIF('MI F'!$D$5:$D$72,CLUBS!$B33,'MI F'!$AF$5:$AF$72)+SUMIF('MI H'!$D$5:$D$72,CLUBS!$B33,'MI H'!$AF$5:$AF$72)+SUMIF('CA F'!$D$5:$D$72,CLUBS!$B33,'CA F'!$AF$5:$AF$72)+SUMIF('CA H'!$D$5:$D$72,CLUBS!$B33,'CA H'!$AF$5:$AF$72)+SUMIF('JU F'!$D$5:$D$72,CLUBS!$B33,'JU F'!$AF$5:$AF$72)+SUMIF('JU H'!$D$5:$D$72,CLUBS!$B33,'JU H'!$AF$5:$AF$72)</f>
        <v>0</v>
      </c>
      <c r="AE33" s="26">
        <f>COUNTIFS('MP F'!$D$5:$D$72,CLUBS!$B33,'MP F'!$AG$5:$AG$72,"&gt;0")+COUNTIFS('MP H'!$D$5:$D$72,CLUBS!$B33,'MP H'!$AG$5:$AG$72,"&gt;0")+COUNTIFS('PO F'!$D$5:$D$72,CLUBS!$B33,'PO F'!$AG$5:$AG$72,"&gt;0")+COUNTIFS('PO H'!$D$5:$D$72,CLUBS!$B33,'PO H'!$AG$5:$AG$72,"&gt;0")+COUNTIFS('PU F'!$D$5:$D$72,CLUBS!$B33,'PU F'!$AG$5:$AG$72,"&gt;0")+COUNTIFS('PU H'!$D$5:$D$72,CLUBS!$B33,'PU H'!$AG$5:$AG$72,"&gt;0")+COUNTIFS('BE F'!$D$5:$D$72,CLUBS!$B33,'BE F'!$AG$5:$AG$72,"&gt;0")+COUNTIFS('BE H'!$D$5:$D$72,CLUBS!$B33,'BE H'!$AG$5:$AG$72,"&gt;0")+COUNTIFS('MI F'!$D$5:$D$72,CLUBS!$B33,'MI F'!$AG$5:$AG$72,"&gt;0")+COUNTIFS('MI H'!$D$5:$D$72,CLUBS!$B33,'MI H'!$AG$5:$AG$72,"&gt;0")+COUNTIFS('CA F'!$D$5:$D$72,CLUBS!$B33,'CA F'!$AG$5:$AG$72,"&gt;0")+COUNTIFS('CA H'!$D$5:$D$72,CLUBS!$B33,'CA H'!$AG$5:$AG$72,"&gt;0")+COUNTIFS('JU F'!$D$5:$D$72,CLUBS!$B33,'JU F'!$AG$5:$AG$72,"&gt;0")+COUNTIFS('JU H'!$D$5:$D$72,CLUBS!$B33,'JU H'!$AG$5:$AG$72,"&gt;0")</f>
        <v>0</v>
      </c>
      <c r="AF33" s="26">
        <f>SUMIF('MP F'!$D$5:$D$72,CLUBS!$B33,'MP F'!$AH$5:$AH$72)+SUMIF('MP H'!$D$5:$D$72,CLUBS!$B33,'MP H'!$AH$5:$AH$72)+SUMIF('PO F'!$D$5:$D$72,CLUBS!$B33,'PO F'!$AH$5:$AH$72)+SUMIF('PO H'!$D$5:$D$72,CLUBS!$B33,'PO H'!$AH$5:$AH$72)+SUMIF('PU F'!$D$5:$D$72,CLUBS!$B33,'PU F'!$AH$5:$AH$72)+SUMIF('PU H'!$D$5:$D$72,CLUBS!$B33,'PU H'!$AH$5:$AH$72)+SUMIF('BE F'!$D$5:$D$72,CLUBS!$B33,'BE F'!$AH$5:$AH$72)+SUMIF('BE H'!$D$5:$D$72,CLUBS!$B33,'BE H'!$AH$5:$AH$72)+SUMIF('MI F'!$D$5:$D$72,CLUBS!$B33,'MI F'!$AH$5:$AH$72)+SUMIF('MI H'!$D$5:$D$72,CLUBS!$B33,'MI H'!$AH$5:$AH$72)+SUMIF('CA F'!$D$5:$D$72,CLUBS!$B33,'CA F'!$AH$5:$AH$72)+SUMIF('CA H'!$D$5:$D$72,CLUBS!$B33,'CA H'!$AH$5:$AH$72)+SUMIF('JU F'!$D$5:$D$72,CLUBS!$B33,'JU F'!$AH$5:$AH$72)+SUMIF('JU H'!$D$5:$D$72,CLUBS!$B33,'JU H'!$AH$5:$AH$72)</f>
        <v>0</v>
      </c>
      <c r="AG33" s="16">
        <f t="shared" si="1"/>
        <v>18</v>
      </c>
      <c r="AH33" s="28">
        <f t="shared" si="2"/>
        <v>549</v>
      </c>
      <c r="AI33" s="29">
        <f t="shared" si="3"/>
        <v>30.5</v>
      </c>
      <c r="AJ33" s="14">
        <f>COUNTIF('Licenciés Jeunes 2023'!F:F,CLUBS!B33)</f>
        <v>0</v>
      </c>
      <c r="AK33" s="27">
        <f t="shared" si="4"/>
        <v>0</v>
      </c>
    </row>
    <row r="34" spans="1:37" ht="13.5" x14ac:dyDescent="0.3">
      <c r="A34" s="34">
        <f t="shared" si="0"/>
        <v>17</v>
      </c>
      <c r="B34" s="65" t="s">
        <v>116</v>
      </c>
      <c r="C34" s="14">
        <f>COUNTIFS('MP F'!$D$5:$D$72,CLUBS!$B34,'MP F'!$E$5:$E$72,"&gt;0")+COUNTIFS('MP H'!$D$5:$D$72,CLUBS!$B34,'MP H'!$E$5:$E$72,"&gt;0")+COUNTIFS('PO F'!$D$5:$D$72,CLUBS!$B34,'PO F'!$E$5:$E$72,"&gt;0")+COUNTIFS('PO H'!$D$5:$D$72,CLUBS!$B34,'PO H'!$E$5:$E$72,"&gt;0")+COUNTIFS('PU F'!$D$5:$D$72,CLUBS!$B34,'PU F'!$E$5:$E$72,"&gt;0")+COUNTIFS('PU H'!$D$5:$D$72,CLUBS!$B34,'PU H'!$E$5:$E$72,"&gt;0")+COUNTIFS('BE F'!$D$5:$D$72,CLUBS!$B34,'BE F'!$E$5:$E$72,"&gt;0")+COUNTIFS('BE H'!$D$5:$D$72,CLUBS!$B34,'BE H'!$E$5:$E$72,"&gt;0")+COUNTIFS('MI F'!$D$5:$D$72,CLUBS!$B34,'MI F'!$E$5:$E$72,"&gt;0")+COUNTIFS('MI H'!$D$5:$D$72,CLUBS!$B34,'MI H'!$E$5:$E$72,"&gt;0")+COUNTIFS('CA F'!$D$5:$D$72,CLUBS!$B34,'CA F'!$E$5:$E$72,"&gt;0")+COUNTIFS('CA H'!$D$5:$D$72,CLUBS!$B34,'CA H'!$E$5:$E$72,"&gt;0")+COUNTIFS('JU F'!$D$5:$D$72,CLUBS!$B34,'JU F'!$E$5:$E$72,"&gt;0")+COUNTIFS('JU H'!$D$5:$D$72,CLUBS!$B34,'JU H'!$E$5:$E$72,"&gt;0")</f>
        <v>0</v>
      </c>
      <c r="D34" s="27">
        <f>SUMIF('MP F'!$D$5:$D$72,CLUBS!$B34,'MP F'!$F$5:$F$72)+SUMIF('MP H'!$D$5:$D$72,CLUBS!$B34,'MP H'!$F$5:$F$72)+SUMIF('PO F'!$D$5:$D$72,CLUBS!$B34,'PO F'!$F$5:$F$72)+SUMIF('PO H'!$D$5:$D$72,CLUBS!$B34,'PO H'!$F$5:$F$72)+SUMIF('PU F'!$D$5:$D$72,CLUBS!$B34,'PU F'!$F$5:$F$72)+SUMIF('PU H'!$D$5:$D$72,CLUBS!$B34,'PU H'!$F$5:$F$72)+SUMIF('BE F'!$D$5:$D$72,CLUBS!$B34,'BE F'!$F$5:$F$72)+SUMIF('BE H'!$D$5:$D$72,CLUBS!$B34,'BE H'!$F$5:$F$72)+SUMIF('MI F'!$D$5:$D$72,CLUBS!$B34,'MI F'!$F$5:$F$72)+SUMIF('MI H'!$D$5:$D$72,CLUBS!$B34,'MI H'!$F$5:$F$72)+SUMIF('CA F'!$D$5:$D$72,CLUBS!$B34,'CA F'!$F$5:$F$72)+SUMIF('CA H'!$D$5:$D$72,CLUBS!$B34,'CA H'!$F$5:$F$72)+SUMIF('JU F'!$D$5:$D$72,CLUBS!$B34,'JU F'!$F$5:$F$72)+SUMIF('JU H'!$D$5:$D$72,CLUBS!$B34,'JU H'!$F$5:$F$72)</f>
        <v>0</v>
      </c>
      <c r="E34" s="38">
        <f>COUNTIFS('MP F'!$D$5:$D$72,CLUBS!$B34,'MP F'!$G$5:$G$72,"&gt;0")+COUNTIFS('MP H'!$D$5:$D$72,CLUBS!$B34,'MP H'!$G$5:$G$72,"&gt;0")+COUNTIFS('PO F'!$D$5:$D$72,CLUBS!$B34,'PO F'!$G$5:$G$72,"&gt;0")+COUNTIFS('PO H'!$D$5:$D$72,CLUBS!$B34,'PO H'!$G$5:$G$72,"&gt;0")+COUNTIFS('PU F'!$D$5:$D$72,CLUBS!$B34,'PU F'!$G$5:$G$72,"&gt;0")+COUNTIFS('PU H'!$D$5:$D$72,CLUBS!$B34,'PU H'!$G$5:$G$72,"&gt;0")+COUNTIFS('BE F'!$D$5:$D$72,CLUBS!$B34,'BE F'!$G$5:$G$72,"&gt;0")+COUNTIFS('BE H'!$D$5:$D$72,CLUBS!$B34,'BE H'!$G$5:$G$72,"&gt;0")+COUNTIFS('MI F'!$D$5:$D$72,CLUBS!$B34,'MI F'!$G$5:$G$72,"&gt;0")+COUNTIFS('MI H'!$D$5:$D$72,CLUBS!$B34,'MI H'!$G$5:$G$72,"&gt;0")+COUNTIFS('CA F'!$D$5:$D$72,CLUBS!$B34,'CA F'!$G$5:$G$72,"&gt;0")+COUNTIFS('CA H'!$D$5:$D$72,CLUBS!$B34,'CA H'!$G$5:$G$72,"&gt;0")+COUNTIFS('JU F'!$D$5:$D$72,CLUBS!$B34,'JU F'!$G$5:$G$72,"&gt;0")+COUNTIFS('JU H'!$D$5:$D$72,CLUBS!$B34,'JU H'!$G$5:$G$72,"&gt;0")</f>
        <v>0</v>
      </c>
      <c r="F34" s="58">
        <f>SUMIF('MP F'!$D$5:$D$72,CLUBS!$B34,'MP F'!$H$5:$H$72)+SUMIF('MP H'!$D$5:$D$72,CLUBS!$B34,'MP H'!$H$5:$H$72)+SUMIF('PO F'!$D$5:$D$72,CLUBS!$B34,'PO F'!$H$5:$H$72)+SUMIF('PO H'!$D$5:$D$72,CLUBS!$B34,'PO H'!$H$5:$H$72)+SUMIF('PU F'!$D$5:$D$72,CLUBS!$B34,'PU F'!$H$5:$H$72)+SUMIF('PU H'!$D$5:$D$72,CLUBS!$B34,'PU H'!$H$5:$H$72)+SUMIF('BE F'!$D$5:$D$72,CLUBS!$B34,'BE F'!$H$5:$H$72)+SUMIF('BE H'!$D$5:$D$72,CLUBS!$B34,'BE H'!$H$5:$H$72)+SUMIF('MI F'!$D$5:$D$72,CLUBS!$B34,'MI F'!$H$5:$H$72)+SUMIF('MI H'!$D$5:$D$72,CLUBS!$B34,'MI H'!$H$5:$H$72)+SUMIF('CA F'!$D$5:$D$72,CLUBS!$B34,'CA F'!$H$5:$H$72)+SUMIF('CA H'!$D$5:$D$72,CLUBS!$B34,'CA H'!$H$5:$H$72)+SUMIF('JU F'!$D$5:$D$72,CLUBS!$B34,'JU F'!$H$5:$H$72)+SUMIF('JU H'!$D$5:$D$72,CLUBS!$B34,'JU H'!$H$5:$H$72)</f>
        <v>0</v>
      </c>
      <c r="G34" s="14">
        <f>COUNTIFS('MP F'!$D$5:$D$72,CLUBS!$B34,'MP F'!$I$5:$I$72,"&gt;0")+COUNTIFS('MP H'!$D$5:$D$72,CLUBS!$B34,'MP H'!$I$5:$I$72,"&gt;0")+COUNTIFS('PO F'!$D$5:$D$72,CLUBS!$B34,'PO F'!$I$5:$I$72,"&gt;0")+COUNTIFS('PO H'!$D$5:$D$72,CLUBS!$B34,'PO H'!$I$5:$I$72,"&gt;0")+COUNTIFS('PU F'!$D$5:$D$72,CLUBS!$B34,'PU F'!$I$5:$I$72,"&gt;0")+COUNTIFS('PU H'!$D$5:$D$72,CLUBS!$B34,'PU H'!$I$5:$I$72,"&gt;0")+COUNTIFS('BE F'!$D$5:$D$72,CLUBS!$B34,'BE F'!$I$5:$I$72,"&gt;0")+COUNTIFS('BE H'!$D$5:$D$72,CLUBS!$B34,'BE H'!$I$5:$I$72,"&gt;0")+COUNTIFS('MI F'!$D$5:$D$72,CLUBS!$B34,'MI F'!$I$5:$I$72,"&gt;0")+COUNTIFS('MI H'!$D$5:$D$72,CLUBS!$B34,'MI H'!$I$5:$I$72,"&gt;0")+COUNTIFS('CA F'!$D$5:$D$72,CLUBS!$B34,'CA F'!$I$5:$I$72,"&gt;0")+COUNTIFS('CA H'!$D$5:$D$72,CLUBS!$B34,'CA H'!$I$5:$I$72,"&gt;0")+COUNTIFS('JU F'!$D$5:$D$72,CLUBS!$B34,'JU F'!$I$5:$I$72,"&gt;0")+COUNTIFS('JU H'!$D$5:$D$72,CLUBS!$B34,'JU H'!$I$5:$I$72,"&gt;0")</f>
        <v>1</v>
      </c>
      <c r="H34" s="26">
        <f>SUMIF('MP F'!$D$5:$D$72,CLUBS!$B34,'MP F'!$J$5:$J$72)+SUMIF('MP H'!$D$5:$D$72,CLUBS!$B34,'MP H'!$J$5:$J$72)+SUMIF('PO F'!$D$5:$D$72,CLUBS!$B34,'PO F'!$J$5:$J$72)+SUMIF('PO H'!$D$5:$D$72,CLUBS!$B34,'PO H'!$J$5:$J$72)+SUMIF('PU F'!$D$5:$D$72,CLUBS!$B34,'PU F'!$J$5:$J$72)+SUMIF('PU H'!$D$5:$D$72,CLUBS!$B34,'PU H'!$J$5:$J$72)+SUMIF('BE F'!$D$5:$D$72,CLUBS!$B34,'BE F'!$J$5:$J$72)+SUMIF('BE H'!$D$5:$D$72,CLUBS!$B34,'BE H'!$J$5:$J$72)+SUMIF('MI F'!$D$5:$D$72,CLUBS!$B34,'MI F'!$J$5:$J$72)+SUMIF('MI H'!$D$5:$D$72,CLUBS!$B34,'MI H'!$J$5:$J$72)+SUMIF('CA F'!$D$5:$D$72,CLUBS!$B34,'CA F'!$J$5:$J$72)+SUMIF('CA H'!$D$5:$D$72,CLUBS!$B34,'CA H'!$J$5:$J$72)+SUMIF('JU F'!$D$5:$D$72,CLUBS!$B34,'JU F'!$J$5:$J$72)+SUMIF('JU H'!$D$5:$D$72,CLUBS!$B34,'JU H'!$J$5:$J$72)</f>
        <v>40</v>
      </c>
      <c r="I34" s="38">
        <f>COUNTIFS('MP F'!$D$5:$D$72,CLUBS!$B34,'MP F'!$K$5:$K$72,"&gt;0")+COUNTIFS('MP H'!$D$5:$D$72,CLUBS!$B34,'MP H'!$K$5:$K$72,"&gt;0")+COUNTIFS('PO F'!$D$5:$D$72,CLUBS!$B34,'PO F'!$K$5:$K$72,"&gt;0")+COUNTIFS('PO H'!$D$5:$D$72,CLUBS!$B34,'PO H'!$K$5:$K$72,"&gt;0")+COUNTIFS('PU F'!$D$5:$D$72,CLUBS!$B34,'PU F'!$K$5:$K$72,"&gt;0")+COUNTIFS('PU H'!$D$5:$D$72,CLUBS!$B34,'PU H'!$K$5:$K$72,"&gt;0")+COUNTIFS('BE F'!$D$5:$D$72,CLUBS!$B34,'BE F'!$K$5:$K$72,"&gt;0")+COUNTIFS('BE H'!$D$5:$D$72,CLUBS!$B34,'BE H'!$K$5:$K$72,"&gt;0")+COUNTIFS('MI F'!$D$5:$D$72,CLUBS!$B34,'MI F'!$K$5:$K$72,"&gt;0")+COUNTIFS('MI H'!$D$5:$D$72,CLUBS!$B34,'MI H'!$K$5:$K$72,"&gt;0")+COUNTIFS('CA F'!$D$5:$D$72,CLUBS!$B34,'CA F'!$K$5:$K$72,"&gt;0")+COUNTIFS('CA H'!$D$5:$D$72,CLUBS!$B34,'CA H'!$K$5:$K$72,"&gt;0")+COUNTIFS('JU F'!$D$5:$D$72,CLUBS!$B34,'JU F'!$K$5:$K$72,"&gt;0")+COUNTIFS('JU H'!$D$5:$D$72,CLUBS!$B34,'JU H'!$K$5:$K$72,"&gt;0")</f>
        <v>0</v>
      </c>
      <c r="J34" s="38">
        <f>SUMIF('MP F'!$D$5:$D$72,CLUBS!$B34,'MP F'!$L$5:$L$72)+SUMIF('MP H'!$D$5:$D$72,CLUBS!$B34,'MP H'!$L$5:$L$72)+SUMIF('PO F'!$D$5:$D$72,CLUBS!$B34,'PO F'!$L$5:$L$72)+SUMIF('PO H'!$D$5:$D$72,CLUBS!$B34,'PO H'!$L$5:$L$72)+SUMIF('PU F'!$D$5:$D$72,CLUBS!$B34,'PU F'!$L$5:$L$72)+SUMIF('PU H'!$D$5:$D$72,CLUBS!$B34,'PU H'!$L$5:$L$72)+SUMIF('BE F'!$D$5:$D$72,CLUBS!$B34,'BE F'!$L$5:$L$72)+SUMIF('BE H'!$D$5:$D$72,CLUBS!$B34,'BE H'!$L$5:$L$72)+SUMIF('MI F'!$D$5:$D$72,CLUBS!$B34,'MI F'!$L$5:$L$72)+SUMIF('MI H'!$D$5:$D$72,CLUBS!$B34,'MI H'!$L$5:$L$72)+SUMIF('CA F'!$D$5:$D$72,CLUBS!$B34,'CA F'!$L$5:$L$72)+SUMIF('CA H'!$D$5:$D$72,CLUBS!$B34,'CA H'!$L$5:$L$72)+SUMIF('JU F'!$D$5:$D$72,CLUBS!$B34,'JU F'!$L$5:$L$72)+SUMIF('JU H'!$D$5:$D$72,CLUBS!$B34,'JU H'!$L$5:$L$72)</f>
        <v>0</v>
      </c>
      <c r="K34" s="26">
        <f>COUNTIFS('MP F'!$D$5:$D$72,CLUBS!$B34,'MP F'!$M$5:$M$72,"&gt;0")+COUNTIFS('MP H'!$D$5:$D$72,CLUBS!$B34,'MP H'!$M$5:$M$72,"&gt;0")+COUNTIFS('PO F'!$D$5:$D$72,CLUBS!$B34,'PO F'!$M$5:$M$72,"&gt;0")+COUNTIFS('PO H'!$D$5:$D$72,CLUBS!$B34,'PO H'!$M$5:$M$72,"&gt;0")+COUNTIFS('PU F'!$D$5:$D$72,CLUBS!$B34,'PU F'!$M$5:$M$72,"&gt;0")+COUNTIFS('PU H'!$D$5:$D$72,CLUBS!$B34,'PU H'!$M$5:$M$72,"&gt;0")+COUNTIFS('BE F'!$D$5:$D$72,CLUBS!$B34,'BE F'!$M$5:$M$72,"&gt;0")+COUNTIFS('BE H'!$D$5:$D$72,CLUBS!$B34,'BE H'!$M$5:$M$72,"&gt;0")+COUNTIFS('MI F'!$D$5:$D$72,CLUBS!$B34,'MI F'!$M$5:$M$72,"&gt;0")+COUNTIFS('MI H'!$D$5:$D$72,CLUBS!$B34,'MI H'!$M$5:$M$72,"&gt;0")+COUNTIFS('CA F'!$D$5:$D$72,CLUBS!$B34,'CA F'!$M$5:$M$72,"&gt;0")+COUNTIFS('CA H'!$D$5:$D$72,CLUBS!$B34,'CA H'!$M$5:$M$72,"&gt;0")+COUNTIFS('JU F'!$D$5:$D$72,CLUBS!$B34,'JU F'!$M$5:$M$72,"&gt;0")+COUNTIFS('JU H'!$D$5:$D$72,CLUBS!$B34,'JU H'!$M$5:$M$72,"&gt;0")</f>
        <v>0</v>
      </c>
      <c r="L34" s="26">
        <f>SUMIF('MP F'!$D$5:$D$72,CLUBS!$B34,'MP F'!$N$5:$N$72)+SUMIF('MP H'!$D$5:$D$72,CLUBS!$B34,'MP H'!$N$5:$N$72)+SUMIF('PO F'!$D$5:$D$72,CLUBS!$B34,'PO F'!$N$5:$N$72)+SUMIF('PO H'!$D$5:$D$72,CLUBS!$B34,'PO H'!$N$5:$N$72)+SUMIF('PU F'!$D$5:$D$72,CLUBS!$B34,'PU F'!$N$5:$N$72)+SUMIF('PU H'!$D$5:$D$72,CLUBS!$B34,'PU H'!$N$5:$N$72)+SUMIF('BE F'!$D$5:$D$72,CLUBS!$B34,'BE F'!$N$5:$N$72)+SUMIF('BE H'!$D$5:$D$72,CLUBS!$B34,'BE H'!$N$5:$N$72)+SUMIF('MI F'!$D$5:$D$72,CLUBS!$B34,'MI F'!$N$5:$N$72)+SUMIF('MI H'!$D$5:$D$72,CLUBS!$B34,'MI H'!$N$5:$N$72)+SUMIF('CA F'!$D$5:$D$72,CLUBS!$B34,'CA F'!$N$5:$N$72)+SUMIF('CA H'!$D$5:$D$72,CLUBS!$B34,'CA H'!$N$5:$N$72)+SUMIF('JU F'!$D$5:$D$72,CLUBS!$B34,'JU F'!$N$5:$N$72)+SUMIF('JU H'!$D$5:$D$72,CLUBS!$B34,'JU H'!$N$5:$N$72)</f>
        <v>0</v>
      </c>
      <c r="M34" s="26">
        <f>COUNTIFS('MP F'!$D$5:$D$72,CLUBS!$B34,'MP F'!$O$5:$O$72,"&gt;0")+COUNTIFS('MP H'!$D$5:$D$72,CLUBS!$B34,'MP H'!$O$5:$O$72,"&gt;0")+COUNTIFS('PO F'!$D$5:$D$72,CLUBS!$B34,'PO F'!$O$5:$O$72,"&gt;0")+COUNTIFS('PO H'!$D$5:$D$72,CLUBS!$B34,'PO H'!$O$5:$O$72,"&gt;0")+COUNTIFS('PU F'!$D$5:$D$72,CLUBS!$B34,'PU F'!$O$5:$O$72,"&gt;0")+COUNTIFS('PU H'!$D$5:$D$72,CLUBS!$B34,'PU H'!$O$5:$O$72,"&gt;0")+COUNTIFS('BE F'!$D$5:$D$72,CLUBS!$B34,'BE F'!$O$5:$O$72,"&gt;0")+COUNTIFS('BE H'!$D$5:$D$72,CLUBS!$B34,'BE H'!$O$5:$O$72,"&gt;0")+COUNTIFS('MI F'!$D$5:$D$72,CLUBS!$B34,'MI F'!$O$5:$O$72,"&gt;0")+COUNTIFS('MI H'!$D$5:$D$72,CLUBS!$B34,'MI H'!$O$5:$O$72,"&gt;0")+COUNTIFS('CA F'!$D$5:$D$72,CLUBS!$B34,'CA F'!$O$5:$O$72,"&gt;0")+COUNTIFS('CA H'!$D$5:$D$72,CLUBS!$B34,'CA H'!$O$5:$O$72,"&gt;0")+COUNTIFS('JU F'!$D$5:$D$72,CLUBS!$B34,'JU F'!$O$5:$O$72,"&gt;0")+COUNTIFS('JU H'!$D$5:$D$72,CLUBS!$B34,'JU H'!$O$5:$O$72,"&gt;0")</f>
        <v>0</v>
      </c>
      <c r="N34" s="26">
        <f>SUMIF('MP F'!$D$5:$D$72,CLUBS!$B34,'MP F'!$P$5:$P$72)+SUMIF('MP H'!$D$5:$D$72,CLUBS!$B34,'MP H'!$P$5:$P$72)+SUMIF('PO F'!$D$5:$D$72,CLUBS!$B34,'PO F'!$P$5:$P$72)+SUMIF('PO H'!$D$5:$D$72,CLUBS!$B34,'PO H'!$P$5:$P$72)+SUMIF('PU F'!$D$5:$D$72,CLUBS!$B34,'PU F'!$P$5:$P$72)+SUMIF('PU H'!$D$5:$D$72,CLUBS!$B34,'PU H'!$P$5:$P$72)+SUMIF('BE F'!$D$5:$D$72,CLUBS!$B34,'BE F'!$P$5:$P$72)+SUMIF('BE H'!$D$5:$D$72,CLUBS!$B34,'BE H'!$P$5:$P$72)+SUMIF('MI F'!$D$5:$D$72,CLUBS!$B34,'MI F'!$P$5:$P$72)+SUMIF('MI H'!$D$5:$D$72,CLUBS!$B34,'MI H'!$P$5:$P$72)+SUMIF('CA F'!$D$5:$D$72,CLUBS!$B34,'CA F'!$P$5:$P$72)+SUMIF('CA H'!$D$5:$D$72,CLUBS!$B34,'CA H'!$P$5:$P$72)+SUMIF('JU F'!$D$5:$D$72,CLUBS!$B34,'JU F'!$P$5:$P$72)+SUMIF('JU H'!$D$5:$D$72,CLUBS!$B34,'JU H'!$P$5:$P$72)</f>
        <v>0</v>
      </c>
      <c r="O34" s="26">
        <f>COUNTIFS('MP F'!$D$5:$D$72,CLUBS!$B34,'MP F'!$Q$5:$Q$72,"&gt;0")+COUNTIFS('MP H'!$D$5:$D$72,CLUBS!$B34,'MP H'!$Q$5:$Q$72,"&gt;0")+COUNTIFS('PO F'!$D$5:$D$72,CLUBS!$B34,'PO F'!$Q$5:$Q$72,"&gt;0")+COUNTIFS('PO H'!$D$5:$D$72,CLUBS!$B34,'PO H'!$Q$5:$Q$72,"&gt;0")+COUNTIFS('PU F'!$D$5:$D$72,CLUBS!$B34,'PU F'!$Q$5:$Q$72,"&gt;0")+COUNTIFS('PU H'!$D$5:$D$72,CLUBS!$B34,'PU H'!$Q$5:$Q$72,"&gt;0")+COUNTIFS('BE F'!$D$5:$D$72,CLUBS!$B34,'BE F'!$Q$5:$Q$72,"&gt;0")+COUNTIFS('BE H'!$D$5:$D$72,CLUBS!$B34,'BE H'!$Q$5:$Q$72,"&gt;0")+COUNTIFS('MI F'!$D$5:$D$72,CLUBS!$B34,'MI F'!$Q$5:$Q$72,"&gt;0")+COUNTIFS('MI H'!$D$5:$D$72,CLUBS!$B34,'MI H'!$Q$5:$Q$72,"&gt;0")+COUNTIFS('CA F'!$D$5:$D$72,CLUBS!$B34,'CA F'!$Q$5:$Q$72,"&gt;0")+COUNTIFS('CA H'!$D$5:$D$72,CLUBS!$B34,'CA H'!$Q$5:$Q$72,"&gt;0")+COUNTIFS('JU F'!$D$5:$D$72,CLUBS!$B34,'JU F'!$Q$5:$Q$72,"&gt;0")+COUNTIFS('JU H'!$D$5:$D$72,CLUBS!$B34,'JU H'!$Q$5:$Q$72,"&gt;0")</f>
        <v>0</v>
      </c>
      <c r="P34" s="26">
        <f>SUMIF('MP F'!$D$5:$D$72,CLUBS!$B34,'MP F'!$R$5:$R$72)+SUMIF('MP H'!$D$5:$D$72,CLUBS!$B34,'MP H'!$R$5:$R$72)+SUMIF('PO F'!$D$5:$D$72,CLUBS!$B34,'PO F'!$R$5:$R$72)+SUMIF('PO H'!$D$5:$D$72,CLUBS!$B34,'PO H'!$R$5:$R$72)+SUMIF('PU F'!$D$5:$D$72,CLUBS!$B34,'PU F'!$R$5:$R$72)+SUMIF('PU H'!$D$5:$D$72,CLUBS!$B34,'PU H'!$R$5:$R$72)+SUMIF('BE F'!$D$5:$D$72,CLUBS!$B34,'BE F'!$R$5:$R$72)+SUMIF('BE H'!$D$5:$D$72,CLUBS!$B34,'BE H'!$R$5:$R$72)+SUMIF('MI F'!$D$5:$D$72,CLUBS!$B34,'MI F'!$R$5:$R$72)+SUMIF('MI H'!$D$5:$D$72,CLUBS!$B34,'MI H'!$R$5:$R$72)+SUMIF('CA F'!$D$5:$D$72,CLUBS!$B34,'CA F'!$R$5:$R$72)+SUMIF('CA H'!$D$5:$D$72,CLUBS!$B34,'CA H'!$R$5:$R$72)+SUMIF('JU F'!$D$5:$D$72,CLUBS!$B34,'JU F'!$R$5:$R$72)+SUMIF('JU H'!$D$5:$D$72,CLUBS!$B34,'JU H'!$R$5:$R$72)</f>
        <v>0</v>
      </c>
      <c r="Q34" s="26">
        <f>COUNTIFS('MP F'!$D$5:$D$72,CLUBS!$B34,'MP F'!$S$5:$S$72,"&gt;0")+COUNTIFS('MP H'!$D$5:$D$72,CLUBS!$B34,'MP H'!$S$5:$S$72,"&gt;0")+COUNTIFS('PO F'!$D$5:$D$72,CLUBS!$B34,'PO F'!$S$5:$S$72,"&gt;0")+COUNTIFS('PO H'!$D$5:$D$72,CLUBS!$B34,'PO H'!$S$5:$S$72,"&gt;0")+COUNTIFS('PU F'!$D$5:$D$72,CLUBS!$B34,'PU F'!$S$5:$S$72,"&gt;0")+COUNTIFS('PU H'!$D$5:$D$72,CLUBS!$B34,'PU H'!$S$5:$S$72,"&gt;0")+COUNTIFS('BE F'!$D$5:$D$72,CLUBS!$B34,'BE F'!$S$5:$S$72,"&gt;0")+COUNTIFS('BE H'!$D$5:$D$72,CLUBS!$B34,'BE H'!$S$5:$S$72,"&gt;0")+COUNTIFS('MI F'!$D$5:$D$72,CLUBS!$B34,'MI F'!$S$5:$S$72,"&gt;0")+COUNTIFS('MI H'!$D$5:$D$72,CLUBS!$B34,'MI H'!$S$5:$S$72,"&gt;0")+COUNTIFS('CA F'!$D$5:$D$72,CLUBS!$B34,'CA F'!$S$5:$S$72,"&gt;0")+COUNTIFS('CA H'!$D$5:$D$72,CLUBS!$B34,'CA H'!$S$5:$S$72,"&gt;0")+COUNTIFS('JU F'!$D$5:$D$72,CLUBS!$B34,'JU F'!$S$5:$S$72,"&gt;0")+COUNTIFS('JU H'!$D$5:$D$72,CLUBS!$B34,'JU H'!$S$5:$S$72,"&gt;0")</f>
        <v>0</v>
      </c>
      <c r="R34" s="26">
        <f>SUMIF('MP F'!$D$5:$D$72,CLUBS!$B34,'MP F'!$T$5:$T$72)+SUMIF('MP H'!$D$5:$D$72,CLUBS!$B34,'MP H'!$T$5:$T$72)+SUMIF('PO F'!$D$5:$D$72,CLUBS!$B34,'PO F'!$T$5:$T$72)+SUMIF('PO H'!$D$5:$D$72,CLUBS!$B34,'PO H'!$T$5:$T$72)+SUMIF('PU F'!$D$5:$D$72,CLUBS!$B34,'PU F'!$T$5:$T$72)+SUMIF('PU H'!$D$5:$D$72,CLUBS!$B34,'PU H'!$T$5:$T$72)+SUMIF('BE F'!$D$5:$D$72,CLUBS!$B34,'BE F'!$T$5:$T$72)+SUMIF('BE H'!$D$5:$D$72,CLUBS!$B34,'BE H'!$T$5:$T$72)+SUMIF('MI F'!$D$5:$D$72,CLUBS!$B34,'MI F'!$T$5:$T$72)+SUMIF('MI H'!$D$5:$D$72,CLUBS!$B34,'MI H'!$T$5:$T$72)+SUMIF('CA F'!$D$5:$D$72,CLUBS!$B34,'CA F'!$T$5:$T$72)+SUMIF('CA H'!$D$5:$D$72,CLUBS!$B34,'CA H'!$T$5:$T$72)+SUMIF('JU F'!$D$5:$D$72,CLUBS!$B34,'JU F'!$T$5:$T$72)+SUMIF('JU H'!$D$5:$D$72,CLUBS!$B34,'JU H'!$T$5:$T$72)</f>
        <v>0</v>
      </c>
      <c r="S34" s="26">
        <f>COUNTIFS('MP F'!$D$5:$D$72,CLUBS!$B34,'MP F'!$U$5:$U$72,"&gt;0")+COUNTIFS('MP H'!$D$5:$D$72,CLUBS!$B34,'MP H'!$U$5:$U$72,"&gt;0")+COUNTIFS('PO F'!$D$5:$D$72,CLUBS!$B34,'PO F'!$U$5:$U$72,"&gt;0")+COUNTIFS('PO H'!$D$5:$D$72,CLUBS!$B34,'PO H'!$U$5:$U$72,"&gt;0")+COUNTIFS('PU F'!$D$5:$D$72,CLUBS!$B34,'PU F'!$U$5:$U$72,"&gt;0")+COUNTIFS('PU H'!$D$5:$D$72,CLUBS!$B34,'PU H'!$U$5:$U$72,"&gt;0")+COUNTIFS('BE F'!$D$5:$D$72,CLUBS!$B34,'BE F'!$U$5:$U$72,"&gt;0")+COUNTIFS('BE H'!$D$5:$D$72,CLUBS!$B34,'BE H'!$U$5:$U$72,"&gt;0")+COUNTIFS('MI F'!$D$5:$D$72,CLUBS!$B34,'MI F'!$U$5:$U$72,"&gt;0")+COUNTIFS('MI H'!$D$5:$D$72,CLUBS!$B34,'MI H'!$U$5:$U$72,"&gt;0")+COUNTIFS('CA F'!$D$5:$D$72,CLUBS!$B34,'CA F'!$U$5:$U$72,"&gt;0")+COUNTIFS('CA H'!$D$5:$D$72,CLUBS!$B34,'CA H'!$U$5:$U$72,"&gt;0")+COUNTIFS('JU F'!$D$5:$D$72,CLUBS!$B34,'JU F'!$U$5:$U$72,"&gt;0")+COUNTIFS('JU H'!$D$5:$D$72,CLUBS!$B34,'JU H'!$U$5:$U$72,"&gt;0")</f>
        <v>0</v>
      </c>
      <c r="T34" s="26">
        <f>SUMIF('MP F'!$D$5:$D$72,CLUBS!$B34,'MP F'!$V$5:$V$72)+SUMIF('MP H'!$D$5:$D$72,CLUBS!$B34,'MP H'!$V$5:$V$72)+SUMIF('PO F'!$D$5:$D$72,CLUBS!$B34,'PO F'!$V$5:$V$72)+SUMIF('PO H'!$D$5:$D$72,CLUBS!$B34,'PO H'!$V$5:$V$72)+SUMIF('PU F'!$D$5:$D$72,CLUBS!$B34,'PU F'!$V$5:$V$72)+SUMIF('PU H'!$D$5:$D$72,CLUBS!$B34,'PU H'!$V$5:$V$72)+SUMIF('BE F'!$D$5:$D$72,CLUBS!$B34,'BE F'!$V$5:$V$72)+SUMIF('BE H'!$D$5:$D$72,CLUBS!$B34,'BE H'!$V$5:$V$72)+SUMIF('MI F'!$D$5:$D$72,CLUBS!$B34,'MI F'!$V$5:$V$72)+SUMIF('MI H'!$D$5:$D$72,CLUBS!$B34,'MI H'!$V$5:$V$72)+SUMIF('CA F'!$D$5:$D$72,CLUBS!$B34,'CA F'!$V$5:$V$72)+SUMIF('CA H'!$D$5:$D$72,CLUBS!$B34,'CA H'!$V$5:$V$72)+SUMIF('JU F'!$D$5:$D$72,CLUBS!$B34,'JU F'!$V$5:$V$72)+SUMIF('JU H'!$D$5:$D$72,CLUBS!$B34,'JU H'!$V$5:$V$72)</f>
        <v>0</v>
      </c>
      <c r="U34" s="26">
        <f>COUNTIFS('MP F'!$D$5:$D$72,CLUBS!$B34,'MP F'!$W$5:$W$72,"&gt;0")+COUNTIFS('MP H'!$D$5:$D$72,CLUBS!$B34,'MP H'!$W$5:$W$72,"&gt;0")+COUNTIFS('PO F'!$D$5:$D$72,CLUBS!$B34,'PO F'!$W$5:$W$72,"&gt;0")+COUNTIFS('PO H'!$D$5:$D$72,CLUBS!$B34,'PO H'!$W$5:$W$72,"&gt;0")+COUNTIFS('PU F'!$D$5:$D$72,CLUBS!$B34,'PU F'!$W$5:$W$72,"&gt;0")+COUNTIFS('PU H'!$D$5:$D$72,CLUBS!$B34,'PU H'!$W$5:$W$72,"&gt;0")+COUNTIFS('BE F'!$D$5:$D$72,CLUBS!$B34,'BE F'!$W$5:$W$72,"&gt;0")+COUNTIFS('BE H'!$D$5:$D$72,CLUBS!$B34,'BE H'!$W$5:$W$72,"&gt;0")+COUNTIFS('MI F'!$D$5:$D$72,CLUBS!$B34,'MI F'!$W$5:$W$72,"&gt;0")+COUNTIFS('MI H'!$D$5:$D$72,CLUBS!$B34,'MI H'!$W$5:$W$72,"&gt;0")+COUNTIFS('CA F'!$D$5:$D$72,CLUBS!$B34,'CA F'!$W$5:$W$72,"&gt;0")+COUNTIFS('CA H'!$D$5:$D$72,CLUBS!$B34,'CA H'!$W$5:$W$72,"&gt;0")+COUNTIFS('JU F'!$D$5:$D$72,CLUBS!$B34,'JU F'!$W$5:$W$72,"&gt;0")+COUNTIFS('JU H'!$D$5:$D$72,CLUBS!$B34,'JU H'!$W$5:$W$72,"&gt;0")</f>
        <v>0</v>
      </c>
      <c r="V34" s="26">
        <f>SUMIF('MP F'!$D$5:$D$72,CLUBS!$B34,'MP F'!$X$5:$X$72)+SUMIF('MP H'!$D$5:$D$72,CLUBS!$B34,'MP H'!$X$5:$X$72)+SUMIF('PO F'!$D$5:$D$72,CLUBS!$B34,'PO F'!$X$5:$X$72)+SUMIF('PO H'!$D$5:$D$72,CLUBS!$B34,'PO H'!$X$5:$X$72)+SUMIF('PU F'!$D$5:$D$72,CLUBS!$B34,'PU F'!$X$5:$X$72)+SUMIF('PU H'!$D$5:$D$72,CLUBS!$B34,'PU H'!$X$5:$X$72)+SUMIF('BE F'!$D$5:$D$72,CLUBS!$B34,'BE F'!$X$5:$X$72)+SUMIF('BE H'!$D$5:$D$72,CLUBS!$B34,'BE H'!$X$5:$X$72)+SUMIF('MI F'!$D$5:$D$72,CLUBS!$B34,'MI F'!$X$5:$X$72)+SUMIF('MI H'!$D$5:$D$72,CLUBS!$B34,'MI H'!$X$5:$X$72)+SUMIF('CA F'!$D$5:$D$72,CLUBS!$B34,'CA F'!$X$5:$X$72)+SUMIF('CA H'!$D$5:$D$72,CLUBS!$B34,'CA H'!$X$5:$X$72)+SUMIF('JU F'!$D$5:$D$72,CLUBS!$B34,'JU F'!$X$5:$X$72)+SUMIF('JU H'!$D$5:$D$72,CLUBS!$B34,'JU H'!$X$5:$X$72)</f>
        <v>0</v>
      </c>
      <c r="W34" s="26">
        <f>COUNTIFS('MP F'!$D$5:$D$72,CLUBS!$B34,'MP F'!$Y$5:$Y$72,"&gt;0")+COUNTIFS('MP H'!$D$5:$D$72,CLUBS!$B34,'MP H'!$Y$5:$Y$72,"&gt;0")+COUNTIFS('PO F'!$D$5:$D$72,CLUBS!$B34,'PO F'!$Y$5:$Y$72,"&gt;0")+COUNTIFS('PO H'!$D$5:$D$72,CLUBS!$B34,'PO H'!$Y$5:$Y$72,"&gt;0")+COUNTIFS('PU F'!$D$5:$D$72,CLUBS!$B34,'PU F'!$Y$5:$Y$72,"&gt;0")+COUNTIFS('PU H'!$D$5:$D$72,CLUBS!$B34,'PU H'!$Y$5:$Y$72,"&gt;0")+COUNTIFS('BE F'!$D$5:$D$72,CLUBS!$B34,'BE F'!$Y$5:$Y$72,"&gt;0")+COUNTIFS('BE H'!$D$5:$D$72,CLUBS!$B34,'BE H'!$Y$5:$Y$72,"&gt;0")+COUNTIFS('MI F'!$D$5:$D$72,CLUBS!$B34,'MI F'!$Y$5:$Y$72,"&gt;0")+COUNTIFS('MI H'!$D$5:$D$72,CLUBS!$B34,'MI H'!$Y$5:$Y$72,"&gt;0")+COUNTIFS('CA F'!$D$5:$D$72,CLUBS!$B34,'CA F'!$Y$5:$Y$72,"&gt;0")+COUNTIFS('CA H'!$D$5:$D$72,CLUBS!$B34,'CA H'!$Y$5:$Y$72,"&gt;0")+COUNTIFS('JU F'!$D$5:$D$72,CLUBS!$B34,'JU F'!$Y$5:$Y$72,"&gt;0")+COUNTIFS('JU H'!$D$5:$D$72,CLUBS!$B34,'JU H'!$Y$5:$Y$72,"&gt;0")</f>
        <v>0</v>
      </c>
      <c r="X34" s="26">
        <f>SUMIF('MP F'!$D$5:$D$72,CLUBS!$B34,'MP F'!$Z$5:$Z$72)+SUMIF('MP H'!$D$5:$D$72,CLUBS!$B34,'MP H'!$Z$5:$Z$72)+SUMIF('PO F'!$D$5:$D$72,CLUBS!$B34,'PO F'!$Z$5:$Z$72)+SUMIF('PO H'!$D$5:$D$72,CLUBS!$B34,'PO H'!$Z$5:$Z$72)+SUMIF('PU F'!$D$5:$D$72,CLUBS!$B34,'PU F'!$Z$5:$Z$72)+SUMIF('PU H'!$D$5:$D$72,CLUBS!$B34,'PU H'!$Z$5:$Z$72)+SUMIF('BE F'!$D$5:$D$72,CLUBS!$B34,'BE F'!$Z$5:$Z$72)+SUMIF('BE H'!$D$5:$D$72,CLUBS!$B34,'BE H'!$Z$5:$Z$72)+SUMIF('MI F'!$D$5:$D$72,CLUBS!$B34,'MI F'!$Z$5:$Z$72)+SUMIF('MI H'!$D$5:$D$72,CLUBS!$B34,'MI H'!$Z$5:$Z$72)+SUMIF('CA F'!$D$5:$D$72,CLUBS!$B34,'CA F'!$Z$5:$Z$72)+SUMIF('CA H'!$D$5:$D$72,CLUBS!$B34,'CA H'!$Z$5:$Z$72)+SUMIF('JU F'!$D$5:$D$72,CLUBS!$B34,'JU F'!$Z$5:$Z$72)+SUMIF('JU H'!$D$5:$D$72,CLUBS!$B34,'JU H'!$Z$5:$Z$72)</f>
        <v>0</v>
      </c>
      <c r="Y34" s="26">
        <f>COUNTIFS('MP F'!$D$5:$D$72,CLUBS!$B34,'MP F'!$AA$5:$AA$72,"&gt;0")+COUNTIFS('MP H'!$D$5:$D$72,CLUBS!$B34,'MP H'!$AA$5:$AA$72,"&gt;0")+COUNTIFS('PO F'!$D$5:$D$72,CLUBS!$B34,'PO F'!$AA$5:$AA$72,"&gt;0")+COUNTIFS('PO H'!$D$5:$D$72,CLUBS!$B34,'PO H'!$AA$5:$AA$72,"&gt;0")+COUNTIFS('PU F'!$D$5:$D$72,CLUBS!$B34,'PU F'!$AA$5:$AA$72,"&gt;0")+COUNTIFS('PU H'!$D$5:$D$72,CLUBS!$B34,'PU H'!$AA$5:$AA$72,"&gt;0")+COUNTIFS('BE F'!$D$5:$D$72,CLUBS!$B34,'BE F'!$AA$5:$AA$72,"&gt;0")+COUNTIFS('BE H'!$D$5:$D$72,CLUBS!$B34,'BE H'!$AA$5:$AA$72,"&gt;0")+COUNTIFS('MI F'!$D$5:$D$72,CLUBS!$B34,'MI F'!$AA$5:$AA$72,"&gt;0")+COUNTIFS('MI H'!$D$5:$D$72,CLUBS!$B34,'MI H'!$AA$5:$AA$72,"&gt;0")+COUNTIFS('CA F'!$D$5:$D$72,CLUBS!$B34,'CA F'!$AA$5:$AA$72,"&gt;0")+COUNTIFS('CA H'!$D$5:$D$72,CLUBS!$B34,'CA H'!$AA$5:$AA$72,"&gt;0")+COUNTIFS('JU F'!$D$5:$D$72,CLUBS!$B34,'JU F'!$AA$5:$AA$72,"&gt;0")+COUNTIFS('JU H'!$D$5:$D$72,CLUBS!$B34,'JU H'!$AA$5:$AA$72,"&gt;0")</f>
        <v>0</v>
      </c>
      <c r="Z34" s="26">
        <f>SUMIF('MP F'!$D$5:$D$72,CLUBS!$B34,'MP F'!$AB$5:$AB$72)+SUMIF('MP H'!$D$5:$D$72,CLUBS!$B34,'MP H'!$AB$5:$AB$72)+SUMIF('PO F'!$D$5:$D$72,CLUBS!$B34,'PO F'!$AB$5:$AB$72)+SUMIF('PO H'!$D$5:$D$72,CLUBS!$B34,'PO H'!$AB$5:$AB$72)+SUMIF('PU F'!$D$5:$D$72,CLUBS!$B34,'PU F'!$AB$5:$AB$72)+SUMIF('PU H'!$D$5:$D$72,CLUBS!$B34,'PU H'!$AB$5:$AB$72)+SUMIF('BE F'!$D$5:$D$72,CLUBS!$B34,'BE F'!$AB$5:$AB$72)+SUMIF('BE H'!$D$5:$D$72,CLUBS!$B34,'BE H'!$AB$5:$AB$72)+SUMIF('MI F'!$D$5:$D$72,CLUBS!$B34,'MI F'!$AB$5:$AB$72)+SUMIF('MI H'!$D$5:$D$72,CLUBS!$B34,'MI H'!$AB$5:$AB$72)+SUMIF('CA F'!$D$5:$D$72,CLUBS!$B34,'CA F'!$AB$5:$AB$72)+SUMIF('CA H'!$D$5:$D$72,CLUBS!$B34,'CA H'!$AB$5:$AB$72)+SUMIF('JU F'!$D$5:$D$72,CLUBS!$B34,'JU F'!$AB$5:$AB$72)+SUMIF('JU H'!$D$5:$D$72,CLUBS!$B34,'JU H'!$AB$5:$AB$72)</f>
        <v>0</v>
      </c>
      <c r="AA34" s="26">
        <f>COUNTIFS('MP F'!$D$5:$D$72,CLUBS!$B34,'MP F'!$AC$5:$AC$72,"&gt;0")+COUNTIFS('MP H'!$D$5:$D$72,CLUBS!$B34,'MP H'!$AC$5:$AC$72,"&gt;0")+COUNTIFS('PO F'!$D$5:$D$72,CLUBS!$B34,'PO F'!$AC$5:$AC$72,"&gt;0")+COUNTIFS('PO H'!$D$5:$D$72,CLUBS!$B34,'PO H'!$AC$5:$AC$72,"&gt;0")+COUNTIFS('PU F'!$D$5:$D$72,CLUBS!$B34,'PU F'!$AC$5:$AC$72,"&gt;0")+COUNTIFS('PU H'!$D$5:$D$72,CLUBS!$B34,'PU H'!$AC$5:$AC$72,"&gt;0")+COUNTIFS('BE F'!$D$5:$D$72,CLUBS!$B34,'BE F'!$AC$5:$AC$72,"&gt;0")+COUNTIFS('BE H'!$D$5:$D$72,CLUBS!$B34,'BE H'!$AC$5:$AC$72,"&gt;0")+COUNTIFS('MI F'!$D$5:$D$72,CLUBS!$B34,'MI F'!$AC$5:$AC$72,"&gt;0")+COUNTIFS('MI H'!$D$5:$D$72,CLUBS!$B34,'MI H'!$AC$5:$AC$72,"&gt;0")+COUNTIFS('CA F'!$D$5:$D$72,CLUBS!$B34,'CA F'!$AC$5:$AC$72,"&gt;0")+COUNTIFS('CA H'!$D$5:$D$72,CLUBS!$B34,'CA H'!$AC$5:$AC$72,"&gt;0")+COUNTIFS('JU F'!$D$5:$D$72,CLUBS!$B34,'JU F'!$AC$5:$AC$72,"&gt;0")+COUNTIFS('JU H'!$D$5:$D$72,CLUBS!$B34,'JU H'!$AC$5:$AC$72,"&gt;0")</f>
        <v>0</v>
      </c>
      <c r="AB34" s="26">
        <f>SUMIF('MP F'!$D$5:$D$72,CLUBS!$B34,'MP F'!$AD$5:$AD$72)+SUMIF('MP H'!$D$5:$D$72,CLUBS!$B34,'MP H'!$AD$5:$AD$72)+SUMIF('PO F'!$D$5:$D$72,CLUBS!$B34,'PO F'!$AD$5:$AD$72)+SUMIF('PO H'!$D$5:$D$72,CLUBS!$B34,'PO H'!$AD$5:$AD$72)+SUMIF('PU F'!$D$5:$D$72,CLUBS!$B34,'PU F'!$AD$5:$AD$72)+SUMIF('PU H'!$D$5:$D$72,CLUBS!$B34,'PU H'!$AD$5:$AD$72)+SUMIF('BE F'!$D$5:$D$72,CLUBS!$B34,'BE F'!$AD$5:$AD$72)+SUMIF('BE H'!$D$5:$D$72,CLUBS!$B34,'BE H'!$AD$5:$AD$72)+SUMIF('MI F'!$D$5:$D$72,CLUBS!$B34,'MI F'!$AD$5:$AD$72)+SUMIF('MI H'!$D$5:$D$72,CLUBS!$B34,'MI H'!$AD$5:$AD$72)+SUMIF('CA F'!$D$5:$D$72,CLUBS!$B34,'CA F'!$AD$5:$AD$72)+SUMIF('CA H'!$D$5:$D$72,CLUBS!$B34,'CA H'!$AD$5:$AD$72)+SUMIF('JU F'!$D$5:$D$72,CLUBS!$B34,'JU F'!$AD$5:$AD$72)+SUMIF('JU H'!$D$5:$D$72,CLUBS!$B34,'JU H'!$AD$5:$AD$72)</f>
        <v>0</v>
      </c>
      <c r="AC34" s="26">
        <f>COUNTIFS('MP F'!$D$5:$D$72,CLUBS!$B34,'MP F'!$AE$5:$AE$72,"&gt;0")+COUNTIFS('MP H'!$D$5:$D$72,CLUBS!$B34,'MP H'!$AE$5:$AE$72,"&gt;0")+COUNTIFS('PO F'!$D$5:$D$72,CLUBS!$B34,'PO F'!$AE$5:$AE$72,"&gt;0")+COUNTIFS('PO H'!$D$5:$D$72,CLUBS!$B34,'PO H'!$AE$5:$AE$72,"&gt;0")+COUNTIFS('PU F'!$D$5:$D$72,CLUBS!$B34,'PU F'!$AE$5:$AE$72,"&gt;0")+COUNTIFS('PU H'!$D$5:$D$72,CLUBS!$B34,'PU H'!$AE$5:$AE$72,"&gt;0")+COUNTIFS('BE F'!$D$5:$D$72,CLUBS!$B34,'BE F'!$AE$5:$AE$72,"&gt;0")+COUNTIFS('BE H'!$D$5:$D$72,CLUBS!$B34,'BE H'!$AE$5:$AE$72,"&gt;0")+COUNTIFS('MI F'!$D$5:$D$72,CLUBS!$B34,'MI F'!$AE$5:$AE$72,"&gt;0")+COUNTIFS('MI H'!$D$5:$D$72,CLUBS!$B34,'MI H'!$AE$5:$AE$72,"&gt;0")+COUNTIFS('CA F'!$D$5:$D$72,CLUBS!$B34,'CA F'!$AE$5:$AE$72,"&gt;0")+COUNTIFS('CA H'!$D$5:$D$72,CLUBS!$B34,'CA H'!$AE$5:$AE$72,"&gt;0")+COUNTIFS('JU F'!$D$5:$D$72,CLUBS!$B34,'JU F'!$AE$5:$AE$72,"&gt;0")+COUNTIFS('JU H'!$D$5:$D$72,CLUBS!$B34,'JU H'!$AE$5:$AE$72,"&gt;0")</f>
        <v>0</v>
      </c>
      <c r="AD34" s="26">
        <f>SUMIF('MP F'!$D$5:$D$72,CLUBS!$B34,'MP F'!$AF$5:$AF$72)+SUMIF('MP H'!$D$5:$D$72,CLUBS!$B34,'MP H'!$AF$5:$AF$72)+SUMIF('PO F'!$D$5:$D$72,CLUBS!$B34,'PO F'!$AF$5:$AF$72)+SUMIF('PO H'!$D$5:$D$72,CLUBS!$B34,'PO H'!$AF$5:$AF$72)+SUMIF('PU F'!$D$5:$D$72,CLUBS!$B34,'PU F'!$AF$5:$AF$72)+SUMIF('PU H'!$D$5:$D$72,CLUBS!$B34,'PU H'!$AF$5:$AF$72)+SUMIF('BE F'!$D$5:$D$72,CLUBS!$B34,'BE F'!$AF$5:$AF$72)+SUMIF('BE H'!$D$5:$D$72,CLUBS!$B34,'BE H'!$AF$5:$AF$72)+SUMIF('MI F'!$D$5:$D$72,CLUBS!$B34,'MI F'!$AF$5:$AF$72)+SUMIF('MI H'!$D$5:$D$72,CLUBS!$B34,'MI H'!$AF$5:$AF$72)+SUMIF('CA F'!$D$5:$D$72,CLUBS!$B34,'CA F'!$AF$5:$AF$72)+SUMIF('CA H'!$D$5:$D$72,CLUBS!$B34,'CA H'!$AF$5:$AF$72)+SUMIF('JU F'!$D$5:$D$72,CLUBS!$B34,'JU F'!$AF$5:$AF$72)+SUMIF('JU H'!$D$5:$D$72,CLUBS!$B34,'JU H'!$AF$5:$AF$72)</f>
        <v>0</v>
      </c>
      <c r="AE34" s="26">
        <f>COUNTIFS('MP F'!$D$5:$D$72,CLUBS!$B34,'MP F'!$AG$5:$AG$72,"&gt;0")+COUNTIFS('MP H'!$D$5:$D$72,CLUBS!$B34,'MP H'!$AG$5:$AG$72,"&gt;0")+COUNTIFS('PO F'!$D$5:$D$72,CLUBS!$B34,'PO F'!$AG$5:$AG$72,"&gt;0")+COUNTIFS('PO H'!$D$5:$D$72,CLUBS!$B34,'PO H'!$AG$5:$AG$72,"&gt;0")+COUNTIFS('PU F'!$D$5:$D$72,CLUBS!$B34,'PU F'!$AG$5:$AG$72,"&gt;0")+COUNTIFS('PU H'!$D$5:$D$72,CLUBS!$B34,'PU H'!$AG$5:$AG$72,"&gt;0")+COUNTIFS('BE F'!$D$5:$D$72,CLUBS!$B34,'BE F'!$AG$5:$AG$72,"&gt;0")+COUNTIFS('BE H'!$D$5:$D$72,CLUBS!$B34,'BE H'!$AG$5:$AG$72,"&gt;0")+COUNTIFS('MI F'!$D$5:$D$72,CLUBS!$B34,'MI F'!$AG$5:$AG$72,"&gt;0")+COUNTIFS('MI H'!$D$5:$D$72,CLUBS!$B34,'MI H'!$AG$5:$AG$72,"&gt;0")+COUNTIFS('CA F'!$D$5:$D$72,CLUBS!$B34,'CA F'!$AG$5:$AG$72,"&gt;0")+COUNTIFS('CA H'!$D$5:$D$72,CLUBS!$B34,'CA H'!$AG$5:$AG$72,"&gt;0")+COUNTIFS('JU F'!$D$5:$D$72,CLUBS!$B34,'JU F'!$AG$5:$AG$72,"&gt;0")+COUNTIFS('JU H'!$D$5:$D$72,CLUBS!$B34,'JU H'!$AG$5:$AG$72,"&gt;0")</f>
        <v>0</v>
      </c>
      <c r="AF34" s="26">
        <f>SUMIF('MP F'!$D$5:$D$72,CLUBS!$B34,'MP F'!$AH$5:$AH$72)+SUMIF('MP H'!$D$5:$D$72,CLUBS!$B34,'MP H'!$AH$5:$AH$72)+SUMIF('PO F'!$D$5:$D$72,CLUBS!$B34,'PO F'!$AH$5:$AH$72)+SUMIF('PO H'!$D$5:$D$72,CLUBS!$B34,'PO H'!$AH$5:$AH$72)+SUMIF('PU F'!$D$5:$D$72,CLUBS!$B34,'PU F'!$AH$5:$AH$72)+SUMIF('PU H'!$D$5:$D$72,CLUBS!$B34,'PU H'!$AH$5:$AH$72)+SUMIF('BE F'!$D$5:$D$72,CLUBS!$B34,'BE F'!$AH$5:$AH$72)+SUMIF('BE H'!$D$5:$D$72,CLUBS!$B34,'BE H'!$AH$5:$AH$72)+SUMIF('MI F'!$D$5:$D$72,CLUBS!$B34,'MI F'!$AH$5:$AH$72)+SUMIF('MI H'!$D$5:$D$72,CLUBS!$B34,'MI H'!$AH$5:$AH$72)+SUMIF('CA F'!$D$5:$D$72,CLUBS!$B34,'CA F'!$AH$5:$AH$72)+SUMIF('CA H'!$D$5:$D$72,CLUBS!$B34,'CA H'!$AH$5:$AH$72)+SUMIF('JU F'!$D$5:$D$72,CLUBS!$B34,'JU F'!$AH$5:$AH$72)+SUMIF('JU H'!$D$5:$D$72,CLUBS!$B34,'JU H'!$AH$5:$AH$72)</f>
        <v>0</v>
      </c>
      <c r="AG34" s="16">
        <f t="shared" si="1"/>
        <v>1</v>
      </c>
      <c r="AH34" s="28">
        <f t="shared" si="2"/>
        <v>40</v>
      </c>
      <c r="AI34" s="29">
        <f t="shared" si="3"/>
        <v>40</v>
      </c>
      <c r="AJ34" s="14">
        <f>COUNTIF('Licenciés Jeunes 2023'!F:F,CLUBS!B34)</f>
        <v>0</v>
      </c>
      <c r="AK34" s="27">
        <f t="shared" si="4"/>
        <v>0</v>
      </c>
    </row>
    <row r="35" spans="1:37" ht="13.5" x14ac:dyDescent="0.3">
      <c r="A35" s="34">
        <f t="shared" si="0"/>
        <v>20</v>
      </c>
      <c r="B35" s="65" t="s">
        <v>117</v>
      </c>
      <c r="C35" s="14">
        <f>COUNTIFS('MP F'!$D$5:$D$72,CLUBS!$B35,'MP F'!$E$5:$E$72,"&gt;0")+COUNTIFS('MP H'!$D$5:$D$72,CLUBS!$B35,'MP H'!$E$5:$E$72,"&gt;0")+COUNTIFS('PO F'!$D$5:$D$72,CLUBS!$B35,'PO F'!$E$5:$E$72,"&gt;0")+COUNTIFS('PO H'!$D$5:$D$72,CLUBS!$B35,'PO H'!$E$5:$E$72,"&gt;0")+COUNTIFS('PU F'!$D$5:$D$72,CLUBS!$B35,'PU F'!$E$5:$E$72,"&gt;0")+COUNTIFS('PU H'!$D$5:$D$72,CLUBS!$B35,'PU H'!$E$5:$E$72,"&gt;0")+COUNTIFS('BE F'!$D$5:$D$72,CLUBS!$B35,'BE F'!$E$5:$E$72,"&gt;0")+COUNTIFS('BE H'!$D$5:$D$72,CLUBS!$B35,'BE H'!$E$5:$E$72,"&gt;0")+COUNTIFS('MI F'!$D$5:$D$72,CLUBS!$B35,'MI F'!$E$5:$E$72,"&gt;0")+COUNTIFS('MI H'!$D$5:$D$72,CLUBS!$B35,'MI H'!$E$5:$E$72,"&gt;0")+COUNTIFS('CA F'!$D$5:$D$72,CLUBS!$B35,'CA F'!$E$5:$E$72,"&gt;0")+COUNTIFS('CA H'!$D$5:$D$72,CLUBS!$B35,'CA H'!$E$5:$E$72,"&gt;0")+COUNTIFS('JU F'!$D$5:$D$72,CLUBS!$B35,'JU F'!$E$5:$E$72,"&gt;0")+COUNTIFS('JU H'!$D$5:$D$72,CLUBS!$B35,'JU H'!$E$5:$E$72,"&gt;0")</f>
        <v>0</v>
      </c>
      <c r="D35" s="27">
        <f>SUMIF('MP F'!$D$5:$D$72,CLUBS!$B35,'MP F'!$F$5:$F$72)+SUMIF('MP H'!$D$5:$D$72,CLUBS!$B35,'MP H'!$F$5:$F$72)+SUMIF('PO F'!$D$5:$D$72,CLUBS!$B35,'PO F'!$F$5:$F$72)+SUMIF('PO H'!$D$5:$D$72,CLUBS!$B35,'PO H'!$F$5:$F$72)+SUMIF('PU F'!$D$5:$D$72,CLUBS!$B35,'PU F'!$F$5:$F$72)+SUMIF('PU H'!$D$5:$D$72,CLUBS!$B35,'PU H'!$F$5:$F$72)+SUMIF('BE F'!$D$5:$D$72,CLUBS!$B35,'BE F'!$F$5:$F$72)+SUMIF('BE H'!$D$5:$D$72,CLUBS!$B35,'BE H'!$F$5:$F$72)+SUMIF('MI F'!$D$5:$D$72,CLUBS!$B35,'MI F'!$F$5:$F$72)+SUMIF('MI H'!$D$5:$D$72,CLUBS!$B35,'MI H'!$F$5:$F$72)+SUMIF('CA F'!$D$5:$D$72,CLUBS!$B35,'CA F'!$F$5:$F$72)+SUMIF('CA H'!$D$5:$D$72,CLUBS!$B35,'CA H'!$F$5:$F$72)+SUMIF('JU F'!$D$5:$D$72,CLUBS!$B35,'JU F'!$F$5:$F$72)+SUMIF('JU H'!$D$5:$D$72,CLUBS!$B35,'JU H'!$F$5:$F$72)</f>
        <v>0</v>
      </c>
      <c r="E35" s="38">
        <f>COUNTIFS('MP F'!$D$5:$D$72,CLUBS!$B35,'MP F'!$G$5:$G$72,"&gt;0")+COUNTIFS('MP H'!$D$5:$D$72,CLUBS!$B35,'MP H'!$G$5:$G$72,"&gt;0")+COUNTIFS('PO F'!$D$5:$D$72,CLUBS!$B35,'PO F'!$G$5:$G$72,"&gt;0")+COUNTIFS('PO H'!$D$5:$D$72,CLUBS!$B35,'PO H'!$G$5:$G$72,"&gt;0")+COUNTIFS('PU F'!$D$5:$D$72,CLUBS!$B35,'PU F'!$G$5:$G$72,"&gt;0")+COUNTIFS('PU H'!$D$5:$D$72,CLUBS!$B35,'PU H'!$G$5:$G$72,"&gt;0")+COUNTIFS('BE F'!$D$5:$D$72,CLUBS!$B35,'BE F'!$G$5:$G$72,"&gt;0")+COUNTIFS('BE H'!$D$5:$D$72,CLUBS!$B35,'BE H'!$G$5:$G$72,"&gt;0")+COUNTIFS('MI F'!$D$5:$D$72,CLUBS!$B35,'MI F'!$G$5:$G$72,"&gt;0")+COUNTIFS('MI H'!$D$5:$D$72,CLUBS!$B35,'MI H'!$G$5:$G$72,"&gt;0")+COUNTIFS('CA F'!$D$5:$D$72,CLUBS!$B35,'CA F'!$G$5:$G$72,"&gt;0")+COUNTIFS('CA H'!$D$5:$D$72,CLUBS!$B35,'CA H'!$G$5:$G$72,"&gt;0")+COUNTIFS('JU F'!$D$5:$D$72,CLUBS!$B35,'JU F'!$G$5:$G$72,"&gt;0")+COUNTIFS('JU H'!$D$5:$D$72,CLUBS!$B35,'JU H'!$G$5:$G$72,"&gt;0")</f>
        <v>0</v>
      </c>
      <c r="F35" s="58">
        <f>SUMIF('MP F'!$D$5:$D$72,CLUBS!$B35,'MP F'!$H$5:$H$72)+SUMIF('MP H'!$D$5:$D$72,CLUBS!$B35,'MP H'!$H$5:$H$72)+SUMIF('PO F'!$D$5:$D$72,CLUBS!$B35,'PO F'!$H$5:$H$72)+SUMIF('PO H'!$D$5:$D$72,CLUBS!$B35,'PO H'!$H$5:$H$72)+SUMIF('PU F'!$D$5:$D$72,CLUBS!$B35,'PU F'!$H$5:$H$72)+SUMIF('PU H'!$D$5:$D$72,CLUBS!$B35,'PU H'!$H$5:$H$72)+SUMIF('BE F'!$D$5:$D$72,CLUBS!$B35,'BE F'!$H$5:$H$72)+SUMIF('BE H'!$D$5:$D$72,CLUBS!$B35,'BE H'!$H$5:$H$72)+SUMIF('MI F'!$D$5:$D$72,CLUBS!$B35,'MI F'!$H$5:$H$72)+SUMIF('MI H'!$D$5:$D$72,CLUBS!$B35,'MI H'!$H$5:$H$72)+SUMIF('CA F'!$D$5:$D$72,CLUBS!$B35,'CA F'!$H$5:$H$72)+SUMIF('CA H'!$D$5:$D$72,CLUBS!$B35,'CA H'!$H$5:$H$72)+SUMIF('JU F'!$D$5:$D$72,CLUBS!$B35,'JU F'!$H$5:$H$72)+SUMIF('JU H'!$D$5:$D$72,CLUBS!$B35,'JU H'!$H$5:$H$72)</f>
        <v>0</v>
      </c>
      <c r="G35" s="14">
        <f>COUNTIFS('MP F'!$D$5:$D$72,CLUBS!$B35,'MP F'!$I$5:$I$72,"&gt;0")+COUNTIFS('MP H'!$D$5:$D$72,CLUBS!$B35,'MP H'!$I$5:$I$72,"&gt;0")+COUNTIFS('PO F'!$D$5:$D$72,CLUBS!$B35,'PO F'!$I$5:$I$72,"&gt;0")+COUNTIFS('PO H'!$D$5:$D$72,CLUBS!$B35,'PO H'!$I$5:$I$72,"&gt;0")+COUNTIFS('PU F'!$D$5:$D$72,CLUBS!$B35,'PU F'!$I$5:$I$72,"&gt;0")+COUNTIFS('PU H'!$D$5:$D$72,CLUBS!$B35,'PU H'!$I$5:$I$72,"&gt;0")+COUNTIFS('BE F'!$D$5:$D$72,CLUBS!$B35,'BE F'!$I$5:$I$72,"&gt;0")+COUNTIFS('BE H'!$D$5:$D$72,CLUBS!$B35,'BE H'!$I$5:$I$72,"&gt;0")+COUNTIFS('MI F'!$D$5:$D$72,CLUBS!$B35,'MI F'!$I$5:$I$72,"&gt;0")+COUNTIFS('MI H'!$D$5:$D$72,CLUBS!$B35,'MI H'!$I$5:$I$72,"&gt;0")+COUNTIFS('CA F'!$D$5:$D$72,CLUBS!$B35,'CA F'!$I$5:$I$72,"&gt;0")+COUNTIFS('CA H'!$D$5:$D$72,CLUBS!$B35,'CA H'!$I$5:$I$72,"&gt;0")+COUNTIFS('JU F'!$D$5:$D$72,CLUBS!$B35,'JU F'!$I$5:$I$72,"&gt;0")+COUNTIFS('JU H'!$D$5:$D$72,CLUBS!$B35,'JU H'!$I$5:$I$72,"&gt;0")</f>
        <v>0</v>
      </c>
      <c r="H35" s="26">
        <f>SUMIF('MP F'!$D$5:$D$72,CLUBS!$B35,'MP F'!$J$5:$J$72)+SUMIF('MP H'!$D$5:$D$72,CLUBS!$B35,'MP H'!$J$5:$J$72)+SUMIF('PO F'!$D$5:$D$72,CLUBS!$B35,'PO F'!$J$5:$J$72)+SUMIF('PO H'!$D$5:$D$72,CLUBS!$B35,'PO H'!$J$5:$J$72)+SUMIF('PU F'!$D$5:$D$72,CLUBS!$B35,'PU F'!$J$5:$J$72)+SUMIF('PU H'!$D$5:$D$72,CLUBS!$B35,'PU H'!$J$5:$J$72)+SUMIF('BE F'!$D$5:$D$72,CLUBS!$B35,'BE F'!$J$5:$J$72)+SUMIF('BE H'!$D$5:$D$72,CLUBS!$B35,'BE H'!$J$5:$J$72)+SUMIF('MI F'!$D$5:$D$72,CLUBS!$B35,'MI F'!$J$5:$J$72)+SUMIF('MI H'!$D$5:$D$72,CLUBS!$B35,'MI H'!$J$5:$J$72)+SUMIF('CA F'!$D$5:$D$72,CLUBS!$B35,'CA F'!$J$5:$J$72)+SUMIF('CA H'!$D$5:$D$72,CLUBS!$B35,'CA H'!$J$5:$J$72)+SUMIF('JU F'!$D$5:$D$72,CLUBS!$B35,'JU F'!$J$5:$J$72)+SUMIF('JU H'!$D$5:$D$72,CLUBS!$B35,'JU H'!$J$5:$J$72)</f>
        <v>0</v>
      </c>
      <c r="I35" s="38">
        <f>COUNTIFS('MP F'!$D$5:$D$72,CLUBS!$B35,'MP F'!$K$5:$K$72,"&gt;0")+COUNTIFS('MP H'!$D$5:$D$72,CLUBS!$B35,'MP H'!$K$5:$K$72,"&gt;0")+COUNTIFS('PO F'!$D$5:$D$72,CLUBS!$B35,'PO F'!$K$5:$K$72,"&gt;0")+COUNTIFS('PO H'!$D$5:$D$72,CLUBS!$B35,'PO H'!$K$5:$K$72,"&gt;0")+COUNTIFS('PU F'!$D$5:$D$72,CLUBS!$B35,'PU F'!$K$5:$K$72,"&gt;0")+COUNTIFS('PU H'!$D$5:$D$72,CLUBS!$B35,'PU H'!$K$5:$K$72,"&gt;0")+COUNTIFS('BE F'!$D$5:$D$72,CLUBS!$B35,'BE F'!$K$5:$K$72,"&gt;0")+COUNTIFS('BE H'!$D$5:$D$72,CLUBS!$B35,'BE H'!$K$5:$K$72,"&gt;0")+COUNTIFS('MI F'!$D$5:$D$72,CLUBS!$B35,'MI F'!$K$5:$K$72,"&gt;0")+COUNTIFS('MI H'!$D$5:$D$72,CLUBS!$B35,'MI H'!$K$5:$K$72,"&gt;0")+COUNTIFS('CA F'!$D$5:$D$72,CLUBS!$B35,'CA F'!$K$5:$K$72,"&gt;0")+COUNTIFS('CA H'!$D$5:$D$72,CLUBS!$B35,'CA H'!$K$5:$K$72,"&gt;0")+COUNTIFS('JU F'!$D$5:$D$72,CLUBS!$B35,'JU F'!$K$5:$K$72,"&gt;0")+COUNTIFS('JU H'!$D$5:$D$72,CLUBS!$B35,'JU H'!$K$5:$K$72,"&gt;0")</f>
        <v>0</v>
      </c>
      <c r="J35" s="38">
        <f>SUMIF('MP F'!$D$5:$D$72,CLUBS!$B35,'MP F'!$L$5:$L$72)+SUMIF('MP H'!$D$5:$D$72,CLUBS!$B35,'MP H'!$L$5:$L$72)+SUMIF('PO F'!$D$5:$D$72,CLUBS!$B35,'PO F'!$L$5:$L$72)+SUMIF('PO H'!$D$5:$D$72,CLUBS!$B35,'PO H'!$L$5:$L$72)+SUMIF('PU F'!$D$5:$D$72,CLUBS!$B35,'PU F'!$L$5:$L$72)+SUMIF('PU H'!$D$5:$D$72,CLUBS!$B35,'PU H'!$L$5:$L$72)+SUMIF('BE F'!$D$5:$D$72,CLUBS!$B35,'BE F'!$L$5:$L$72)+SUMIF('BE H'!$D$5:$D$72,CLUBS!$B35,'BE H'!$L$5:$L$72)+SUMIF('MI F'!$D$5:$D$72,CLUBS!$B35,'MI F'!$L$5:$L$72)+SUMIF('MI H'!$D$5:$D$72,CLUBS!$B35,'MI H'!$L$5:$L$72)+SUMIF('CA F'!$D$5:$D$72,CLUBS!$B35,'CA F'!$L$5:$L$72)+SUMIF('CA H'!$D$5:$D$72,CLUBS!$B35,'CA H'!$L$5:$L$72)+SUMIF('JU F'!$D$5:$D$72,CLUBS!$B35,'JU F'!$L$5:$L$72)+SUMIF('JU H'!$D$5:$D$72,CLUBS!$B35,'JU H'!$L$5:$L$72)</f>
        <v>0</v>
      </c>
      <c r="K35" s="26">
        <f>COUNTIFS('MP F'!$D$5:$D$72,CLUBS!$B35,'MP F'!$M$5:$M$72,"&gt;0")+COUNTIFS('MP H'!$D$5:$D$72,CLUBS!$B35,'MP H'!$M$5:$M$72,"&gt;0")+COUNTIFS('PO F'!$D$5:$D$72,CLUBS!$B35,'PO F'!$M$5:$M$72,"&gt;0")+COUNTIFS('PO H'!$D$5:$D$72,CLUBS!$B35,'PO H'!$M$5:$M$72,"&gt;0")+COUNTIFS('PU F'!$D$5:$D$72,CLUBS!$B35,'PU F'!$M$5:$M$72,"&gt;0")+COUNTIFS('PU H'!$D$5:$D$72,CLUBS!$B35,'PU H'!$M$5:$M$72,"&gt;0")+COUNTIFS('BE F'!$D$5:$D$72,CLUBS!$B35,'BE F'!$M$5:$M$72,"&gt;0")+COUNTIFS('BE H'!$D$5:$D$72,CLUBS!$B35,'BE H'!$M$5:$M$72,"&gt;0")+COUNTIFS('MI F'!$D$5:$D$72,CLUBS!$B35,'MI F'!$M$5:$M$72,"&gt;0")+COUNTIFS('MI H'!$D$5:$D$72,CLUBS!$B35,'MI H'!$M$5:$M$72,"&gt;0")+COUNTIFS('CA F'!$D$5:$D$72,CLUBS!$B35,'CA F'!$M$5:$M$72,"&gt;0")+COUNTIFS('CA H'!$D$5:$D$72,CLUBS!$B35,'CA H'!$M$5:$M$72,"&gt;0")+COUNTIFS('JU F'!$D$5:$D$72,CLUBS!$B35,'JU F'!$M$5:$M$72,"&gt;0")+COUNTIFS('JU H'!$D$5:$D$72,CLUBS!$B35,'JU H'!$M$5:$M$72,"&gt;0")</f>
        <v>0</v>
      </c>
      <c r="L35" s="26">
        <f>SUMIF('MP F'!$D$5:$D$72,CLUBS!$B35,'MP F'!$N$5:$N$72)+SUMIF('MP H'!$D$5:$D$72,CLUBS!$B35,'MP H'!$N$5:$N$72)+SUMIF('PO F'!$D$5:$D$72,CLUBS!$B35,'PO F'!$N$5:$N$72)+SUMIF('PO H'!$D$5:$D$72,CLUBS!$B35,'PO H'!$N$5:$N$72)+SUMIF('PU F'!$D$5:$D$72,CLUBS!$B35,'PU F'!$N$5:$N$72)+SUMIF('PU H'!$D$5:$D$72,CLUBS!$B35,'PU H'!$N$5:$N$72)+SUMIF('BE F'!$D$5:$D$72,CLUBS!$B35,'BE F'!$N$5:$N$72)+SUMIF('BE H'!$D$5:$D$72,CLUBS!$B35,'BE H'!$N$5:$N$72)+SUMIF('MI F'!$D$5:$D$72,CLUBS!$B35,'MI F'!$N$5:$N$72)+SUMIF('MI H'!$D$5:$D$72,CLUBS!$B35,'MI H'!$N$5:$N$72)+SUMIF('CA F'!$D$5:$D$72,CLUBS!$B35,'CA F'!$N$5:$N$72)+SUMIF('CA H'!$D$5:$D$72,CLUBS!$B35,'CA H'!$N$5:$N$72)+SUMIF('JU F'!$D$5:$D$72,CLUBS!$B35,'JU F'!$N$5:$N$72)+SUMIF('JU H'!$D$5:$D$72,CLUBS!$B35,'JU H'!$N$5:$N$72)</f>
        <v>0</v>
      </c>
      <c r="M35" s="26">
        <f>COUNTIFS('MP F'!$D$5:$D$72,CLUBS!$B35,'MP F'!$O$5:$O$72,"&gt;0")+COUNTIFS('MP H'!$D$5:$D$72,CLUBS!$B35,'MP H'!$O$5:$O$72,"&gt;0")+COUNTIFS('PO F'!$D$5:$D$72,CLUBS!$B35,'PO F'!$O$5:$O$72,"&gt;0")+COUNTIFS('PO H'!$D$5:$D$72,CLUBS!$B35,'PO H'!$O$5:$O$72,"&gt;0")+COUNTIFS('PU F'!$D$5:$D$72,CLUBS!$B35,'PU F'!$O$5:$O$72,"&gt;0")+COUNTIFS('PU H'!$D$5:$D$72,CLUBS!$B35,'PU H'!$O$5:$O$72,"&gt;0")+COUNTIFS('BE F'!$D$5:$D$72,CLUBS!$B35,'BE F'!$O$5:$O$72,"&gt;0")+COUNTIFS('BE H'!$D$5:$D$72,CLUBS!$B35,'BE H'!$O$5:$O$72,"&gt;0")+COUNTIFS('MI F'!$D$5:$D$72,CLUBS!$B35,'MI F'!$O$5:$O$72,"&gt;0")+COUNTIFS('MI H'!$D$5:$D$72,CLUBS!$B35,'MI H'!$O$5:$O$72,"&gt;0")+COUNTIFS('CA F'!$D$5:$D$72,CLUBS!$B35,'CA F'!$O$5:$O$72,"&gt;0")+COUNTIFS('CA H'!$D$5:$D$72,CLUBS!$B35,'CA H'!$O$5:$O$72,"&gt;0")+COUNTIFS('JU F'!$D$5:$D$72,CLUBS!$B35,'JU F'!$O$5:$O$72,"&gt;0")+COUNTIFS('JU H'!$D$5:$D$72,CLUBS!$B35,'JU H'!$O$5:$O$72,"&gt;0")</f>
        <v>0</v>
      </c>
      <c r="N35" s="26">
        <f>SUMIF('MP F'!$D$5:$D$72,CLUBS!$B35,'MP F'!$P$5:$P$72)+SUMIF('MP H'!$D$5:$D$72,CLUBS!$B35,'MP H'!$P$5:$P$72)+SUMIF('PO F'!$D$5:$D$72,CLUBS!$B35,'PO F'!$P$5:$P$72)+SUMIF('PO H'!$D$5:$D$72,CLUBS!$B35,'PO H'!$P$5:$P$72)+SUMIF('PU F'!$D$5:$D$72,CLUBS!$B35,'PU F'!$P$5:$P$72)+SUMIF('PU H'!$D$5:$D$72,CLUBS!$B35,'PU H'!$P$5:$P$72)+SUMIF('BE F'!$D$5:$D$72,CLUBS!$B35,'BE F'!$P$5:$P$72)+SUMIF('BE H'!$D$5:$D$72,CLUBS!$B35,'BE H'!$P$5:$P$72)+SUMIF('MI F'!$D$5:$D$72,CLUBS!$B35,'MI F'!$P$5:$P$72)+SUMIF('MI H'!$D$5:$D$72,CLUBS!$B35,'MI H'!$P$5:$P$72)+SUMIF('CA F'!$D$5:$D$72,CLUBS!$B35,'CA F'!$P$5:$P$72)+SUMIF('CA H'!$D$5:$D$72,CLUBS!$B35,'CA H'!$P$5:$P$72)+SUMIF('JU F'!$D$5:$D$72,CLUBS!$B35,'JU F'!$P$5:$P$72)+SUMIF('JU H'!$D$5:$D$72,CLUBS!$B35,'JU H'!$P$5:$P$72)</f>
        <v>0</v>
      </c>
      <c r="O35" s="26">
        <f>COUNTIFS('MP F'!$D$5:$D$72,CLUBS!$B35,'MP F'!$Q$5:$Q$72,"&gt;0")+COUNTIFS('MP H'!$D$5:$D$72,CLUBS!$B35,'MP H'!$Q$5:$Q$72,"&gt;0")+COUNTIFS('PO F'!$D$5:$D$72,CLUBS!$B35,'PO F'!$Q$5:$Q$72,"&gt;0")+COUNTIFS('PO H'!$D$5:$D$72,CLUBS!$B35,'PO H'!$Q$5:$Q$72,"&gt;0")+COUNTIFS('PU F'!$D$5:$D$72,CLUBS!$B35,'PU F'!$Q$5:$Q$72,"&gt;0")+COUNTIFS('PU H'!$D$5:$D$72,CLUBS!$B35,'PU H'!$Q$5:$Q$72,"&gt;0")+COUNTIFS('BE F'!$D$5:$D$72,CLUBS!$B35,'BE F'!$Q$5:$Q$72,"&gt;0")+COUNTIFS('BE H'!$D$5:$D$72,CLUBS!$B35,'BE H'!$Q$5:$Q$72,"&gt;0")+COUNTIFS('MI F'!$D$5:$D$72,CLUBS!$B35,'MI F'!$Q$5:$Q$72,"&gt;0")+COUNTIFS('MI H'!$D$5:$D$72,CLUBS!$B35,'MI H'!$Q$5:$Q$72,"&gt;0")+COUNTIFS('CA F'!$D$5:$D$72,CLUBS!$B35,'CA F'!$Q$5:$Q$72,"&gt;0")+COUNTIFS('CA H'!$D$5:$D$72,CLUBS!$B35,'CA H'!$Q$5:$Q$72,"&gt;0")+COUNTIFS('JU F'!$D$5:$D$72,CLUBS!$B35,'JU F'!$Q$5:$Q$72,"&gt;0")+COUNTIFS('JU H'!$D$5:$D$72,CLUBS!$B35,'JU H'!$Q$5:$Q$72,"&gt;0")</f>
        <v>0</v>
      </c>
      <c r="P35" s="26">
        <f>SUMIF('MP F'!$D$5:$D$72,CLUBS!$B35,'MP F'!$R$5:$R$72)+SUMIF('MP H'!$D$5:$D$72,CLUBS!$B35,'MP H'!$R$5:$R$72)+SUMIF('PO F'!$D$5:$D$72,CLUBS!$B35,'PO F'!$R$5:$R$72)+SUMIF('PO H'!$D$5:$D$72,CLUBS!$B35,'PO H'!$R$5:$R$72)+SUMIF('PU F'!$D$5:$D$72,CLUBS!$B35,'PU F'!$R$5:$R$72)+SUMIF('PU H'!$D$5:$D$72,CLUBS!$B35,'PU H'!$R$5:$R$72)+SUMIF('BE F'!$D$5:$D$72,CLUBS!$B35,'BE F'!$R$5:$R$72)+SUMIF('BE H'!$D$5:$D$72,CLUBS!$B35,'BE H'!$R$5:$R$72)+SUMIF('MI F'!$D$5:$D$72,CLUBS!$B35,'MI F'!$R$5:$R$72)+SUMIF('MI H'!$D$5:$D$72,CLUBS!$B35,'MI H'!$R$5:$R$72)+SUMIF('CA F'!$D$5:$D$72,CLUBS!$B35,'CA F'!$R$5:$R$72)+SUMIF('CA H'!$D$5:$D$72,CLUBS!$B35,'CA H'!$R$5:$R$72)+SUMIF('JU F'!$D$5:$D$72,CLUBS!$B35,'JU F'!$R$5:$R$72)+SUMIF('JU H'!$D$5:$D$72,CLUBS!$B35,'JU H'!$R$5:$R$72)</f>
        <v>0</v>
      </c>
      <c r="Q35" s="26">
        <f>COUNTIFS('MP F'!$D$5:$D$72,CLUBS!$B35,'MP F'!$S$5:$S$72,"&gt;0")+COUNTIFS('MP H'!$D$5:$D$72,CLUBS!$B35,'MP H'!$S$5:$S$72,"&gt;0")+COUNTIFS('PO F'!$D$5:$D$72,CLUBS!$B35,'PO F'!$S$5:$S$72,"&gt;0")+COUNTIFS('PO H'!$D$5:$D$72,CLUBS!$B35,'PO H'!$S$5:$S$72,"&gt;0")+COUNTIFS('PU F'!$D$5:$D$72,CLUBS!$B35,'PU F'!$S$5:$S$72,"&gt;0")+COUNTIFS('PU H'!$D$5:$D$72,CLUBS!$B35,'PU H'!$S$5:$S$72,"&gt;0")+COUNTIFS('BE F'!$D$5:$D$72,CLUBS!$B35,'BE F'!$S$5:$S$72,"&gt;0")+COUNTIFS('BE H'!$D$5:$D$72,CLUBS!$B35,'BE H'!$S$5:$S$72,"&gt;0")+COUNTIFS('MI F'!$D$5:$D$72,CLUBS!$B35,'MI F'!$S$5:$S$72,"&gt;0")+COUNTIFS('MI H'!$D$5:$D$72,CLUBS!$B35,'MI H'!$S$5:$S$72,"&gt;0")+COUNTIFS('CA F'!$D$5:$D$72,CLUBS!$B35,'CA F'!$S$5:$S$72,"&gt;0")+COUNTIFS('CA H'!$D$5:$D$72,CLUBS!$B35,'CA H'!$S$5:$S$72,"&gt;0")+COUNTIFS('JU F'!$D$5:$D$72,CLUBS!$B35,'JU F'!$S$5:$S$72,"&gt;0")+COUNTIFS('JU H'!$D$5:$D$72,CLUBS!$B35,'JU H'!$S$5:$S$72,"&gt;0")</f>
        <v>0</v>
      </c>
      <c r="R35" s="26">
        <f>SUMIF('MP F'!$D$5:$D$72,CLUBS!$B35,'MP F'!$T$5:$T$72)+SUMIF('MP H'!$D$5:$D$72,CLUBS!$B35,'MP H'!$T$5:$T$72)+SUMIF('PO F'!$D$5:$D$72,CLUBS!$B35,'PO F'!$T$5:$T$72)+SUMIF('PO H'!$D$5:$D$72,CLUBS!$B35,'PO H'!$T$5:$T$72)+SUMIF('PU F'!$D$5:$D$72,CLUBS!$B35,'PU F'!$T$5:$T$72)+SUMIF('PU H'!$D$5:$D$72,CLUBS!$B35,'PU H'!$T$5:$T$72)+SUMIF('BE F'!$D$5:$D$72,CLUBS!$B35,'BE F'!$T$5:$T$72)+SUMIF('BE H'!$D$5:$D$72,CLUBS!$B35,'BE H'!$T$5:$T$72)+SUMIF('MI F'!$D$5:$D$72,CLUBS!$B35,'MI F'!$T$5:$T$72)+SUMIF('MI H'!$D$5:$D$72,CLUBS!$B35,'MI H'!$T$5:$T$72)+SUMIF('CA F'!$D$5:$D$72,CLUBS!$B35,'CA F'!$T$5:$T$72)+SUMIF('CA H'!$D$5:$D$72,CLUBS!$B35,'CA H'!$T$5:$T$72)+SUMIF('JU F'!$D$5:$D$72,CLUBS!$B35,'JU F'!$T$5:$T$72)+SUMIF('JU H'!$D$5:$D$72,CLUBS!$B35,'JU H'!$T$5:$T$72)</f>
        <v>0</v>
      </c>
      <c r="S35" s="26">
        <f>COUNTIFS('MP F'!$D$5:$D$72,CLUBS!$B35,'MP F'!$U$5:$U$72,"&gt;0")+COUNTIFS('MP H'!$D$5:$D$72,CLUBS!$B35,'MP H'!$U$5:$U$72,"&gt;0")+COUNTIFS('PO F'!$D$5:$D$72,CLUBS!$B35,'PO F'!$U$5:$U$72,"&gt;0")+COUNTIFS('PO H'!$D$5:$D$72,CLUBS!$B35,'PO H'!$U$5:$U$72,"&gt;0")+COUNTIFS('PU F'!$D$5:$D$72,CLUBS!$B35,'PU F'!$U$5:$U$72,"&gt;0")+COUNTIFS('PU H'!$D$5:$D$72,CLUBS!$B35,'PU H'!$U$5:$U$72,"&gt;0")+COUNTIFS('BE F'!$D$5:$D$72,CLUBS!$B35,'BE F'!$U$5:$U$72,"&gt;0")+COUNTIFS('BE H'!$D$5:$D$72,CLUBS!$B35,'BE H'!$U$5:$U$72,"&gt;0")+COUNTIFS('MI F'!$D$5:$D$72,CLUBS!$B35,'MI F'!$U$5:$U$72,"&gt;0")+COUNTIFS('MI H'!$D$5:$D$72,CLUBS!$B35,'MI H'!$U$5:$U$72,"&gt;0")+COUNTIFS('CA F'!$D$5:$D$72,CLUBS!$B35,'CA F'!$U$5:$U$72,"&gt;0")+COUNTIFS('CA H'!$D$5:$D$72,CLUBS!$B35,'CA H'!$U$5:$U$72,"&gt;0")+COUNTIFS('JU F'!$D$5:$D$72,CLUBS!$B35,'JU F'!$U$5:$U$72,"&gt;0")+COUNTIFS('JU H'!$D$5:$D$72,CLUBS!$B35,'JU H'!$U$5:$U$72,"&gt;0")</f>
        <v>0</v>
      </c>
      <c r="T35" s="26">
        <f>SUMIF('MP F'!$D$5:$D$72,CLUBS!$B35,'MP F'!$V$5:$V$72)+SUMIF('MP H'!$D$5:$D$72,CLUBS!$B35,'MP H'!$V$5:$V$72)+SUMIF('PO F'!$D$5:$D$72,CLUBS!$B35,'PO F'!$V$5:$V$72)+SUMIF('PO H'!$D$5:$D$72,CLUBS!$B35,'PO H'!$V$5:$V$72)+SUMIF('PU F'!$D$5:$D$72,CLUBS!$B35,'PU F'!$V$5:$V$72)+SUMIF('PU H'!$D$5:$D$72,CLUBS!$B35,'PU H'!$V$5:$V$72)+SUMIF('BE F'!$D$5:$D$72,CLUBS!$B35,'BE F'!$V$5:$V$72)+SUMIF('BE H'!$D$5:$D$72,CLUBS!$B35,'BE H'!$V$5:$V$72)+SUMIF('MI F'!$D$5:$D$72,CLUBS!$B35,'MI F'!$V$5:$V$72)+SUMIF('MI H'!$D$5:$D$72,CLUBS!$B35,'MI H'!$V$5:$V$72)+SUMIF('CA F'!$D$5:$D$72,CLUBS!$B35,'CA F'!$V$5:$V$72)+SUMIF('CA H'!$D$5:$D$72,CLUBS!$B35,'CA H'!$V$5:$V$72)+SUMIF('JU F'!$D$5:$D$72,CLUBS!$B35,'JU F'!$V$5:$V$72)+SUMIF('JU H'!$D$5:$D$72,CLUBS!$B35,'JU H'!$V$5:$V$72)</f>
        <v>0</v>
      </c>
      <c r="U35" s="26">
        <f>COUNTIFS('MP F'!$D$5:$D$72,CLUBS!$B35,'MP F'!$W$5:$W$72,"&gt;0")+COUNTIFS('MP H'!$D$5:$D$72,CLUBS!$B35,'MP H'!$W$5:$W$72,"&gt;0")+COUNTIFS('PO F'!$D$5:$D$72,CLUBS!$B35,'PO F'!$W$5:$W$72,"&gt;0")+COUNTIFS('PO H'!$D$5:$D$72,CLUBS!$B35,'PO H'!$W$5:$W$72,"&gt;0")+COUNTIFS('PU F'!$D$5:$D$72,CLUBS!$B35,'PU F'!$W$5:$W$72,"&gt;0")+COUNTIFS('PU H'!$D$5:$D$72,CLUBS!$B35,'PU H'!$W$5:$W$72,"&gt;0")+COUNTIFS('BE F'!$D$5:$D$72,CLUBS!$B35,'BE F'!$W$5:$W$72,"&gt;0")+COUNTIFS('BE H'!$D$5:$D$72,CLUBS!$B35,'BE H'!$W$5:$W$72,"&gt;0")+COUNTIFS('MI F'!$D$5:$D$72,CLUBS!$B35,'MI F'!$W$5:$W$72,"&gt;0")+COUNTIFS('MI H'!$D$5:$D$72,CLUBS!$B35,'MI H'!$W$5:$W$72,"&gt;0")+COUNTIFS('CA F'!$D$5:$D$72,CLUBS!$B35,'CA F'!$W$5:$W$72,"&gt;0")+COUNTIFS('CA H'!$D$5:$D$72,CLUBS!$B35,'CA H'!$W$5:$W$72,"&gt;0")+COUNTIFS('JU F'!$D$5:$D$72,CLUBS!$B35,'JU F'!$W$5:$W$72,"&gt;0")+COUNTIFS('JU H'!$D$5:$D$72,CLUBS!$B35,'JU H'!$W$5:$W$72,"&gt;0")</f>
        <v>0</v>
      </c>
      <c r="V35" s="26">
        <f>SUMIF('MP F'!$D$5:$D$72,CLUBS!$B35,'MP F'!$X$5:$X$72)+SUMIF('MP H'!$D$5:$D$72,CLUBS!$B35,'MP H'!$X$5:$X$72)+SUMIF('PO F'!$D$5:$D$72,CLUBS!$B35,'PO F'!$X$5:$X$72)+SUMIF('PO H'!$D$5:$D$72,CLUBS!$B35,'PO H'!$X$5:$X$72)+SUMIF('PU F'!$D$5:$D$72,CLUBS!$B35,'PU F'!$X$5:$X$72)+SUMIF('PU H'!$D$5:$D$72,CLUBS!$B35,'PU H'!$X$5:$X$72)+SUMIF('BE F'!$D$5:$D$72,CLUBS!$B35,'BE F'!$X$5:$X$72)+SUMIF('BE H'!$D$5:$D$72,CLUBS!$B35,'BE H'!$X$5:$X$72)+SUMIF('MI F'!$D$5:$D$72,CLUBS!$B35,'MI F'!$X$5:$X$72)+SUMIF('MI H'!$D$5:$D$72,CLUBS!$B35,'MI H'!$X$5:$X$72)+SUMIF('CA F'!$D$5:$D$72,CLUBS!$B35,'CA F'!$X$5:$X$72)+SUMIF('CA H'!$D$5:$D$72,CLUBS!$B35,'CA H'!$X$5:$X$72)+SUMIF('JU F'!$D$5:$D$72,CLUBS!$B35,'JU F'!$X$5:$X$72)+SUMIF('JU H'!$D$5:$D$72,CLUBS!$B35,'JU H'!$X$5:$X$72)</f>
        <v>0</v>
      </c>
      <c r="W35" s="26">
        <f>COUNTIFS('MP F'!$D$5:$D$72,CLUBS!$B35,'MP F'!$Y$5:$Y$72,"&gt;0")+COUNTIFS('MP H'!$D$5:$D$72,CLUBS!$B35,'MP H'!$Y$5:$Y$72,"&gt;0")+COUNTIFS('PO F'!$D$5:$D$72,CLUBS!$B35,'PO F'!$Y$5:$Y$72,"&gt;0")+COUNTIFS('PO H'!$D$5:$D$72,CLUBS!$B35,'PO H'!$Y$5:$Y$72,"&gt;0")+COUNTIFS('PU F'!$D$5:$D$72,CLUBS!$B35,'PU F'!$Y$5:$Y$72,"&gt;0")+COUNTIFS('PU H'!$D$5:$D$72,CLUBS!$B35,'PU H'!$Y$5:$Y$72,"&gt;0")+COUNTIFS('BE F'!$D$5:$D$72,CLUBS!$B35,'BE F'!$Y$5:$Y$72,"&gt;0")+COUNTIFS('BE H'!$D$5:$D$72,CLUBS!$B35,'BE H'!$Y$5:$Y$72,"&gt;0")+COUNTIFS('MI F'!$D$5:$D$72,CLUBS!$B35,'MI F'!$Y$5:$Y$72,"&gt;0")+COUNTIFS('MI H'!$D$5:$D$72,CLUBS!$B35,'MI H'!$Y$5:$Y$72,"&gt;0")+COUNTIFS('CA F'!$D$5:$D$72,CLUBS!$B35,'CA F'!$Y$5:$Y$72,"&gt;0")+COUNTIFS('CA H'!$D$5:$D$72,CLUBS!$B35,'CA H'!$Y$5:$Y$72,"&gt;0")+COUNTIFS('JU F'!$D$5:$D$72,CLUBS!$B35,'JU F'!$Y$5:$Y$72,"&gt;0")+COUNTIFS('JU H'!$D$5:$D$72,CLUBS!$B35,'JU H'!$Y$5:$Y$72,"&gt;0")</f>
        <v>0</v>
      </c>
      <c r="X35" s="26">
        <f>SUMIF('MP F'!$D$5:$D$72,CLUBS!$B35,'MP F'!$Z$5:$Z$72)+SUMIF('MP H'!$D$5:$D$72,CLUBS!$B35,'MP H'!$Z$5:$Z$72)+SUMIF('PO F'!$D$5:$D$72,CLUBS!$B35,'PO F'!$Z$5:$Z$72)+SUMIF('PO H'!$D$5:$D$72,CLUBS!$B35,'PO H'!$Z$5:$Z$72)+SUMIF('PU F'!$D$5:$D$72,CLUBS!$B35,'PU F'!$Z$5:$Z$72)+SUMIF('PU H'!$D$5:$D$72,CLUBS!$B35,'PU H'!$Z$5:$Z$72)+SUMIF('BE F'!$D$5:$D$72,CLUBS!$B35,'BE F'!$Z$5:$Z$72)+SUMIF('BE H'!$D$5:$D$72,CLUBS!$B35,'BE H'!$Z$5:$Z$72)+SUMIF('MI F'!$D$5:$D$72,CLUBS!$B35,'MI F'!$Z$5:$Z$72)+SUMIF('MI H'!$D$5:$D$72,CLUBS!$B35,'MI H'!$Z$5:$Z$72)+SUMIF('CA F'!$D$5:$D$72,CLUBS!$B35,'CA F'!$Z$5:$Z$72)+SUMIF('CA H'!$D$5:$D$72,CLUBS!$B35,'CA H'!$Z$5:$Z$72)+SUMIF('JU F'!$D$5:$D$72,CLUBS!$B35,'JU F'!$Z$5:$Z$72)+SUMIF('JU H'!$D$5:$D$72,CLUBS!$B35,'JU H'!$Z$5:$Z$72)</f>
        <v>0</v>
      </c>
      <c r="Y35" s="26">
        <f>COUNTIFS('MP F'!$D$5:$D$72,CLUBS!$B35,'MP F'!$AA$5:$AA$72,"&gt;0")+COUNTIFS('MP H'!$D$5:$D$72,CLUBS!$B35,'MP H'!$AA$5:$AA$72,"&gt;0")+COUNTIFS('PO F'!$D$5:$D$72,CLUBS!$B35,'PO F'!$AA$5:$AA$72,"&gt;0")+COUNTIFS('PO H'!$D$5:$D$72,CLUBS!$B35,'PO H'!$AA$5:$AA$72,"&gt;0")+COUNTIFS('PU F'!$D$5:$D$72,CLUBS!$B35,'PU F'!$AA$5:$AA$72,"&gt;0")+COUNTIFS('PU H'!$D$5:$D$72,CLUBS!$B35,'PU H'!$AA$5:$AA$72,"&gt;0")+COUNTIFS('BE F'!$D$5:$D$72,CLUBS!$B35,'BE F'!$AA$5:$AA$72,"&gt;0")+COUNTIFS('BE H'!$D$5:$D$72,CLUBS!$B35,'BE H'!$AA$5:$AA$72,"&gt;0")+COUNTIFS('MI F'!$D$5:$D$72,CLUBS!$B35,'MI F'!$AA$5:$AA$72,"&gt;0")+COUNTIFS('MI H'!$D$5:$D$72,CLUBS!$B35,'MI H'!$AA$5:$AA$72,"&gt;0")+COUNTIFS('CA F'!$D$5:$D$72,CLUBS!$B35,'CA F'!$AA$5:$AA$72,"&gt;0")+COUNTIFS('CA H'!$D$5:$D$72,CLUBS!$B35,'CA H'!$AA$5:$AA$72,"&gt;0")+COUNTIFS('JU F'!$D$5:$D$72,CLUBS!$B35,'JU F'!$AA$5:$AA$72,"&gt;0")+COUNTIFS('JU H'!$D$5:$D$72,CLUBS!$B35,'JU H'!$AA$5:$AA$72,"&gt;0")</f>
        <v>0</v>
      </c>
      <c r="Z35" s="26">
        <f>SUMIF('MP F'!$D$5:$D$72,CLUBS!$B35,'MP F'!$AB$5:$AB$72)+SUMIF('MP H'!$D$5:$D$72,CLUBS!$B35,'MP H'!$AB$5:$AB$72)+SUMIF('PO F'!$D$5:$D$72,CLUBS!$B35,'PO F'!$AB$5:$AB$72)+SUMIF('PO H'!$D$5:$D$72,CLUBS!$B35,'PO H'!$AB$5:$AB$72)+SUMIF('PU F'!$D$5:$D$72,CLUBS!$B35,'PU F'!$AB$5:$AB$72)+SUMIF('PU H'!$D$5:$D$72,CLUBS!$B35,'PU H'!$AB$5:$AB$72)+SUMIF('BE F'!$D$5:$D$72,CLUBS!$B35,'BE F'!$AB$5:$AB$72)+SUMIF('BE H'!$D$5:$D$72,CLUBS!$B35,'BE H'!$AB$5:$AB$72)+SUMIF('MI F'!$D$5:$D$72,CLUBS!$B35,'MI F'!$AB$5:$AB$72)+SUMIF('MI H'!$D$5:$D$72,CLUBS!$B35,'MI H'!$AB$5:$AB$72)+SUMIF('CA F'!$D$5:$D$72,CLUBS!$B35,'CA F'!$AB$5:$AB$72)+SUMIF('CA H'!$D$5:$D$72,CLUBS!$B35,'CA H'!$AB$5:$AB$72)+SUMIF('JU F'!$D$5:$D$72,CLUBS!$B35,'JU F'!$AB$5:$AB$72)+SUMIF('JU H'!$D$5:$D$72,CLUBS!$B35,'JU H'!$AB$5:$AB$72)</f>
        <v>0</v>
      </c>
      <c r="AA35" s="26">
        <f>COUNTIFS('MP F'!$D$5:$D$72,CLUBS!$B35,'MP F'!$AC$5:$AC$72,"&gt;0")+COUNTIFS('MP H'!$D$5:$D$72,CLUBS!$B35,'MP H'!$AC$5:$AC$72,"&gt;0")+COUNTIFS('PO F'!$D$5:$D$72,CLUBS!$B35,'PO F'!$AC$5:$AC$72,"&gt;0")+COUNTIFS('PO H'!$D$5:$D$72,CLUBS!$B35,'PO H'!$AC$5:$AC$72,"&gt;0")+COUNTIFS('PU F'!$D$5:$D$72,CLUBS!$B35,'PU F'!$AC$5:$AC$72,"&gt;0")+COUNTIFS('PU H'!$D$5:$D$72,CLUBS!$B35,'PU H'!$AC$5:$AC$72,"&gt;0")+COUNTIFS('BE F'!$D$5:$D$72,CLUBS!$B35,'BE F'!$AC$5:$AC$72,"&gt;0")+COUNTIFS('BE H'!$D$5:$D$72,CLUBS!$B35,'BE H'!$AC$5:$AC$72,"&gt;0")+COUNTIFS('MI F'!$D$5:$D$72,CLUBS!$B35,'MI F'!$AC$5:$AC$72,"&gt;0")+COUNTIFS('MI H'!$D$5:$D$72,CLUBS!$B35,'MI H'!$AC$5:$AC$72,"&gt;0")+COUNTIFS('CA F'!$D$5:$D$72,CLUBS!$B35,'CA F'!$AC$5:$AC$72,"&gt;0")+COUNTIFS('CA H'!$D$5:$D$72,CLUBS!$B35,'CA H'!$AC$5:$AC$72,"&gt;0")+COUNTIFS('JU F'!$D$5:$D$72,CLUBS!$B35,'JU F'!$AC$5:$AC$72,"&gt;0")+COUNTIFS('JU H'!$D$5:$D$72,CLUBS!$B35,'JU H'!$AC$5:$AC$72,"&gt;0")</f>
        <v>0</v>
      </c>
      <c r="AB35" s="26">
        <f>SUMIF('MP F'!$D$5:$D$72,CLUBS!$B35,'MP F'!$AD$5:$AD$72)+SUMIF('MP H'!$D$5:$D$72,CLUBS!$B35,'MP H'!$AD$5:$AD$72)+SUMIF('PO F'!$D$5:$D$72,CLUBS!$B35,'PO F'!$AD$5:$AD$72)+SUMIF('PO H'!$D$5:$D$72,CLUBS!$B35,'PO H'!$AD$5:$AD$72)+SUMIF('PU F'!$D$5:$D$72,CLUBS!$B35,'PU F'!$AD$5:$AD$72)+SUMIF('PU H'!$D$5:$D$72,CLUBS!$B35,'PU H'!$AD$5:$AD$72)+SUMIF('BE F'!$D$5:$D$72,CLUBS!$B35,'BE F'!$AD$5:$AD$72)+SUMIF('BE H'!$D$5:$D$72,CLUBS!$B35,'BE H'!$AD$5:$AD$72)+SUMIF('MI F'!$D$5:$D$72,CLUBS!$B35,'MI F'!$AD$5:$AD$72)+SUMIF('MI H'!$D$5:$D$72,CLUBS!$B35,'MI H'!$AD$5:$AD$72)+SUMIF('CA F'!$D$5:$D$72,CLUBS!$B35,'CA F'!$AD$5:$AD$72)+SUMIF('CA H'!$D$5:$D$72,CLUBS!$B35,'CA H'!$AD$5:$AD$72)+SUMIF('JU F'!$D$5:$D$72,CLUBS!$B35,'JU F'!$AD$5:$AD$72)+SUMIF('JU H'!$D$5:$D$72,CLUBS!$B35,'JU H'!$AD$5:$AD$72)</f>
        <v>0</v>
      </c>
      <c r="AC35" s="26">
        <f>COUNTIFS('MP F'!$D$5:$D$72,CLUBS!$B35,'MP F'!$AE$5:$AE$72,"&gt;0")+COUNTIFS('MP H'!$D$5:$D$72,CLUBS!$B35,'MP H'!$AE$5:$AE$72,"&gt;0")+COUNTIFS('PO F'!$D$5:$D$72,CLUBS!$B35,'PO F'!$AE$5:$AE$72,"&gt;0")+COUNTIFS('PO H'!$D$5:$D$72,CLUBS!$B35,'PO H'!$AE$5:$AE$72,"&gt;0")+COUNTIFS('PU F'!$D$5:$D$72,CLUBS!$B35,'PU F'!$AE$5:$AE$72,"&gt;0")+COUNTIFS('PU H'!$D$5:$D$72,CLUBS!$B35,'PU H'!$AE$5:$AE$72,"&gt;0")+COUNTIFS('BE F'!$D$5:$D$72,CLUBS!$B35,'BE F'!$AE$5:$AE$72,"&gt;0")+COUNTIFS('BE H'!$D$5:$D$72,CLUBS!$B35,'BE H'!$AE$5:$AE$72,"&gt;0")+COUNTIFS('MI F'!$D$5:$D$72,CLUBS!$B35,'MI F'!$AE$5:$AE$72,"&gt;0")+COUNTIFS('MI H'!$D$5:$D$72,CLUBS!$B35,'MI H'!$AE$5:$AE$72,"&gt;0")+COUNTIFS('CA F'!$D$5:$D$72,CLUBS!$B35,'CA F'!$AE$5:$AE$72,"&gt;0")+COUNTIFS('CA H'!$D$5:$D$72,CLUBS!$B35,'CA H'!$AE$5:$AE$72,"&gt;0")+COUNTIFS('JU F'!$D$5:$D$72,CLUBS!$B35,'JU F'!$AE$5:$AE$72,"&gt;0")+COUNTIFS('JU H'!$D$5:$D$72,CLUBS!$B35,'JU H'!$AE$5:$AE$72,"&gt;0")</f>
        <v>0</v>
      </c>
      <c r="AD35" s="26">
        <f>SUMIF('MP F'!$D$5:$D$72,CLUBS!$B35,'MP F'!$AF$5:$AF$72)+SUMIF('MP H'!$D$5:$D$72,CLUBS!$B35,'MP H'!$AF$5:$AF$72)+SUMIF('PO F'!$D$5:$D$72,CLUBS!$B35,'PO F'!$AF$5:$AF$72)+SUMIF('PO H'!$D$5:$D$72,CLUBS!$B35,'PO H'!$AF$5:$AF$72)+SUMIF('PU F'!$D$5:$D$72,CLUBS!$B35,'PU F'!$AF$5:$AF$72)+SUMIF('PU H'!$D$5:$D$72,CLUBS!$B35,'PU H'!$AF$5:$AF$72)+SUMIF('BE F'!$D$5:$D$72,CLUBS!$B35,'BE F'!$AF$5:$AF$72)+SUMIF('BE H'!$D$5:$D$72,CLUBS!$B35,'BE H'!$AF$5:$AF$72)+SUMIF('MI F'!$D$5:$D$72,CLUBS!$B35,'MI F'!$AF$5:$AF$72)+SUMIF('MI H'!$D$5:$D$72,CLUBS!$B35,'MI H'!$AF$5:$AF$72)+SUMIF('CA F'!$D$5:$D$72,CLUBS!$B35,'CA F'!$AF$5:$AF$72)+SUMIF('CA H'!$D$5:$D$72,CLUBS!$B35,'CA H'!$AF$5:$AF$72)+SUMIF('JU F'!$D$5:$D$72,CLUBS!$B35,'JU F'!$AF$5:$AF$72)+SUMIF('JU H'!$D$5:$D$72,CLUBS!$B35,'JU H'!$AF$5:$AF$72)</f>
        <v>0</v>
      </c>
      <c r="AE35" s="26">
        <f>COUNTIFS('MP F'!$D$5:$D$72,CLUBS!$B35,'MP F'!$AG$5:$AG$72,"&gt;0")+COUNTIFS('MP H'!$D$5:$D$72,CLUBS!$B35,'MP H'!$AG$5:$AG$72,"&gt;0")+COUNTIFS('PO F'!$D$5:$D$72,CLUBS!$B35,'PO F'!$AG$5:$AG$72,"&gt;0")+COUNTIFS('PO H'!$D$5:$D$72,CLUBS!$B35,'PO H'!$AG$5:$AG$72,"&gt;0")+COUNTIFS('PU F'!$D$5:$D$72,CLUBS!$B35,'PU F'!$AG$5:$AG$72,"&gt;0")+COUNTIFS('PU H'!$D$5:$D$72,CLUBS!$B35,'PU H'!$AG$5:$AG$72,"&gt;0")+COUNTIFS('BE F'!$D$5:$D$72,CLUBS!$B35,'BE F'!$AG$5:$AG$72,"&gt;0")+COUNTIFS('BE H'!$D$5:$D$72,CLUBS!$B35,'BE H'!$AG$5:$AG$72,"&gt;0")+COUNTIFS('MI F'!$D$5:$D$72,CLUBS!$B35,'MI F'!$AG$5:$AG$72,"&gt;0")+COUNTIFS('MI H'!$D$5:$D$72,CLUBS!$B35,'MI H'!$AG$5:$AG$72,"&gt;0")+COUNTIFS('CA F'!$D$5:$D$72,CLUBS!$B35,'CA F'!$AG$5:$AG$72,"&gt;0")+COUNTIFS('CA H'!$D$5:$D$72,CLUBS!$B35,'CA H'!$AG$5:$AG$72,"&gt;0")+COUNTIFS('JU F'!$D$5:$D$72,CLUBS!$B35,'JU F'!$AG$5:$AG$72,"&gt;0")+COUNTIFS('JU H'!$D$5:$D$72,CLUBS!$B35,'JU H'!$AG$5:$AG$72,"&gt;0")</f>
        <v>0</v>
      </c>
      <c r="AF35" s="26">
        <f>SUMIF('MP F'!$D$5:$D$72,CLUBS!$B35,'MP F'!$AH$5:$AH$72)+SUMIF('MP H'!$D$5:$D$72,CLUBS!$B35,'MP H'!$AH$5:$AH$72)+SUMIF('PO F'!$D$5:$D$72,CLUBS!$B35,'PO F'!$AH$5:$AH$72)+SUMIF('PO H'!$D$5:$D$72,CLUBS!$B35,'PO H'!$AH$5:$AH$72)+SUMIF('PU F'!$D$5:$D$72,CLUBS!$B35,'PU F'!$AH$5:$AH$72)+SUMIF('PU H'!$D$5:$D$72,CLUBS!$B35,'PU H'!$AH$5:$AH$72)+SUMIF('BE F'!$D$5:$D$72,CLUBS!$B35,'BE F'!$AH$5:$AH$72)+SUMIF('BE H'!$D$5:$D$72,CLUBS!$B35,'BE H'!$AH$5:$AH$72)+SUMIF('MI F'!$D$5:$D$72,CLUBS!$B35,'MI F'!$AH$5:$AH$72)+SUMIF('MI H'!$D$5:$D$72,CLUBS!$B35,'MI H'!$AH$5:$AH$72)+SUMIF('CA F'!$D$5:$D$72,CLUBS!$B35,'CA F'!$AH$5:$AH$72)+SUMIF('CA H'!$D$5:$D$72,CLUBS!$B35,'CA H'!$AH$5:$AH$72)+SUMIF('JU F'!$D$5:$D$72,CLUBS!$B35,'JU F'!$AH$5:$AH$72)+SUMIF('JU H'!$D$5:$D$72,CLUBS!$B35,'JU H'!$AH$5:$AH$72)</f>
        <v>0</v>
      </c>
      <c r="AG35" s="16">
        <f t="shared" si="1"/>
        <v>0</v>
      </c>
      <c r="AH35" s="28">
        <f t="shared" si="2"/>
        <v>0</v>
      </c>
      <c r="AI35" s="29">
        <f t="shared" si="3"/>
        <v>0</v>
      </c>
      <c r="AJ35" s="14">
        <f>COUNTIF('Licenciés Jeunes 2023'!F:F,CLUBS!B35)</f>
        <v>0</v>
      </c>
      <c r="AK35" s="27">
        <f t="shared" si="4"/>
        <v>0</v>
      </c>
    </row>
    <row r="36" spans="1:37" ht="13.5" x14ac:dyDescent="0.3">
      <c r="A36" s="34">
        <f t="shared" si="0"/>
        <v>20</v>
      </c>
      <c r="B36" s="65" t="s">
        <v>105</v>
      </c>
      <c r="C36" s="14">
        <f>COUNTIFS('MP F'!$D$5:$D$72,CLUBS!$B36,'MP F'!$E$5:$E$72,"&gt;0")+COUNTIFS('MP H'!$D$5:$D$72,CLUBS!$B36,'MP H'!$E$5:$E$72,"&gt;0")+COUNTIFS('PO F'!$D$5:$D$72,CLUBS!$B36,'PO F'!$E$5:$E$72,"&gt;0")+COUNTIFS('PO H'!$D$5:$D$72,CLUBS!$B36,'PO H'!$E$5:$E$72,"&gt;0")+COUNTIFS('PU F'!$D$5:$D$72,CLUBS!$B36,'PU F'!$E$5:$E$72,"&gt;0")+COUNTIFS('PU H'!$D$5:$D$72,CLUBS!$B36,'PU H'!$E$5:$E$72,"&gt;0")+COUNTIFS('BE F'!$D$5:$D$72,CLUBS!$B36,'BE F'!$E$5:$E$72,"&gt;0")+COUNTIFS('BE H'!$D$5:$D$72,CLUBS!$B36,'BE H'!$E$5:$E$72,"&gt;0")+COUNTIFS('MI F'!$D$5:$D$72,CLUBS!$B36,'MI F'!$E$5:$E$72,"&gt;0")+COUNTIFS('MI H'!$D$5:$D$72,CLUBS!$B36,'MI H'!$E$5:$E$72,"&gt;0")+COUNTIFS('CA F'!$D$5:$D$72,CLUBS!$B36,'CA F'!$E$5:$E$72,"&gt;0")+COUNTIFS('CA H'!$D$5:$D$72,CLUBS!$B36,'CA H'!$E$5:$E$72,"&gt;0")+COUNTIFS('JU F'!$D$5:$D$72,CLUBS!$B36,'JU F'!$E$5:$E$72,"&gt;0")+COUNTIFS('JU H'!$D$5:$D$72,CLUBS!$B36,'JU H'!$E$5:$E$72,"&gt;0")</f>
        <v>0</v>
      </c>
      <c r="D36" s="27">
        <f>SUMIF('MP F'!$D$5:$D$72,CLUBS!$B36,'MP F'!$F$5:$F$72)+SUMIF('MP H'!$D$5:$D$72,CLUBS!$B36,'MP H'!$F$5:$F$72)+SUMIF('PO F'!$D$5:$D$72,CLUBS!$B36,'PO F'!$F$5:$F$72)+SUMIF('PO H'!$D$5:$D$72,CLUBS!$B36,'PO H'!$F$5:$F$72)+SUMIF('PU F'!$D$5:$D$72,CLUBS!$B36,'PU F'!$F$5:$F$72)+SUMIF('PU H'!$D$5:$D$72,CLUBS!$B36,'PU H'!$F$5:$F$72)+SUMIF('BE F'!$D$5:$D$72,CLUBS!$B36,'BE F'!$F$5:$F$72)+SUMIF('BE H'!$D$5:$D$72,CLUBS!$B36,'BE H'!$F$5:$F$72)+SUMIF('MI F'!$D$5:$D$72,CLUBS!$B36,'MI F'!$F$5:$F$72)+SUMIF('MI H'!$D$5:$D$72,CLUBS!$B36,'MI H'!$F$5:$F$72)+SUMIF('CA F'!$D$5:$D$72,CLUBS!$B36,'CA F'!$F$5:$F$72)+SUMIF('CA H'!$D$5:$D$72,CLUBS!$B36,'CA H'!$F$5:$F$72)+SUMIF('JU F'!$D$5:$D$72,CLUBS!$B36,'JU F'!$F$5:$F$72)+SUMIF('JU H'!$D$5:$D$72,CLUBS!$B36,'JU H'!$F$5:$F$72)</f>
        <v>0</v>
      </c>
      <c r="E36" s="38">
        <f>COUNTIFS('MP F'!$D$5:$D$72,CLUBS!$B36,'MP F'!$G$5:$G$72,"&gt;0")+COUNTIFS('MP H'!$D$5:$D$72,CLUBS!$B36,'MP H'!$G$5:$G$72,"&gt;0")+COUNTIFS('PO F'!$D$5:$D$72,CLUBS!$B36,'PO F'!$G$5:$G$72,"&gt;0")+COUNTIFS('PO H'!$D$5:$D$72,CLUBS!$B36,'PO H'!$G$5:$G$72,"&gt;0")+COUNTIFS('PU F'!$D$5:$D$72,CLUBS!$B36,'PU F'!$G$5:$G$72,"&gt;0")+COUNTIFS('PU H'!$D$5:$D$72,CLUBS!$B36,'PU H'!$G$5:$G$72,"&gt;0")+COUNTIFS('BE F'!$D$5:$D$72,CLUBS!$B36,'BE F'!$G$5:$G$72,"&gt;0")+COUNTIFS('BE H'!$D$5:$D$72,CLUBS!$B36,'BE H'!$G$5:$G$72,"&gt;0")+COUNTIFS('MI F'!$D$5:$D$72,CLUBS!$B36,'MI F'!$G$5:$G$72,"&gt;0")+COUNTIFS('MI H'!$D$5:$D$72,CLUBS!$B36,'MI H'!$G$5:$G$72,"&gt;0")+COUNTIFS('CA F'!$D$5:$D$72,CLUBS!$B36,'CA F'!$G$5:$G$72,"&gt;0")+COUNTIFS('CA H'!$D$5:$D$72,CLUBS!$B36,'CA H'!$G$5:$G$72,"&gt;0")+COUNTIFS('JU F'!$D$5:$D$72,CLUBS!$B36,'JU F'!$G$5:$G$72,"&gt;0")+COUNTIFS('JU H'!$D$5:$D$72,CLUBS!$B36,'JU H'!$G$5:$G$72,"&gt;0")</f>
        <v>0</v>
      </c>
      <c r="F36" s="58">
        <f>SUMIF('MP F'!$D$5:$D$72,CLUBS!$B36,'MP F'!$H$5:$H$72)+SUMIF('MP H'!$D$5:$D$72,CLUBS!$B36,'MP H'!$H$5:$H$72)+SUMIF('PO F'!$D$5:$D$72,CLUBS!$B36,'PO F'!$H$5:$H$72)+SUMIF('PO H'!$D$5:$D$72,CLUBS!$B36,'PO H'!$H$5:$H$72)+SUMIF('PU F'!$D$5:$D$72,CLUBS!$B36,'PU F'!$H$5:$H$72)+SUMIF('PU H'!$D$5:$D$72,CLUBS!$B36,'PU H'!$H$5:$H$72)+SUMIF('BE F'!$D$5:$D$72,CLUBS!$B36,'BE F'!$H$5:$H$72)+SUMIF('BE H'!$D$5:$D$72,CLUBS!$B36,'BE H'!$H$5:$H$72)+SUMIF('MI F'!$D$5:$D$72,CLUBS!$B36,'MI F'!$H$5:$H$72)+SUMIF('MI H'!$D$5:$D$72,CLUBS!$B36,'MI H'!$H$5:$H$72)+SUMIF('CA F'!$D$5:$D$72,CLUBS!$B36,'CA F'!$H$5:$H$72)+SUMIF('CA H'!$D$5:$D$72,CLUBS!$B36,'CA H'!$H$5:$H$72)+SUMIF('JU F'!$D$5:$D$72,CLUBS!$B36,'JU F'!$H$5:$H$72)+SUMIF('JU H'!$D$5:$D$72,CLUBS!$B36,'JU H'!$H$5:$H$72)</f>
        <v>0</v>
      </c>
      <c r="G36" s="14">
        <f>COUNTIFS('MP F'!$D$5:$D$72,CLUBS!$B36,'MP F'!$I$5:$I$72,"&gt;0")+COUNTIFS('MP H'!$D$5:$D$72,CLUBS!$B36,'MP H'!$I$5:$I$72,"&gt;0")+COUNTIFS('PO F'!$D$5:$D$72,CLUBS!$B36,'PO F'!$I$5:$I$72,"&gt;0")+COUNTIFS('PO H'!$D$5:$D$72,CLUBS!$B36,'PO H'!$I$5:$I$72,"&gt;0")+COUNTIFS('PU F'!$D$5:$D$72,CLUBS!$B36,'PU F'!$I$5:$I$72,"&gt;0")+COUNTIFS('PU H'!$D$5:$D$72,CLUBS!$B36,'PU H'!$I$5:$I$72,"&gt;0")+COUNTIFS('BE F'!$D$5:$D$72,CLUBS!$B36,'BE F'!$I$5:$I$72,"&gt;0")+COUNTIFS('BE H'!$D$5:$D$72,CLUBS!$B36,'BE H'!$I$5:$I$72,"&gt;0")+COUNTIFS('MI F'!$D$5:$D$72,CLUBS!$B36,'MI F'!$I$5:$I$72,"&gt;0")+COUNTIFS('MI H'!$D$5:$D$72,CLUBS!$B36,'MI H'!$I$5:$I$72,"&gt;0")+COUNTIFS('CA F'!$D$5:$D$72,CLUBS!$B36,'CA F'!$I$5:$I$72,"&gt;0")+COUNTIFS('CA H'!$D$5:$D$72,CLUBS!$B36,'CA H'!$I$5:$I$72,"&gt;0")+COUNTIFS('JU F'!$D$5:$D$72,CLUBS!$B36,'JU F'!$I$5:$I$72,"&gt;0")+COUNTIFS('JU H'!$D$5:$D$72,CLUBS!$B36,'JU H'!$I$5:$I$72,"&gt;0")</f>
        <v>0</v>
      </c>
      <c r="H36" s="26">
        <f>SUMIF('MP F'!$D$5:$D$72,CLUBS!$B36,'MP F'!$J$5:$J$72)+SUMIF('MP H'!$D$5:$D$72,CLUBS!$B36,'MP H'!$J$5:$J$72)+SUMIF('PO F'!$D$5:$D$72,CLUBS!$B36,'PO F'!$J$5:$J$72)+SUMIF('PO H'!$D$5:$D$72,CLUBS!$B36,'PO H'!$J$5:$J$72)+SUMIF('PU F'!$D$5:$D$72,CLUBS!$B36,'PU F'!$J$5:$J$72)+SUMIF('PU H'!$D$5:$D$72,CLUBS!$B36,'PU H'!$J$5:$J$72)+SUMIF('BE F'!$D$5:$D$72,CLUBS!$B36,'BE F'!$J$5:$J$72)+SUMIF('BE H'!$D$5:$D$72,CLUBS!$B36,'BE H'!$J$5:$J$72)+SUMIF('MI F'!$D$5:$D$72,CLUBS!$B36,'MI F'!$J$5:$J$72)+SUMIF('MI H'!$D$5:$D$72,CLUBS!$B36,'MI H'!$J$5:$J$72)+SUMIF('CA F'!$D$5:$D$72,CLUBS!$B36,'CA F'!$J$5:$J$72)+SUMIF('CA H'!$D$5:$D$72,CLUBS!$B36,'CA H'!$J$5:$J$72)+SUMIF('JU F'!$D$5:$D$72,CLUBS!$B36,'JU F'!$J$5:$J$72)+SUMIF('JU H'!$D$5:$D$72,CLUBS!$B36,'JU H'!$J$5:$J$72)</f>
        <v>0</v>
      </c>
      <c r="I36" s="38">
        <f>COUNTIFS('MP F'!$D$5:$D$72,CLUBS!$B36,'MP F'!$K$5:$K$72,"&gt;0")+COUNTIFS('MP H'!$D$5:$D$72,CLUBS!$B36,'MP H'!$K$5:$K$72,"&gt;0")+COUNTIFS('PO F'!$D$5:$D$72,CLUBS!$B36,'PO F'!$K$5:$K$72,"&gt;0")+COUNTIFS('PO H'!$D$5:$D$72,CLUBS!$B36,'PO H'!$K$5:$K$72,"&gt;0")+COUNTIFS('PU F'!$D$5:$D$72,CLUBS!$B36,'PU F'!$K$5:$K$72,"&gt;0")+COUNTIFS('PU H'!$D$5:$D$72,CLUBS!$B36,'PU H'!$K$5:$K$72,"&gt;0")+COUNTIFS('BE F'!$D$5:$D$72,CLUBS!$B36,'BE F'!$K$5:$K$72,"&gt;0")+COUNTIFS('BE H'!$D$5:$D$72,CLUBS!$B36,'BE H'!$K$5:$K$72,"&gt;0")+COUNTIFS('MI F'!$D$5:$D$72,CLUBS!$B36,'MI F'!$K$5:$K$72,"&gt;0")+COUNTIFS('MI H'!$D$5:$D$72,CLUBS!$B36,'MI H'!$K$5:$K$72,"&gt;0")+COUNTIFS('CA F'!$D$5:$D$72,CLUBS!$B36,'CA F'!$K$5:$K$72,"&gt;0")+COUNTIFS('CA H'!$D$5:$D$72,CLUBS!$B36,'CA H'!$K$5:$K$72,"&gt;0")+COUNTIFS('JU F'!$D$5:$D$72,CLUBS!$B36,'JU F'!$K$5:$K$72,"&gt;0")+COUNTIFS('JU H'!$D$5:$D$72,CLUBS!$B36,'JU H'!$K$5:$K$72,"&gt;0")</f>
        <v>0</v>
      </c>
      <c r="J36" s="38">
        <f>SUMIF('MP F'!$D$5:$D$72,CLUBS!$B36,'MP F'!$L$5:$L$72)+SUMIF('MP H'!$D$5:$D$72,CLUBS!$B36,'MP H'!$L$5:$L$72)+SUMIF('PO F'!$D$5:$D$72,CLUBS!$B36,'PO F'!$L$5:$L$72)+SUMIF('PO H'!$D$5:$D$72,CLUBS!$B36,'PO H'!$L$5:$L$72)+SUMIF('PU F'!$D$5:$D$72,CLUBS!$B36,'PU F'!$L$5:$L$72)+SUMIF('PU H'!$D$5:$D$72,CLUBS!$B36,'PU H'!$L$5:$L$72)+SUMIF('BE F'!$D$5:$D$72,CLUBS!$B36,'BE F'!$L$5:$L$72)+SUMIF('BE H'!$D$5:$D$72,CLUBS!$B36,'BE H'!$L$5:$L$72)+SUMIF('MI F'!$D$5:$D$72,CLUBS!$B36,'MI F'!$L$5:$L$72)+SUMIF('MI H'!$D$5:$D$72,CLUBS!$B36,'MI H'!$L$5:$L$72)+SUMIF('CA F'!$D$5:$D$72,CLUBS!$B36,'CA F'!$L$5:$L$72)+SUMIF('CA H'!$D$5:$D$72,CLUBS!$B36,'CA H'!$L$5:$L$72)+SUMIF('JU F'!$D$5:$D$72,CLUBS!$B36,'JU F'!$L$5:$L$72)+SUMIF('JU H'!$D$5:$D$72,CLUBS!$B36,'JU H'!$L$5:$L$72)</f>
        <v>0</v>
      </c>
      <c r="K36" s="26">
        <f>COUNTIFS('MP F'!$D$5:$D$72,CLUBS!$B36,'MP F'!$M$5:$M$72,"&gt;0")+COUNTIFS('MP H'!$D$5:$D$72,CLUBS!$B36,'MP H'!$M$5:$M$72,"&gt;0")+COUNTIFS('PO F'!$D$5:$D$72,CLUBS!$B36,'PO F'!$M$5:$M$72,"&gt;0")+COUNTIFS('PO H'!$D$5:$D$72,CLUBS!$B36,'PO H'!$M$5:$M$72,"&gt;0")+COUNTIFS('PU F'!$D$5:$D$72,CLUBS!$B36,'PU F'!$M$5:$M$72,"&gt;0")+COUNTIFS('PU H'!$D$5:$D$72,CLUBS!$B36,'PU H'!$M$5:$M$72,"&gt;0")+COUNTIFS('BE F'!$D$5:$D$72,CLUBS!$B36,'BE F'!$M$5:$M$72,"&gt;0")+COUNTIFS('BE H'!$D$5:$D$72,CLUBS!$B36,'BE H'!$M$5:$M$72,"&gt;0")+COUNTIFS('MI F'!$D$5:$D$72,CLUBS!$B36,'MI F'!$M$5:$M$72,"&gt;0")+COUNTIFS('MI H'!$D$5:$D$72,CLUBS!$B36,'MI H'!$M$5:$M$72,"&gt;0")+COUNTIFS('CA F'!$D$5:$D$72,CLUBS!$B36,'CA F'!$M$5:$M$72,"&gt;0")+COUNTIFS('CA H'!$D$5:$D$72,CLUBS!$B36,'CA H'!$M$5:$M$72,"&gt;0")+COUNTIFS('JU F'!$D$5:$D$72,CLUBS!$B36,'JU F'!$M$5:$M$72,"&gt;0")+COUNTIFS('JU H'!$D$5:$D$72,CLUBS!$B36,'JU H'!$M$5:$M$72,"&gt;0")</f>
        <v>0</v>
      </c>
      <c r="L36" s="26">
        <f>SUMIF('MP F'!$D$5:$D$72,CLUBS!$B36,'MP F'!$N$5:$N$72)+SUMIF('MP H'!$D$5:$D$72,CLUBS!$B36,'MP H'!$N$5:$N$72)+SUMIF('PO F'!$D$5:$D$72,CLUBS!$B36,'PO F'!$N$5:$N$72)+SUMIF('PO H'!$D$5:$D$72,CLUBS!$B36,'PO H'!$N$5:$N$72)+SUMIF('PU F'!$D$5:$D$72,CLUBS!$B36,'PU F'!$N$5:$N$72)+SUMIF('PU H'!$D$5:$D$72,CLUBS!$B36,'PU H'!$N$5:$N$72)+SUMIF('BE F'!$D$5:$D$72,CLUBS!$B36,'BE F'!$N$5:$N$72)+SUMIF('BE H'!$D$5:$D$72,CLUBS!$B36,'BE H'!$N$5:$N$72)+SUMIF('MI F'!$D$5:$D$72,CLUBS!$B36,'MI F'!$N$5:$N$72)+SUMIF('MI H'!$D$5:$D$72,CLUBS!$B36,'MI H'!$N$5:$N$72)+SUMIF('CA F'!$D$5:$D$72,CLUBS!$B36,'CA F'!$N$5:$N$72)+SUMIF('CA H'!$D$5:$D$72,CLUBS!$B36,'CA H'!$N$5:$N$72)+SUMIF('JU F'!$D$5:$D$72,CLUBS!$B36,'JU F'!$N$5:$N$72)+SUMIF('JU H'!$D$5:$D$72,CLUBS!$B36,'JU H'!$N$5:$N$72)</f>
        <v>0</v>
      </c>
      <c r="M36" s="26">
        <f>COUNTIFS('MP F'!$D$5:$D$72,CLUBS!$B36,'MP F'!$O$5:$O$72,"&gt;0")+COUNTIFS('MP H'!$D$5:$D$72,CLUBS!$B36,'MP H'!$O$5:$O$72,"&gt;0")+COUNTIFS('PO F'!$D$5:$D$72,CLUBS!$B36,'PO F'!$O$5:$O$72,"&gt;0")+COUNTIFS('PO H'!$D$5:$D$72,CLUBS!$B36,'PO H'!$O$5:$O$72,"&gt;0")+COUNTIFS('PU F'!$D$5:$D$72,CLUBS!$B36,'PU F'!$O$5:$O$72,"&gt;0")+COUNTIFS('PU H'!$D$5:$D$72,CLUBS!$B36,'PU H'!$O$5:$O$72,"&gt;0")+COUNTIFS('BE F'!$D$5:$D$72,CLUBS!$B36,'BE F'!$O$5:$O$72,"&gt;0")+COUNTIFS('BE H'!$D$5:$D$72,CLUBS!$B36,'BE H'!$O$5:$O$72,"&gt;0")+COUNTIFS('MI F'!$D$5:$D$72,CLUBS!$B36,'MI F'!$O$5:$O$72,"&gt;0")+COUNTIFS('MI H'!$D$5:$D$72,CLUBS!$B36,'MI H'!$O$5:$O$72,"&gt;0")+COUNTIFS('CA F'!$D$5:$D$72,CLUBS!$B36,'CA F'!$O$5:$O$72,"&gt;0")+COUNTIFS('CA H'!$D$5:$D$72,CLUBS!$B36,'CA H'!$O$5:$O$72,"&gt;0")+COUNTIFS('JU F'!$D$5:$D$72,CLUBS!$B36,'JU F'!$O$5:$O$72,"&gt;0")+COUNTIFS('JU H'!$D$5:$D$72,CLUBS!$B36,'JU H'!$O$5:$O$72,"&gt;0")</f>
        <v>0</v>
      </c>
      <c r="N36" s="26">
        <f>SUMIF('MP F'!$D$5:$D$72,CLUBS!$B36,'MP F'!$P$5:$P$72)+SUMIF('MP H'!$D$5:$D$72,CLUBS!$B36,'MP H'!$P$5:$P$72)+SUMIF('PO F'!$D$5:$D$72,CLUBS!$B36,'PO F'!$P$5:$P$72)+SUMIF('PO H'!$D$5:$D$72,CLUBS!$B36,'PO H'!$P$5:$P$72)+SUMIF('PU F'!$D$5:$D$72,CLUBS!$B36,'PU F'!$P$5:$P$72)+SUMIF('PU H'!$D$5:$D$72,CLUBS!$B36,'PU H'!$P$5:$P$72)+SUMIF('BE F'!$D$5:$D$72,CLUBS!$B36,'BE F'!$P$5:$P$72)+SUMIF('BE H'!$D$5:$D$72,CLUBS!$B36,'BE H'!$P$5:$P$72)+SUMIF('MI F'!$D$5:$D$72,CLUBS!$B36,'MI F'!$P$5:$P$72)+SUMIF('MI H'!$D$5:$D$72,CLUBS!$B36,'MI H'!$P$5:$P$72)+SUMIF('CA F'!$D$5:$D$72,CLUBS!$B36,'CA F'!$P$5:$P$72)+SUMIF('CA H'!$D$5:$D$72,CLUBS!$B36,'CA H'!$P$5:$P$72)+SUMIF('JU F'!$D$5:$D$72,CLUBS!$B36,'JU F'!$P$5:$P$72)+SUMIF('JU H'!$D$5:$D$72,CLUBS!$B36,'JU H'!$P$5:$P$72)</f>
        <v>0</v>
      </c>
      <c r="O36" s="26">
        <f>COUNTIFS('MP F'!$D$5:$D$72,CLUBS!$B36,'MP F'!$Q$5:$Q$72,"&gt;0")+COUNTIFS('MP H'!$D$5:$D$72,CLUBS!$B36,'MP H'!$Q$5:$Q$72,"&gt;0")+COUNTIFS('PO F'!$D$5:$D$72,CLUBS!$B36,'PO F'!$Q$5:$Q$72,"&gt;0")+COUNTIFS('PO H'!$D$5:$D$72,CLUBS!$B36,'PO H'!$Q$5:$Q$72,"&gt;0")+COUNTIFS('PU F'!$D$5:$D$72,CLUBS!$B36,'PU F'!$Q$5:$Q$72,"&gt;0")+COUNTIFS('PU H'!$D$5:$D$72,CLUBS!$B36,'PU H'!$Q$5:$Q$72,"&gt;0")+COUNTIFS('BE F'!$D$5:$D$72,CLUBS!$B36,'BE F'!$Q$5:$Q$72,"&gt;0")+COUNTIFS('BE H'!$D$5:$D$72,CLUBS!$B36,'BE H'!$Q$5:$Q$72,"&gt;0")+COUNTIFS('MI F'!$D$5:$D$72,CLUBS!$B36,'MI F'!$Q$5:$Q$72,"&gt;0")+COUNTIFS('MI H'!$D$5:$D$72,CLUBS!$B36,'MI H'!$Q$5:$Q$72,"&gt;0")+COUNTIFS('CA F'!$D$5:$D$72,CLUBS!$B36,'CA F'!$Q$5:$Q$72,"&gt;0")+COUNTIFS('CA H'!$D$5:$D$72,CLUBS!$B36,'CA H'!$Q$5:$Q$72,"&gt;0")+COUNTIFS('JU F'!$D$5:$D$72,CLUBS!$B36,'JU F'!$Q$5:$Q$72,"&gt;0")+COUNTIFS('JU H'!$D$5:$D$72,CLUBS!$B36,'JU H'!$Q$5:$Q$72,"&gt;0")</f>
        <v>0</v>
      </c>
      <c r="P36" s="26">
        <f>SUMIF('MP F'!$D$5:$D$72,CLUBS!$B36,'MP F'!$R$5:$R$72)+SUMIF('MP H'!$D$5:$D$72,CLUBS!$B36,'MP H'!$R$5:$R$72)+SUMIF('PO F'!$D$5:$D$72,CLUBS!$B36,'PO F'!$R$5:$R$72)+SUMIF('PO H'!$D$5:$D$72,CLUBS!$B36,'PO H'!$R$5:$R$72)+SUMIF('PU F'!$D$5:$D$72,CLUBS!$B36,'PU F'!$R$5:$R$72)+SUMIF('PU H'!$D$5:$D$72,CLUBS!$B36,'PU H'!$R$5:$R$72)+SUMIF('BE F'!$D$5:$D$72,CLUBS!$B36,'BE F'!$R$5:$R$72)+SUMIF('BE H'!$D$5:$D$72,CLUBS!$B36,'BE H'!$R$5:$R$72)+SUMIF('MI F'!$D$5:$D$72,CLUBS!$B36,'MI F'!$R$5:$R$72)+SUMIF('MI H'!$D$5:$D$72,CLUBS!$B36,'MI H'!$R$5:$R$72)+SUMIF('CA F'!$D$5:$D$72,CLUBS!$B36,'CA F'!$R$5:$R$72)+SUMIF('CA H'!$D$5:$D$72,CLUBS!$B36,'CA H'!$R$5:$R$72)+SUMIF('JU F'!$D$5:$D$72,CLUBS!$B36,'JU F'!$R$5:$R$72)+SUMIF('JU H'!$D$5:$D$72,CLUBS!$B36,'JU H'!$R$5:$R$72)</f>
        <v>0</v>
      </c>
      <c r="Q36" s="26">
        <f>COUNTIFS('MP F'!$D$5:$D$72,CLUBS!$B36,'MP F'!$S$5:$S$72,"&gt;0")+COUNTIFS('MP H'!$D$5:$D$72,CLUBS!$B36,'MP H'!$S$5:$S$72,"&gt;0")+COUNTIFS('PO F'!$D$5:$D$72,CLUBS!$B36,'PO F'!$S$5:$S$72,"&gt;0")+COUNTIFS('PO H'!$D$5:$D$72,CLUBS!$B36,'PO H'!$S$5:$S$72,"&gt;0")+COUNTIFS('PU F'!$D$5:$D$72,CLUBS!$B36,'PU F'!$S$5:$S$72,"&gt;0")+COUNTIFS('PU H'!$D$5:$D$72,CLUBS!$B36,'PU H'!$S$5:$S$72,"&gt;0")+COUNTIFS('BE F'!$D$5:$D$72,CLUBS!$B36,'BE F'!$S$5:$S$72,"&gt;0")+COUNTIFS('BE H'!$D$5:$D$72,CLUBS!$B36,'BE H'!$S$5:$S$72,"&gt;0")+COUNTIFS('MI F'!$D$5:$D$72,CLUBS!$B36,'MI F'!$S$5:$S$72,"&gt;0")+COUNTIFS('MI H'!$D$5:$D$72,CLUBS!$B36,'MI H'!$S$5:$S$72,"&gt;0")+COUNTIFS('CA F'!$D$5:$D$72,CLUBS!$B36,'CA F'!$S$5:$S$72,"&gt;0")+COUNTIFS('CA H'!$D$5:$D$72,CLUBS!$B36,'CA H'!$S$5:$S$72,"&gt;0")+COUNTIFS('JU F'!$D$5:$D$72,CLUBS!$B36,'JU F'!$S$5:$S$72,"&gt;0")+COUNTIFS('JU H'!$D$5:$D$72,CLUBS!$B36,'JU H'!$S$5:$S$72,"&gt;0")</f>
        <v>0</v>
      </c>
      <c r="R36" s="26">
        <f>SUMIF('MP F'!$D$5:$D$72,CLUBS!$B36,'MP F'!$T$5:$T$72)+SUMIF('MP H'!$D$5:$D$72,CLUBS!$B36,'MP H'!$T$5:$T$72)+SUMIF('PO F'!$D$5:$D$72,CLUBS!$B36,'PO F'!$T$5:$T$72)+SUMIF('PO H'!$D$5:$D$72,CLUBS!$B36,'PO H'!$T$5:$T$72)+SUMIF('PU F'!$D$5:$D$72,CLUBS!$B36,'PU F'!$T$5:$T$72)+SUMIF('PU H'!$D$5:$D$72,CLUBS!$B36,'PU H'!$T$5:$T$72)+SUMIF('BE F'!$D$5:$D$72,CLUBS!$B36,'BE F'!$T$5:$T$72)+SUMIF('BE H'!$D$5:$D$72,CLUBS!$B36,'BE H'!$T$5:$T$72)+SUMIF('MI F'!$D$5:$D$72,CLUBS!$B36,'MI F'!$T$5:$T$72)+SUMIF('MI H'!$D$5:$D$72,CLUBS!$B36,'MI H'!$T$5:$T$72)+SUMIF('CA F'!$D$5:$D$72,CLUBS!$B36,'CA F'!$T$5:$T$72)+SUMIF('CA H'!$D$5:$D$72,CLUBS!$B36,'CA H'!$T$5:$T$72)+SUMIF('JU F'!$D$5:$D$72,CLUBS!$B36,'JU F'!$T$5:$T$72)+SUMIF('JU H'!$D$5:$D$72,CLUBS!$B36,'JU H'!$T$5:$T$72)</f>
        <v>0</v>
      </c>
      <c r="S36" s="26">
        <f>COUNTIFS('MP F'!$D$5:$D$72,CLUBS!$B36,'MP F'!$U$5:$U$72,"&gt;0")+COUNTIFS('MP H'!$D$5:$D$72,CLUBS!$B36,'MP H'!$U$5:$U$72,"&gt;0")+COUNTIFS('PO F'!$D$5:$D$72,CLUBS!$B36,'PO F'!$U$5:$U$72,"&gt;0")+COUNTIFS('PO H'!$D$5:$D$72,CLUBS!$B36,'PO H'!$U$5:$U$72,"&gt;0")+COUNTIFS('PU F'!$D$5:$D$72,CLUBS!$B36,'PU F'!$U$5:$U$72,"&gt;0")+COUNTIFS('PU H'!$D$5:$D$72,CLUBS!$B36,'PU H'!$U$5:$U$72,"&gt;0")+COUNTIFS('BE F'!$D$5:$D$72,CLUBS!$B36,'BE F'!$U$5:$U$72,"&gt;0")+COUNTIFS('BE H'!$D$5:$D$72,CLUBS!$B36,'BE H'!$U$5:$U$72,"&gt;0")+COUNTIFS('MI F'!$D$5:$D$72,CLUBS!$B36,'MI F'!$U$5:$U$72,"&gt;0")+COUNTIFS('MI H'!$D$5:$D$72,CLUBS!$B36,'MI H'!$U$5:$U$72,"&gt;0")+COUNTIFS('CA F'!$D$5:$D$72,CLUBS!$B36,'CA F'!$U$5:$U$72,"&gt;0")+COUNTIFS('CA H'!$D$5:$D$72,CLUBS!$B36,'CA H'!$U$5:$U$72,"&gt;0")+COUNTIFS('JU F'!$D$5:$D$72,CLUBS!$B36,'JU F'!$U$5:$U$72,"&gt;0")+COUNTIFS('JU H'!$D$5:$D$72,CLUBS!$B36,'JU H'!$U$5:$U$72,"&gt;0")</f>
        <v>0</v>
      </c>
      <c r="T36" s="26">
        <f>SUMIF('MP F'!$D$5:$D$72,CLUBS!$B36,'MP F'!$V$5:$V$72)+SUMIF('MP H'!$D$5:$D$72,CLUBS!$B36,'MP H'!$V$5:$V$72)+SUMIF('PO F'!$D$5:$D$72,CLUBS!$B36,'PO F'!$V$5:$V$72)+SUMIF('PO H'!$D$5:$D$72,CLUBS!$B36,'PO H'!$V$5:$V$72)+SUMIF('PU F'!$D$5:$D$72,CLUBS!$B36,'PU F'!$V$5:$V$72)+SUMIF('PU H'!$D$5:$D$72,CLUBS!$B36,'PU H'!$V$5:$V$72)+SUMIF('BE F'!$D$5:$D$72,CLUBS!$B36,'BE F'!$V$5:$V$72)+SUMIF('BE H'!$D$5:$D$72,CLUBS!$B36,'BE H'!$V$5:$V$72)+SUMIF('MI F'!$D$5:$D$72,CLUBS!$B36,'MI F'!$V$5:$V$72)+SUMIF('MI H'!$D$5:$D$72,CLUBS!$B36,'MI H'!$V$5:$V$72)+SUMIF('CA F'!$D$5:$D$72,CLUBS!$B36,'CA F'!$V$5:$V$72)+SUMIF('CA H'!$D$5:$D$72,CLUBS!$B36,'CA H'!$V$5:$V$72)+SUMIF('JU F'!$D$5:$D$72,CLUBS!$B36,'JU F'!$V$5:$V$72)+SUMIF('JU H'!$D$5:$D$72,CLUBS!$B36,'JU H'!$V$5:$V$72)</f>
        <v>0</v>
      </c>
      <c r="U36" s="26">
        <f>COUNTIFS('MP F'!$D$5:$D$72,CLUBS!$B36,'MP F'!$W$5:$W$72,"&gt;0")+COUNTIFS('MP H'!$D$5:$D$72,CLUBS!$B36,'MP H'!$W$5:$W$72,"&gt;0")+COUNTIFS('PO F'!$D$5:$D$72,CLUBS!$B36,'PO F'!$W$5:$W$72,"&gt;0")+COUNTIFS('PO H'!$D$5:$D$72,CLUBS!$B36,'PO H'!$W$5:$W$72,"&gt;0")+COUNTIFS('PU F'!$D$5:$D$72,CLUBS!$B36,'PU F'!$W$5:$W$72,"&gt;0")+COUNTIFS('PU H'!$D$5:$D$72,CLUBS!$B36,'PU H'!$W$5:$W$72,"&gt;0")+COUNTIFS('BE F'!$D$5:$D$72,CLUBS!$B36,'BE F'!$W$5:$W$72,"&gt;0")+COUNTIFS('BE H'!$D$5:$D$72,CLUBS!$B36,'BE H'!$W$5:$W$72,"&gt;0")+COUNTIFS('MI F'!$D$5:$D$72,CLUBS!$B36,'MI F'!$W$5:$W$72,"&gt;0")+COUNTIFS('MI H'!$D$5:$D$72,CLUBS!$B36,'MI H'!$W$5:$W$72,"&gt;0")+COUNTIFS('CA F'!$D$5:$D$72,CLUBS!$B36,'CA F'!$W$5:$W$72,"&gt;0")+COUNTIFS('CA H'!$D$5:$D$72,CLUBS!$B36,'CA H'!$W$5:$W$72,"&gt;0")+COUNTIFS('JU F'!$D$5:$D$72,CLUBS!$B36,'JU F'!$W$5:$W$72,"&gt;0")+COUNTIFS('JU H'!$D$5:$D$72,CLUBS!$B36,'JU H'!$W$5:$W$72,"&gt;0")</f>
        <v>0</v>
      </c>
      <c r="V36" s="26">
        <f>SUMIF('MP F'!$D$5:$D$72,CLUBS!$B36,'MP F'!$X$5:$X$72)+SUMIF('MP H'!$D$5:$D$72,CLUBS!$B36,'MP H'!$X$5:$X$72)+SUMIF('PO F'!$D$5:$D$72,CLUBS!$B36,'PO F'!$X$5:$X$72)+SUMIF('PO H'!$D$5:$D$72,CLUBS!$B36,'PO H'!$X$5:$X$72)+SUMIF('PU F'!$D$5:$D$72,CLUBS!$B36,'PU F'!$X$5:$X$72)+SUMIF('PU H'!$D$5:$D$72,CLUBS!$B36,'PU H'!$X$5:$X$72)+SUMIF('BE F'!$D$5:$D$72,CLUBS!$B36,'BE F'!$X$5:$X$72)+SUMIF('BE H'!$D$5:$D$72,CLUBS!$B36,'BE H'!$X$5:$X$72)+SUMIF('MI F'!$D$5:$D$72,CLUBS!$B36,'MI F'!$X$5:$X$72)+SUMIF('MI H'!$D$5:$D$72,CLUBS!$B36,'MI H'!$X$5:$X$72)+SUMIF('CA F'!$D$5:$D$72,CLUBS!$B36,'CA F'!$X$5:$X$72)+SUMIF('CA H'!$D$5:$D$72,CLUBS!$B36,'CA H'!$X$5:$X$72)+SUMIF('JU F'!$D$5:$D$72,CLUBS!$B36,'JU F'!$X$5:$X$72)+SUMIF('JU H'!$D$5:$D$72,CLUBS!$B36,'JU H'!$X$5:$X$72)</f>
        <v>0</v>
      </c>
      <c r="W36" s="26">
        <f>COUNTIFS('MP F'!$D$5:$D$72,CLUBS!$B36,'MP F'!$Y$5:$Y$72,"&gt;0")+COUNTIFS('MP H'!$D$5:$D$72,CLUBS!$B36,'MP H'!$Y$5:$Y$72,"&gt;0")+COUNTIFS('PO F'!$D$5:$D$72,CLUBS!$B36,'PO F'!$Y$5:$Y$72,"&gt;0")+COUNTIFS('PO H'!$D$5:$D$72,CLUBS!$B36,'PO H'!$Y$5:$Y$72,"&gt;0")+COUNTIFS('PU F'!$D$5:$D$72,CLUBS!$B36,'PU F'!$Y$5:$Y$72,"&gt;0")+COUNTIFS('PU H'!$D$5:$D$72,CLUBS!$B36,'PU H'!$Y$5:$Y$72,"&gt;0")+COUNTIFS('BE F'!$D$5:$D$72,CLUBS!$B36,'BE F'!$Y$5:$Y$72,"&gt;0")+COUNTIFS('BE H'!$D$5:$D$72,CLUBS!$B36,'BE H'!$Y$5:$Y$72,"&gt;0")+COUNTIFS('MI F'!$D$5:$D$72,CLUBS!$B36,'MI F'!$Y$5:$Y$72,"&gt;0")+COUNTIFS('MI H'!$D$5:$D$72,CLUBS!$B36,'MI H'!$Y$5:$Y$72,"&gt;0")+COUNTIFS('CA F'!$D$5:$D$72,CLUBS!$B36,'CA F'!$Y$5:$Y$72,"&gt;0")+COUNTIFS('CA H'!$D$5:$D$72,CLUBS!$B36,'CA H'!$Y$5:$Y$72,"&gt;0")+COUNTIFS('JU F'!$D$5:$D$72,CLUBS!$B36,'JU F'!$Y$5:$Y$72,"&gt;0")+COUNTIFS('JU H'!$D$5:$D$72,CLUBS!$B36,'JU H'!$Y$5:$Y$72,"&gt;0")</f>
        <v>0</v>
      </c>
      <c r="X36" s="26">
        <f>SUMIF('MP F'!$D$5:$D$72,CLUBS!$B36,'MP F'!$Z$5:$Z$72)+SUMIF('MP H'!$D$5:$D$72,CLUBS!$B36,'MP H'!$Z$5:$Z$72)+SUMIF('PO F'!$D$5:$D$72,CLUBS!$B36,'PO F'!$Z$5:$Z$72)+SUMIF('PO H'!$D$5:$D$72,CLUBS!$B36,'PO H'!$Z$5:$Z$72)+SUMIF('PU F'!$D$5:$D$72,CLUBS!$B36,'PU F'!$Z$5:$Z$72)+SUMIF('PU H'!$D$5:$D$72,CLUBS!$B36,'PU H'!$Z$5:$Z$72)+SUMIF('BE F'!$D$5:$D$72,CLUBS!$B36,'BE F'!$Z$5:$Z$72)+SUMIF('BE H'!$D$5:$D$72,CLUBS!$B36,'BE H'!$Z$5:$Z$72)+SUMIF('MI F'!$D$5:$D$72,CLUBS!$B36,'MI F'!$Z$5:$Z$72)+SUMIF('MI H'!$D$5:$D$72,CLUBS!$B36,'MI H'!$Z$5:$Z$72)+SUMIF('CA F'!$D$5:$D$72,CLUBS!$B36,'CA F'!$Z$5:$Z$72)+SUMIF('CA H'!$D$5:$D$72,CLUBS!$B36,'CA H'!$Z$5:$Z$72)+SUMIF('JU F'!$D$5:$D$72,CLUBS!$B36,'JU F'!$Z$5:$Z$72)+SUMIF('JU H'!$D$5:$D$72,CLUBS!$B36,'JU H'!$Z$5:$Z$72)</f>
        <v>0</v>
      </c>
      <c r="Y36" s="26">
        <f>COUNTIFS('MP F'!$D$5:$D$72,CLUBS!$B36,'MP F'!$AA$5:$AA$72,"&gt;0")+COUNTIFS('MP H'!$D$5:$D$72,CLUBS!$B36,'MP H'!$AA$5:$AA$72,"&gt;0")+COUNTIFS('PO F'!$D$5:$D$72,CLUBS!$B36,'PO F'!$AA$5:$AA$72,"&gt;0")+COUNTIFS('PO H'!$D$5:$D$72,CLUBS!$B36,'PO H'!$AA$5:$AA$72,"&gt;0")+COUNTIFS('PU F'!$D$5:$D$72,CLUBS!$B36,'PU F'!$AA$5:$AA$72,"&gt;0")+COUNTIFS('PU H'!$D$5:$D$72,CLUBS!$B36,'PU H'!$AA$5:$AA$72,"&gt;0")+COUNTIFS('BE F'!$D$5:$D$72,CLUBS!$B36,'BE F'!$AA$5:$AA$72,"&gt;0")+COUNTIFS('BE H'!$D$5:$D$72,CLUBS!$B36,'BE H'!$AA$5:$AA$72,"&gt;0")+COUNTIFS('MI F'!$D$5:$D$72,CLUBS!$B36,'MI F'!$AA$5:$AA$72,"&gt;0")+COUNTIFS('MI H'!$D$5:$D$72,CLUBS!$B36,'MI H'!$AA$5:$AA$72,"&gt;0")+COUNTIFS('CA F'!$D$5:$D$72,CLUBS!$B36,'CA F'!$AA$5:$AA$72,"&gt;0")+COUNTIFS('CA H'!$D$5:$D$72,CLUBS!$B36,'CA H'!$AA$5:$AA$72,"&gt;0")+COUNTIFS('JU F'!$D$5:$D$72,CLUBS!$B36,'JU F'!$AA$5:$AA$72,"&gt;0")+COUNTIFS('JU H'!$D$5:$D$72,CLUBS!$B36,'JU H'!$AA$5:$AA$72,"&gt;0")</f>
        <v>0</v>
      </c>
      <c r="Z36" s="26">
        <f>SUMIF('MP F'!$D$5:$D$72,CLUBS!$B36,'MP F'!$AB$5:$AB$72)+SUMIF('MP H'!$D$5:$D$72,CLUBS!$B36,'MP H'!$AB$5:$AB$72)+SUMIF('PO F'!$D$5:$D$72,CLUBS!$B36,'PO F'!$AB$5:$AB$72)+SUMIF('PO H'!$D$5:$D$72,CLUBS!$B36,'PO H'!$AB$5:$AB$72)+SUMIF('PU F'!$D$5:$D$72,CLUBS!$B36,'PU F'!$AB$5:$AB$72)+SUMIF('PU H'!$D$5:$D$72,CLUBS!$B36,'PU H'!$AB$5:$AB$72)+SUMIF('BE F'!$D$5:$D$72,CLUBS!$B36,'BE F'!$AB$5:$AB$72)+SUMIF('BE H'!$D$5:$D$72,CLUBS!$B36,'BE H'!$AB$5:$AB$72)+SUMIF('MI F'!$D$5:$D$72,CLUBS!$B36,'MI F'!$AB$5:$AB$72)+SUMIF('MI H'!$D$5:$D$72,CLUBS!$B36,'MI H'!$AB$5:$AB$72)+SUMIF('CA F'!$D$5:$D$72,CLUBS!$B36,'CA F'!$AB$5:$AB$72)+SUMIF('CA H'!$D$5:$D$72,CLUBS!$B36,'CA H'!$AB$5:$AB$72)+SUMIF('JU F'!$D$5:$D$72,CLUBS!$B36,'JU F'!$AB$5:$AB$72)+SUMIF('JU H'!$D$5:$D$72,CLUBS!$B36,'JU H'!$AB$5:$AB$72)</f>
        <v>0</v>
      </c>
      <c r="AA36" s="26">
        <f>COUNTIFS('MP F'!$D$5:$D$72,CLUBS!$B36,'MP F'!$AC$5:$AC$72,"&gt;0")+COUNTIFS('MP H'!$D$5:$D$72,CLUBS!$B36,'MP H'!$AC$5:$AC$72,"&gt;0")+COUNTIFS('PO F'!$D$5:$D$72,CLUBS!$B36,'PO F'!$AC$5:$AC$72,"&gt;0")+COUNTIFS('PO H'!$D$5:$D$72,CLUBS!$B36,'PO H'!$AC$5:$AC$72,"&gt;0")+COUNTIFS('PU F'!$D$5:$D$72,CLUBS!$B36,'PU F'!$AC$5:$AC$72,"&gt;0")+COUNTIFS('PU H'!$D$5:$D$72,CLUBS!$B36,'PU H'!$AC$5:$AC$72,"&gt;0")+COUNTIFS('BE F'!$D$5:$D$72,CLUBS!$B36,'BE F'!$AC$5:$AC$72,"&gt;0")+COUNTIFS('BE H'!$D$5:$D$72,CLUBS!$B36,'BE H'!$AC$5:$AC$72,"&gt;0")+COUNTIFS('MI F'!$D$5:$D$72,CLUBS!$B36,'MI F'!$AC$5:$AC$72,"&gt;0")+COUNTIFS('MI H'!$D$5:$D$72,CLUBS!$B36,'MI H'!$AC$5:$AC$72,"&gt;0")+COUNTIFS('CA F'!$D$5:$D$72,CLUBS!$B36,'CA F'!$AC$5:$AC$72,"&gt;0")+COUNTIFS('CA H'!$D$5:$D$72,CLUBS!$B36,'CA H'!$AC$5:$AC$72,"&gt;0")+COUNTIFS('JU F'!$D$5:$D$72,CLUBS!$B36,'JU F'!$AC$5:$AC$72,"&gt;0")+COUNTIFS('JU H'!$D$5:$D$72,CLUBS!$B36,'JU H'!$AC$5:$AC$72,"&gt;0")</f>
        <v>0</v>
      </c>
      <c r="AB36" s="26">
        <f>SUMIF('MP F'!$D$5:$D$72,CLUBS!$B36,'MP F'!$AD$5:$AD$72)+SUMIF('MP H'!$D$5:$D$72,CLUBS!$B36,'MP H'!$AD$5:$AD$72)+SUMIF('PO F'!$D$5:$D$72,CLUBS!$B36,'PO F'!$AD$5:$AD$72)+SUMIF('PO H'!$D$5:$D$72,CLUBS!$B36,'PO H'!$AD$5:$AD$72)+SUMIF('PU F'!$D$5:$D$72,CLUBS!$B36,'PU F'!$AD$5:$AD$72)+SUMIF('PU H'!$D$5:$D$72,CLUBS!$B36,'PU H'!$AD$5:$AD$72)+SUMIF('BE F'!$D$5:$D$72,CLUBS!$B36,'BE F'!$AD$5:$AD$72)+SUMIF('BE H'!$D$5:$D$72,CLUBS!$B36,'BE H'!$AD$5:$AD$72)+SUMIF('MI F'!$D$5:$D$72,CLUBS!$B36,'MI F'!$AD$5:$AD$72)+SUMIF('MI H'!$D$5:$D$72,CLUBS!$B36,'MI H'!$AD$5:$AD$72)+SUMIF('CA F'!$D$5:$D$72,CLUBS!$B36,'CA F'!$AD$5:$AD$72)+SUMIF('CA H'!$D$5:$D$72,CLUBS!$B36,'CA H'!$AD$5:$AD$72)+SUMIF('JU F'!$D$5:$D$72,CLUBS!$B36,'JU F'!$AD$5:$AD$72)+SUMIF('JU H'!$D$5:$D$72,CLUBS!$B36,'JU H'!$AD$5:$AD$72)</f>
        <v>0</v>
      </c>
      <c r="AC36" s="26">
        <f>COUNTIFS('MP F'!$D$5:$D$72,CLUBS!$B36,'MP F'!$AE$5:$AE$72,"&gt;0")+COUNTIFS('MP H'!$D$5:$D$72,CLUBS!$B36,'MP H'!$AE$5:$AE$72,"&gt;0")+COUNTIFS('PO F'!$D$5:$D$72,CLUBS!$B36,'PO F'!$AE$5:$AE$72,"&gt;0")+COUNTIFS('PO H'!$D$5:$D$72,CLUBS!$B36,'PO H'!$AE$5:$AE$72,"&gt;0")+COUNTIFS('PU F'!$D$5:$D$72,CLUBS!$B36,'PU F'!$AE$5:$AE$72,"&gt;0")+COUNTIFS('PU H'!$D$5:$D$72,CLUBS!$B36,'PU H'!$AE$5:$AE$72,"&gt;0")+COUNTIFS('BE F'!$D$5:$D$72,CLUBS!$B36,'BE F'!$AE$5:$AE$72,"&gt;0")+COUNTIFS('BE H'!$D$5:$D$72,CLUBS!$B36,'BE H'!$AE$5:$AE$72,"&gt;0")+COUNTIFS('MI F'!$D$5:$D$72,CLUBS!$B36,'MI F'!$AE$5:$AE$72,"&gt;0")+COUNTIFS('MI H'!$D$5:$D$72,CLUBS!$B36,'MI H'!$AE$5:$AE$72,"&gt;0")+COUNTIFS('CA F'!$D$5:$D$72,CLUBS!$B36,'CA F'!$AE$5:$AE$72,"&gt;0")+COUNTIFS('CA H'!$D$5:$D$72,CLUBS!$B36,'CA H'!$AE$5:$AE$72,"&gt;0")+COUNTIFS('JU F'!$D$5:$D$72,CLUBS!$B36,'JU F'!$AE$5:$AE$72,"&gt;0")+COUNTIFS('JU H'!$D$5:$D$72,CLUBS!$B36,'JU H'!$AE$5:$AE$72,"&gt;0")</f>
        <v>0</v>
      </c>
      <c r="AD36" s="26">
        <f>SUMIF('MP F'!$D$5:$D$72,CLUBS!$B36,'MP F'!$AF$5:$AF$72)+SUMIF('MP H'!$D$5:$D$72,CLUBS!$B36,'MP H'!$AF$5:$AF$72)+SUMIF('PO F'!$D$5:$D$72,CLUBS!$B36,'PO F'!$AF$5:$AF$72)+SUMIF('PO H'!$D$5:$D$72,CLUBS!$B36,'PO H'!$AF$5:$AF$72)+SUMIF('PU F'!$D$5:$D$72,CLUBS!$B36,'PU F'!$AF$5:$AF$72)+SUMIF('PU H'!$D$5:$D$72,CLUBS!$B36,'PU H'!$AF$5:$AF$72)+SUMIF('BE F'!$D$5:$D$72,CLUBS!$B36,'BE F'!$AF$5:$AF$72)+SUMIF('BE H'!$D$5:$D$72,CLUBS!$B36,'BE H'!$AF$5:$AF$72)+SUMIF('MI F'!$D$5:$D$72,CLUBS!$B36,'MI F'!$AF$5:$AF$72)+SUMIF('MI H'!$D$5:$D$72,CLUBS!$B36,'MI H'!$AF$5:$AF$72)+SUMIF('CA F'!$D$5:$D$72,CLUBS!$B36,'CA F'!$AF$5:$AF$72)+SUMIF('CA H'!$D$5:$D$72,CLUBS!$B36,'CA H'!$AF$5:$AF$72)+SUMIF('JU F'!$D$5:$D$72,CLUBS!$B36,'JU F'!$AF$5:$AF$72)+SUMIF('JU H'!$D$5:$D$72,CLUBS!$B36,'JU H'!$AF$5:$AF$72)</f>
        <v>0</v>
      </c>
      <c r="AE36" s="26">
        <f>COUNTIFS('MP F'!$D$5:$D$72,CLUBS!$B36,'MP F'!$AG$5:$AG$72,"&gt;0")+COUNTIFS('MP H'!$D$5:$D$72,CLUBS!$B36,'MP H'!$AG$5:$AG$72,"&gt;0")+COUNTIFS('PO F'!$D$5:$D$72,CLUBS!$B36,'PO F'!$AG$5:$AG$72,"&gt;0")+COUNTIFS('PO H'!$D$5:$D$72,CLUBS!$B36,'PO H'!$AG$5:$AG$72,"&gt;0")+COUNTIFS('PU F'!$D$5:$D$72,CLUBS!$B36,'PU F'!$AG$5:$AG$72,"&gt;0")+COUNTIFS('PU H'!$D$5:$D$72,CLUBS!$B36,'PU H'!$AG$5:$AG$72,"&gt;0")+COUNTIFS('BE F'!$D$5:$D$72,CLUBS!$B36,'BE F'!$AG$5:$AG$72,"&gt;0")+COUNTIFS('BE H'!$D$5:$D$72,CLUBS!$B36,'BE H'!$AG$5:$AG$72,"&gt;0")+COUNTIFS('MI F'!$D$5:$D$72,CLUBS!$B36,'MI F'!$AG$5:$AG$72,"&gt;0")+COUNTIFS('MI H'!$D$5:$D$72,CLUBS!$B36,'MI H'!$AG$5:$AG$72,"&gt;0")+COUNTIFS('CA F'!$D$5:$D$72,CLUBS!$B36,'CA F'!$AG$5:$AG$72,"&gt;0")+COUNTIFS('CA H'!$D$5:$D$72,CLUBS!$B36,'CA H'!$AG$5:$AG$72,"&gt;0")+COUNTIFS('JU F'!$D$5:$D$72,CLUBS!$B36,'JU F'!$AG$5:$AG$72,"&gt;0")+COUNTIFS('JU H'!$D$5:$D$72,CLUBS!$B36,'JU H'!$AG$5:$AG$72,"&gt;0")</f>
        <v>0</v>
      </c>
      <c r="AF36" s="26">
        <f>SUMIF('MP F'!$D$5:$D$72,CLUBS!$B36,'MP F'!$AH$5:$AH$72)+SUMIF('MP H'!$D$5:$D$72,CLUBS!$B36,'MP H'!$AH$5:$AH$72)+SUMIF('PO F'!$D$5:$D$72,CLUBS!$B36,'PO F'!$AH$5:$AH$72)+SUMIF('PO H'!$D$5:$D$72,CLUBS!$B36,'PO H'!$AH$5:$AH$72)+SUMIF('PU F'!$D$5:$D$72,CLUBS!$B36,'PU F'!$AH$5:$AH$72)+SUMIF('PU H'!$D$5:$D$72,CLUBS!$B36,'PU H'!$AH$5:$AH$72)+SUMIF('BE F'!$D$5:$D$72,CLUBS!$B36,'BE F'!$AH$5:$AH$72)+SUMIF('BE H'!$D$5:$D$72,CLUBS!$B36,'BE H'!$AH$5:$AH$72)+SUMIF('MI F'!$D$5:$D$72,CLUBS!$B36,'MI F'!$AH$5:$AH$72)+SUMIF('MI H'!$D$5:$D$72,CLUBS!$B36,'MI H'!$AH$5:$AH$72)+SUMIF('CA F'!$D$5:$D$72,CLUBS!$B36,'CA F'!$AH$5:$AH$72)+SUMIF('CA H'!$D$5:$D$72,CLUBS!$B36,'CA H'!$AH$5:$AH$72)+SUMIF('JU F'!$D$5:$D$72,CLUBS!$B36,'JU F'!$AH$5:$AH$72)+SUMIF('JU H'!$D$5:$D$72,CLUBS!$B36,'JU H'!$AH$5:$AH$72)</f>
        <v>0</v>
      </c>
      <c r="AG36" s="16">
        <f t="shared" si="1"/>
        <v>0</v>
      </c>
      <c r="AH36" s="28">
        <f t="shared" si="2"/>
        <v>0</v>
      </c>
      <c r="AI36" s="29">
        <f t="shared" si="3"/>
        <v>0</v>
      </c>
      <c r="AJ36" s="14">
        <f>COUNTIF('Licenciés Jeunes 2023'!F:F,CLUBS!B36)</f>
        <v>0</v>
      </c>
      <c r="AK36" s="27">
        <f t="shared" si="4"/>
        <v>0</v>
      </c>
    </row>
    <row r="37" spans="1:37" ht="13.5" x14ac:dyDescent="0.25">
      <c r="A37" s="30"/>
      <c r="B37" s="16" t="s">
        <v>7</v>
      </c>
      <c r="C37" s="14">
        <f>COUNTIFS('MP F'!$D$5:$D$72,CLUBS!$B37,'MP F'!$E$5:$E$72,"&gt;0")+COUNTIFS('MP H'!$D$5:$D$72,CLUBS!$B37,'MP H'!$E$5:$E$72,"&gt;0")+COUNTIFS('PO F'!$D$5:$D$72,CLUBS!$B37,'PO F'!$E$5:$E$72,"&gt;0")+COUNTIFS('PO H'!$D$5:$D$72,CLUBS!$B37,'PO H'!$E$5:$E$72,"&gt;0")+COUNTIFS('PU F'!$D$5:$D$72,CLUBS!$B37,'PU F'!$E$5:$E$72,"&gt;0")+COUNTIFS('PU H'!$D$5:$D$72,CLUBS!$B37,'PU H'!$E$5:$E$72,"&gt;0")+COUNTIFS('BE F'!$D$5:$D$72,CLUBS!$B37,'BE F'!$E$5:$E$72,"&gt;0")+COUNTIFS('BE H'!$D$5:$D$72,CLUBS!$B37,'BE H'!$E$5:$E$72,"&gt;0")+COUNTIFS('MI F'!$D$5:$D$72,CLUBS!$B37,'MI F'!$E$5:$E$72,"&gt;0")+COUNTIFS('MI H'!$D$5:$D$72,CLUBS!$B37,'MI H'!$E$5:$E$72,"&gt;0")+COUNTIFS('CA F'!$D$5:$D$72,CLUBS!$B37,'CA F'!$E$5:$E$72,"&gt;0")+COUNTIFS('CA H'!$D$5:$D$72,CLUBS!$B37,'CA H'!$E$5:$E$72,"&gt;0")+COUNTIFS('JU F'!$D$5:$D$72,CLUBS!$B37,'JU F'!$E$5:$E$72,"&gt;0")+COUNTIFS('JU H'!$D$5:$D$72,CLUBS!$B37,'JU H'!$E$5:$E$72,"&gt;0")</f>
        <v>17</v>
      </c>
      <c r="D37" s="27">
        <f>SUMIF('MP F'!$D$5:$D$72,CLUBS!$B37,'MP F'!$F$5:$F$72)+SUMIF('MP H'!$D$5:$D$72,CLUBS!$B37,'MP H'!$F$5:$F$72)+SUMIF('PO F'!$D$5:$D$72,CLUBS!$B37,'PO F'!$F$5:$F$72)+SUMIF('PO H'!$D$5:$D$72,CLUBS!$B37,'PO H'!$F$5:$F$72)+SUMIF('PU F'!$D$5:$D$72,CLUBS!$B37,'PU F'!$F$5:$F$72)+SUMIF('PU H'!$D$5:$D$72,CLUBS!$B37,'PU H'!$F$5:$F$72)+SUMIF('BE F'!$D$5:$D$72,CLUBS!$B37,'BE F'!$F$5:$F$72)+SUMIF('BE H'!$D$5:$D$72,CLUBS!$B37,'BE H'!$F$5:$F$72)+SUMIF('MI F'!$D$5:$D$72,CLUBS!$B37,'MI F'!$F$5:$F$72)+SUMIF('MI H'!$D$5:$D$72,CLUBS!$B37,'MI H'!$F$5:$F$72)+SUMIF('CA F'!$D$5:$D$72,CLUBS!$B37,'CA F'!$F$5:$F$72)+SUMIF('CA H'!$D$5:$D$72,CLUBS!$B37,'CA H'!$F$5:$F$72)+SUMIF('JU F'!$D$5:$D$72,CLUBS!$B37,'JU F'!$F$5:$F$72)+SUMIF('JU H'!$D$5:$D$72,CLUBS!$B37,'JU H'!$F$5:$F$72)</f>
        <v>50</v>
      </c>
      <c r="E37" s="38">
        <f>COUNTIFS('MP F'!$D$5:$D$72,CLUBS!$B37,'MP F'!$G$5:$G$72,"&gt;0")+COUNTIFS('MP H'!$D$5:$D$72,CLUBS!$B37,'MP H'!$G$5:$G$72,"&gt;0")+COUNTIFS('PO F'!$D$5:$D$72,CLUBS!$B37,'PO F'!$G$5:$G$72,"&gt;0")+COUNTIFS('PO H'!$D$5:$D$72,CLUBS!$B37,'PO H'!$G$5:$G$72,"&gt;0")+COUNTIFS('PU F'!$D$5:$D$72,CLUBS!$B37,'PU F'!$G$5:$G$72,"&gt;0")+COUNTIFS('PU H'!$D$5:$D$72,CLUBS!$B37,'PU H'!$G$5:$G$72,"&gt;0")+COUNTIFS('BE F'!$D$5:$D$72,CLUBS!$B37,'BE F'!$G$5:$G$72,"&gt;0")+COUNTIFS('BE H'!$D$5:$D$72,CLUBS!$B37,'BE H'!$G$5:$G$72,"&gt;0")+COUNTIFS('MI F'!$D$5:$D$72,CLUBS!$B37,'MI F'!$G$5:$G$72,"&gt;0")+COUNTIFS('MI H'!$D$5:$D$72,CLUBS!$B37,'MI H'!$G$5:$G$72,"&gt;0")+COUNTIFS('CA F'!$D$5:$D$72,CLUBS!$B37,'CA F'!$G$5:$G$72,"&gt;0")+COUNTIFS('CA H'!$D$5:$D$72,CLUBS!$B37,'CA H'!$G$5:$G$72,"&gt;0")+COUNTIFS('JU F'!$D$5:$D$72,CLUBS!$B37,'JU F'!$G$5:$G$72,"&gt;0")+COUNTIFS('JU H'!$D$5:$D$72,CLUBS!$B37,'JU H'!$G$5:$G$72,"&gt;0")</f>
        <v>1</v>
      </c>
      <c r="F37" s="58">
        <f>SUMIF('MP F'!$D$5:$D$72,CLUBS!$B37,'MP F'!$H$5:$H$72)+SUMIF('MP H'!$D$5:$D$72,CLUBS!$B37,'MP H'!$H$5:$H$72)+SUMIF('PO F'!$D$5:$D$72,CLUBS!$B37,'PO F'!$H$5:$H$72)+SUMIF('PO H'!$D$5:$D$72,CLUBS!$B37,'PO H'!$H$5:$H$72)+SUMIF('PU F'!$D$5:$D$72,CLUBS!$B37,'PU F'!$H$5:$H$72)+SUMIF('PU H'!$D$5:$D$72,CLUBS!$B37,'PU H'!$H$5:$H$72)+SUMIF('BE F'!$D$5:$D$72,CLUBS!$B37,'BE F'!$H$5:$H$72)+SUMIF('BE H'!$D$5:$D$72,CLUBS!$B37,'BE H'!$H$5:$H$72)+SUMIF('MI F'!$D$5:$D$72,CLUBS!$B37,'MI F'!$H$5:$H$72)+SUMIF('MI H'!$D$5:$D$72,CLUBS!$B37,'MI H'!$H$5:$H$72)+SUMIF('CA F'!$D$5:$D$72,CLUBS!$B37,'CA F'!$H$5:$H$72)+SUMIF('CA H'!$D$5:$D$72,CLUBS!$B37,'CA H'!$H$5:$H$72)+SUMIF('JU F'!$D$5:$D$72,CLUBS!$B37,'JU F'!$H$5:$H$72)+SUMIF('JU H'!$D$5:$D$72,CLUBS!$B37,'JU H'!$H$5:$H$72)</f>
        <v>0</v>
      </c>
      <c r="G37" s="14">
        <f>COUNTIFS('MP F'!$D$5:$D$72,CLUBS!$B37,'MP F'!$I$5:$I$72,"&gt;0")+COUNTIFS('MP H'!$D$5:$D$72,CLUBS!$B37,'MP H'!$I$5:$I$72,"&gt;0")+COUNTIFS('PO F'!$D$5:$D$72,CLUBS!$B37,'PO F'!$I$5:$I$72,"&gt;0")+COUNTIFS('PO H'!$D$5:$D$72,CLUBS!$B37,'PO H'!$I$5:$I$72,"&gt;0")+COUNTIFS('PU F'!$D$5:$D$72,CLUBS!$B37,'PU F'!$I$5:$I$72,"&gt;0")+COUNTIFS('PU H'!$D$5:$D$72,CLUBS!$B37,'PU H'!$I$5:$I$72,"&gt;0")+COUNTIFS('BE F'!$D$5:$D$72,CLUBS!$B37,'BE F'!$I$5:$I$72,"&gt;0")+COUNTIFS('BE H'!$D$5:$D$72,CLUBS!$B37,'BE H'!$I$5:$I$72,"&gt;0")+COUNTIFS('MI F'!$D$5:$D$72,CLUBS!$B37,'MI F'!$I$5:$I$72,"&gt;0")+COUNTIFS('MI H'!$D$5:$D$72,CLUBS!$B37,'MI H'!$I$5:$I$72,"&gt;0")+COUNTIFS('CA F'!$D$5:$D$72,CLUBS!$B37,'CA F'!$I$5:$I$72,"&gt;0")+COUNTIFS('CA H'!$D$5:$D$72,CLUBS!$B37,'CA H'!$I$5:$I$72,"&gt;0")+COUNTIFS('JU F'!$D$5:$D$72,CLUBS!$B37,'JU F'!$I$5:$I$72,"&gt;0")+COUNTIFS('JU H'!$D$5:$D$72,CLUBS!$B37,'JU H'!$I$5:$I$72,"&gt;0")</f>
        <v>7</v>
      </c>
      <c r="H37" s="26">
        <f>SUMIF('MP F'!$D$5:$D$72,CLUBS!$B37,'MP F'!$J$5:$J$72)+SUMIF('MP H'!$D$5:$D$72,CLUBS!$B37,'MP H'!$J$5:$J$72)+SUMIF('PO F'!$D$5:$D$72,CLUBS!$B37,'PO F'!$J$5:$J$72)+SUMIF('PO H'!$D$5:$D$72,CLUBS!$B37,'PO H'!$J$5:$J$72)+SUMIF('PU F'!$D$5:$D$72,CLUBS!$B37,'PU F'!$J$5:$J$72)+SUMIF('PU H'!$D$5:$D$72,CLUBS!$B37,'PU H'!$J$5:$J$72)+SUMIF('BE F'!$D$5:$D$72,CLUBS!$B37,'BE F'!$J$5:$J$72)+SUMIF('BE H'!$D$5:$D$72,CLUBS!$B37,'BE H'!$J$5:$J$72)+SUMIF('MI F'!$D$5:$D$72,CLUBS!$B37,'MI F'!$J$5:$J$72)+SUMIF('MI H'!$D$5:$D$72,CLUBS!$B37,'MI H'!$J$5:$J$72)+SUMIF('CA F'!$D$5:$D$72,CLUBS!$B37,'CA F'!$J$5:$J$72)+SUMIF('CA H'!$D$5:$D$72,CLUBS!$B37,'CA H'!$J$5:$J$72)+SUMIF('JU F'!$D$5:$D$72,CLUBS!$B37,'JU F'!$J$5:$J$72)+SUMIF('JU H'!$D$5:$D$72,CLUBS!$B37,'JU H'!$J$5:$J$72)</f>
        <v>16</v>
      </c>
      <c r="I37" s="38">
        <f>COUNTIFS('MP F'!$D$5:$D$72,CLUBS!$B37,'MP F'!$K$5:$K$72,"&gt;0")+COUNTIFS('MP H'!$D$5:$D$72,CLUBS!$B37,'MP H'!$K$5:$K$72,"&gt;0")+COUNTIFS('PO F'!$D$5:$D$72,CLUBS!$B37,'PO F'!$K$5:$K$72,"&gt;0")+COUNTIFS('PO H'!$D$5:$D$72,CLUBS!$B37,'PO H'!$K$5:$K$72,"&gt;0")+COUNTIFS('PU F'!$D$5:$D$72,CLUBS!$B37,'PU F'!$K$5:$K$72,"&gt;0")+COUNTIFS('PU H'!$D$5:$D$72,CLUBS!$B37,'PU H'!$K$5:$K$72,"&gt;0")+COUNTIFS('BE F'!$D$5:$D$72,CLUBS!$B37,'BE F'!$K$5:$K$72,"&gt;0")+COUNTIFS('BE H'!$D$5:$D$72,CLUBS!$B37,'BE H'!$K$5:$K$72,"&gt;0")+COUNTIFS('MI F'!$D$5:$D$72,CLUBS!$B37,'MI F'!$K$5:$K$72,"&gt;0")+COUNTIFS('MI H'!$D$5:$D$72,CLUBS!$B37,'MI H'!$K$5:$K$72,"&gt;0")+COUNTIFS('CA F'!$D$5:$D$72,CLUBS!$B37,'CA F'!$K$5:$K$72,"&gt;0")+COUNTIFS('CA H'!$D$5:$D$72,CLUBS!$B37,'CA H'!$K$5:$K$72,"&gt;0")+COUNTIFS('JU F'!$D$5:$D$72,CLUBS!$B37,'JU F'!$K$5:$K$72,"&gt;0")+COUNTIFS('JU H'!$D$5:$D$72,CLUBS!$B37,'JU H'!$K$5:$K$72,"&gt;0")</f>
        <v>0</v>
      </c>
      <c r="J37" s="38">
        <f>SUMIF('MP F'!$D$5:$D$72,CLUBS!$B37,'MP F'!$L$5:$L$72)+SUMIF('MP H'!$D$5:$D$72,CLUBS!$B37,'MP H'!$L$5:$L$72)+SUMIF('PO F'!$D$5:$D$72,CLUBS!$B37,'PO F'!$L$5:$L$72)+SUMIF('PO H'!$D$5:$D$72,CLUBS!$B37,'PO H'!$L$5:$L$72)+SUMIF('PU F'!$D$5:$D$72,CLUBS!$B37,'PU F'!$L$5:$L$72)+SUMIF('PU H'!$D$5:$D$72,CLUBS!$B37,'PU H'!$L$5:$L$72)+SUMIF('BE F'!$D$5:$D$72,CLUBS!$B37,'BE F'!$L$5:$L$72)+SUMIF('BE H'!$D$5:$D$72,CLUBS!$B37,'BE H'!$L$5:$L$72)+SUMIF('MI F'!$D$5:$D$72,CLUBS!$B37,'MI F'!$L$5:$L$72)+SUMIF('MI H'!$D$5:$D$72,CLUBS!$B37,'MI H'!$L$5:$L$72)+SUMIF('CA F'!$D$5:$D$72,CLUBS!$B37,'CA F'!$L$5:$L$72)+SUMIF('CA H'!$D$5:$D$72,CLUBS!$B37,'CA H'!$L$5:$L$72)+SUMIF('JU F'!$D$5:$D$72,CLUBS!$B37,'JU F'!$L$5:$L$72)+SUMIF('JU H'!$D$5:$D$72,CLUBS!$B37,'JU H'!$L$5:$L$72)</f>
        <v>0</v>
      </c>
      <c r="K37" s="26">
        <f>COUNTIFS('MP F'!$D$5:$D$72,CLUBS!$B37,'MP F'!$M$5:$M$72,"&gt;0")+COUNTIFS('MP H'!$D$5:$D$72,CLUBS!$B37,'MP H'!$M$5:$M$72,"&gt;0")+COUNTIFS('PO F'!$D$5:$D$72,CLUBS!$B37,'PO F'!$M$5:$M$72,"&gt;0")+COUNTIFS('PO H'!$D$5:$D$72,CLUBS!$B37,'PO H'!$M$5:$M$72,"&gt;0")+COUNTIFS('PU F'!$D$5:$D$72,CLUBS!$B37,'PU F'!$M$5:$M$72,"&gt;0")+COUNTIFS('PU H'!$D$5:$D$72,CLUBS!$B37,'PU H'!$M$5:$M$72,"&gt;0")+COUNTIFS('BE F'!$D$5:$D$72,CLUBS!$B37,'BE F'!$M$5:$M$72,"&gt;0")+COUNTIFS('BE H'!$D$5:$D$72,CLUBS!$B37,'BE H'!$M$5:$M$72,"&gt;0")+COUNTIFS('MI F'!$D$5:$D$72,CLUBS!$B37,'MI F'!$M$5:$M$72,"&gt;0")+COUNTIFS('MI H'!$D$5:$D$72,CLUBS!$B37,'MI H'!$M$5:$M$72,"&gt;0")+COUNTIFS('CA F'!$D$5:$D$72,CLUBS!$B37,'CA F'!$M$5:$M$72,"&gt;0")+COUNTIFS('CA H'!$D$5:$D$72,CLUBS!$B37,'CA H'!$M$5:$M$72,"&gt;0")+COUNTIFS('JU F'!$D$5:$D$72,CLUBS!$B37,'JU F'!$M$5:$M$72,"&gt;0")+COUNTIFS('JU H'!$D$5:$D$72,CLUBS!$B37,'JU H'!$M$5:$M$72,"&gt;0")</f>
        <v>0</v>
      </c>
      <c r="L37" s="26">
        <f>SUMIF('MP F'!$D$5:$D$72,CLUBS!$B37,'MP F'!$N$5:$N$72)+SUMIF('MP H'!$D$5:$D$72,CLUBS!$B37,'MP H'!$N$5:$N$72)+SUMIF('PO F'!$D$5:$D$72,CLUBS!$B37,'PO F'!$N$5:$N$72)+SUMIF('PO H'!$D$5:$D$72,CLUBS!$B37,'PO H'!$N$5:$N$72)+SUMIF('PU F'!$D$5:$D$72,CLUBS!$B37,'PU F'!$N$5:$N$72)+SUMIF('PU H'!$D$5:$D$72,CLUBS!$B37,'PU H'!$N$5:$N$72)+SUMIF('BE F'!$D$5:$D$72,CLUBS!$B37,'BE F'!$N$5:$N$72)+SUMIF('BE H'!$D$5:$D$72,CLUBS!$B37,'BE H'!$N$5:$N$72)+SUMIF('MI F'!$D$5:$D$72,CLUBS!$B37,'MI F'!$N$5:$N$72)+SUMIF('MI H'!$D$5:$D$72,CLUBS!$B37,'MI H'!$N$5:$N$72)+SUMIF('CA F'!$D$5:$D$72,CLUBS!$B37,'CA F'!$N$5:$N$72)+SUMIF('CA H'!$D$5:$D$72,CLUBS!$B37,'CA H'!$N$5:$N$72)+SUMIF('JU F'!$D$5:$D$72,CLUBS!$B37,'JU F'!$N$5:$N$72)+SUMIF('JU H'!$D$5:$D$72,CLUBS!$B37,'JU H'!$N$5:$N$72)</f>
        <v>0</v>
      </c>
      <c r="M37" s="26">
        <f>COUNTIFS('MP F'!$D$5:$D$72,CLUBS!$B37,'MP F'!$O$5:$O$72,"&gt;0")+COUNTIFS('MP H'!$D$5:$D$72,CLUBS!$B37,'MP H'!$O$5:$O$72,"&gt;0")+COUNTIFS('PO F'!$D$5:$D$72,CLUBS!$B37,'PO F'!$O$5:$O$72,"&gt;0")+COUNTIFS('PO H'!$D$5:$D$72,CLUBS!$B37,'PO H'!$O$5:$O$72,"&gt;0")+COUNTIFS('PU F'!$D$5:$D$72,CLUBS!$B37,'PU F'!$O$5:$O$72,"&gt;0")+COUNTIFS('PU H'!$D$5:$D$72,CLUBS!$B37,'PU H'!$O$5:$O$72,"&gt;0")+COUNTIFS('BE F'!$D$5:$D$72,CLUBS!$B37,'BE F'!$O$5:$O$72,"&gt;0")+COUNTIFS('BE H'!$D$5:$D$72,CLUBS!$B37,'BE H'!$O$5:$O$72,"&gt;0")+COUNTIFS('MI F'!$D$5:$D$72,CLUBS!$B37,'MI F'!$O$5:$O$72,"&gt;0")+COUNTIFS('MI H'!$D$5:$D$72,CLUBS!$B37,'MI H'!$O$5:$O$72,"&gt;0")+COUNTIFS('CA F'!$D$5:$D$72,CLUBS!$B37,'CA F'!$O$5:$O$72,"&gt;0")+COUNTIFS('CA H'!$D$5:$D$72,CLUBS!$B37,'CA H'!$O$5:$O$72,"&gt;0")+COUNTIFS('JU F'!$D$5:$D$72,CLUBS!$B37,'JU F'!$O$5:$O$72,"&gt;0")+COUNTIFS('JU H'!$D$5:$D$72,CLUBS!$B37,'JU H'!$O$5:$O$72,"&gt;0")</f>
        <v>0</v>
      </c>
      <c r="N37" s="26">
        <f>SUMIF('MP F'!$D$5:$D$72,CLUBS!$B37,'MP F'!$P$5:$P$72)+SUMIF('MP H'!$D$5:$D$72,CLUBS!$B37,'MP H'!$P$5:$P$72)+SUMIF('PO F'!$D$5:$D$72,CLUBS!$B37,'PO F'!$P$5:$P$72)+SUMIF('PO H'!$D$5:$D$72,CLUBS!$B37,'PO H'!$P$5:$P$72)+SUMIF('PU F'!$D$5:$D$72,CLUBS!$B37,'PU F'!$P$5:$P$72)+SUMIF('PU H'!$D$5:$D$72,CLUBS!$B37,'PU H'!$P$5:$P$72)+SUMIF('BE F'!$D$5:$D$72,CLUBS!$B37,'BE F'!$P$5:$P$72)+SUMIF('BE H'!$D$5:$D$72,CLUBS!$B37,'BE H'!$P$5:$P$72)+SUMIF('MI F'!$D$5:$D$72,CLUBS!$B37,'MI F'!$P$5:$P$72)+SUMIF('MI H'!$D$5:$D$72,CLUBS!$B37,'MI H'!$P$5:$P$72)+SUMIF('CA F'!$D$5:$D$72,CLUBS!$B37,'CA F'!$P$5:$P$72)+SUMIF('CA H'!$D$5:$D$72,CLUBS!$B37,'CA H'!$P$5:$P$72)+SUMIF('JU F'!$D$5:$D$72,CLUBS!$B37,'JU F'!$P$5:$P$72)+SUMIF('JU H'!$D$5:$D$72,CLUBS!$B37,'JU H'!$P$5:$P$72)</f>
        <v>0</v>
      </c>
      <c r="O37" s="26">
        <f>COUNTIFS('MP F'!$D$5:$D$72,CLUBS!$B37,'MP F'!$Q$5:$Q$72,"&gt;0")+COUNTIFS('MP H'!$D$5:$D$72,CLUBS!$B37,'MP H'!$Q$5:$Q$72,"&gt;0")+COUNTIFS('PO F'!$D$5:$D$72,CLUBS!$B37,'PO F'!$Q$5:$Q$72,"&gt;0")+COUNTIFS('PO H'!$D$5:$D$72,CLUBS!$B37,'PO H'!$Q$5:$Q$72,"&gt;0")+COUNTIFS('PU F'!$D$5:$D$72,CLUBS!$B37,'PU F'!$Q$5:$Q$72,"&gt;0")+COUNTIFS('PU H'!$D$5:$D$72,CLUBS!$B37,'PU H'!$Q$5:$Q$72,"&gt;0")+COUNTIFS('BE F'!$D$5:$D$72,CLUBS!$B37,'BE F'!$Q$5:$Q$72,"&gt;0")+COUNTIFS('BE H'!$D$5:$D$72,CLUBS!$B37,'BE H'!$Q$5:$Q$72,"&gt;0")+COUNTIFS('MI F'!$D$5:$D$72,CLUBS!$B37,'MI F'!$Q$5:$Q$72,"&gt;0")+COUNTIFS('MI H'!$D$5:$D$72,CLUBS!$B37,'MI H'!$Q$5:$Q$72,"&gt;0")+COUNTIFS('CA F'!$D$5:$D$72,CLUBS!$B37,'CA F'!$Q$5:$Q$72,"&gt;0")+COUNTIFS('CA H'!$D$5:$D$72,CLUBS!$B37,'CA H'!$Q$5:$Q$72,"&gt;0")+COUNTIFS('JU F'!$D$5:$D$72,CLUBS!$B37,'JU F'!$Q$5:$Q$72,"&gt;0")+COUNTIFS('JU H'!$D$5:$D$72,CLUBS!$B37,'JU H'!$Q$5:$Q$72,"&gt;0")</f>
        <v>0</v>
      </c>
      <c r="P37" s="26">
        <f>SUMIF('MP F'!$D$5:$D$72,CLUBS!$B37,'MP F'!$R$5:$R$72)+SUMIF('MP H'!$D$5:$D$72,CLUBS!$B37,'MP H'!$R$5:$R$72)+SUMIF('PO F'!$D$5:$D$72,CLUBS!$B37,'PO F'!$R$5:$R$72)+SUMIF('PO H'!$D$5:$D$72,CLUBS!$B37,'PO H'!$R$5:$R$72)+SUMIF('PU F'!$D$5:$D$72,CLUBS!$B37,'PU F'!$R$5:$R$72)+SUMIF('PU H'!$D$5:$D$72,CLUBS!$B37,'PU H'!$R$5:$R$72)+SUMIF('BE F'!$D$5:$D$72,CLUBS!$B37,'BE F'!$R$5:$R$72)+SUMIF('BE H'!$D$5:$D$72,CLUBS!$B37,'BE H'!$R$5:$R$72)+SUMIF('MI F'!$D$5:$D$72,CLUBS!$B37,'MI F'!$R$5:$R$72)+SUMIF('MI H'!$D$5:$D$72,CLUBS!$B37,'MI H'!$R$5:$R$72)+SUMIF('CA F'!$D$5:$D$72,CLUBS!$B37,'CA F'!$R$5:$R$72)+SUMIF('CA H'!$D$5:$D$72,CLUBS!$B37,'CA H'!$R$5:$R$72)+SUMIF('JU F'!$D$5:$D$72,CLUBS!$B37,'JU F'!$R$5:$R$72)+SUMIF('JU H'!$D$5:$D$72,CLUBS!$B37,'JU H'!$R$5:$R$72)</f>
        <v>0</v>
      </c>
      <c r="Q37" s="26">
        <f>COUNTIFS('MP F'!$D$5:$D$72,CLUBS!$B37,'MP F'!$S$5:$S$72,"&gt;0")+COUNTIFS('MP H'!$D$5:$D$72,CLUBS!$B37,'MP H'!$S$5:$S$72,"&gt;0")+COUNTIFS('PO F'!$D$5:$D$72,CLUBS!$B37,'PO F'!$S$5:$S$72,"&gt;0")+COUNTIFS('PO H'!$D$5:$D$72,CLUBS!$B37,'PO H'!$S$5:$S$72,"&gt;0")+COUNTIFS('PU F'!$D$5:$D$72,CLUBS!$B37,'PU F'!$S$5:$S$72,"&gt;0")+COUNTIFS('PU H'!$D$5:$D$72,CLUBS!$B37,'PU H'!$S$5:$S$72,"&gt;0")+COUNTIFS('BE F'!$D$5:$D$72,CLUBS!$B37,'BE F'!$S$5:$S$72,"&gt;0")+COUNTIFS('BE H'!$D$5:$D$72,CLUBS!$B37,'BE H'!$S$5:$S$72,"&gt;0")+COUNTIFS('MI F'!$D$5:$D$72,CLUBS!$B37,'MI F'!$S$5:$S$72,"&gt;0")+COUNTIFS('MI H'!$D$5:$D$72,CLUBS!$B37,'MI H'!$S$5:$S$72,"&gt;0")+COUNTIFS('CA F'!$D$5:$D$72,CLUBS!$B37,'CA F'!$S$5:$S$72,"&gt;0")+COUNTIFS('CA H'!$D$5:$D$72,CLUBS!$B37,'CA H'!$S$5:$S$72,"&gt;0")+COUNTIFS('JU F'!$D$5:$D$72,CLUBS!$B37,'JU F'!$S$5:$S$72,"&gt;0")+COUNTIFS('JU H'!$D$5:$D$72,CLUBS!$B37,'JU H'!$S$5:$S$72,"&gt;0")</f>
        <v>0</v>
      </c>
      <c r="R37" s="26">
        <f>SUMIF('MP F'!$D$5:$D$72,CLUBS!$B37,'MP F'!$T$5:$T$72)+SUMIF('MP H'!$D$5:$D$72,CLUBS!$B37,'MP H'!$T$5:$T$72)+SUMIF('PO F'!$D$5:$D$72,CLUBS!$B37,'PO F'!$T$5:$T$72)+SUMIF('PO H'!$D$5:$D$72,CLUBS!$B37,'PO H'!$T$5:$T$72)+SUMIF('PU F'!$D$5:$D$72,CLUBS!$B37,'PU F'!$T$5:$T$72)+SUMIF('PU H'!$D$5:$D$72,CLUBS!$B37,'PU H'!$T$5:$T$72)+SUMIF('BE F'!$D$5:$D$72,CLUBS!$B37,'BE F'!$T$5:$T$72)+SUMIF('BE H'!$D$5:$D$72,CLUBS!$B37,'BE H'!$T$5:$T$72)+SUMIF('MI F'!$D$5:$D$72,CLUBS!$B37,'MI F'!$T$5:$T$72)+SUMIF('MI H'!$D$5:$D$72,CLUBS!$B37,'MI H'!$T$5:$T$72)+SUMIF('CA F'!$D$5:$D$72,CLUBS!$B37,'CA F'!$T$5:$T$72)+SUMIF('CA H'!$D$5:$D$72,CLUBS!$B37,'CA H'!$T$5:$T$72)+SUMIF('JU F'!$D$5:$D$72,CLUBS!$B37,'JU F'!$T$5:$T$72)+SUMIF('JU H'!$D$5:$D$72,CLUBS!$B37,'JU H'!$T$5:$T$72)</f>
        <v>0</v>
      </c>
      <c r="S37" s="26">
        <f>COUNTIFS('MP F'!$D$5:$D$72,CLUBS!$B37,'MP F'!$U$5:$U$72,"&gt;0")+COUNTIFS('MP H'!$D$5:$D$72,CLUBS!$B37,'MP H'!$U$5:$U$72,"&gt;0")+COUNTIFS('PO F'!$D$5:$D$72,CLUBS!$B37,'PO F'!$U$5:$U$72,"&gt;0")+COUNTIFS('PO H'!$D$5:$D$72,CLUBS!$B37,'PO H'!$U$5:$U$72,"&gt;0")+COUNTIFS('PU F'!$D$5:$D$72,CLUBS!$B37,'PU F'!$U$5:$U$72,"&gt;0")+COUNTIFS('PU H'!$D$5:$D$72,CLUBS!$B37,'PU H'!$U$5:$U$72,"&gt;0")+COUNTIFS('BE F'!$D$5:$D$72,CLUBS!$B37,'BE F'!$U$5:$U$72,"&gt;0")+COUNTIFS('BE H'!$D$5:$D$72,CLUBS!$B37,'BE H'!$U$5:$U$72,"&gt;0")+COUNTIFS('MI F'!$D$5:$D$72,CLUBS!$B37,'MI F'!$U$5:$U$72,"&gt;0")+COUNTIFS('MI H'!$D$5:$D$72,CLUBS!$B37,'MI H'!$U$5:$U$72,"&gt;0")+COUNTIFS('CA F'!$D$5:$D$72,CLUBS!$B37,'CA F'!$U$5:$U$72,"&gt;0")+COUNTIFS('CA H'!$D$5:$D$72,CLUBS!$B37,'CA H'!$U$5:$U$72,"&gt;0")+COUNTIFS('JU F'!$D$5:$D$72,CLUBS!$B37,'JU F'!$U$5:$U$72,"&gt;0")+COUNTIFS('JU H'!$D$5:$D$72,CLUBS!$B37,'JU H'!$U$5:$U$72,"&gt;0")</f>
        <v>0</v>
      </c>
      <c r="T37" s="26">
        <f>SUMIF('MP F'!$D$5:$D$72,CLUBS!$B37,'MP F'!$V$5:$V$72)+SUMIF('MP H'!$D$5:$D$72,CLUBS!$B37,'MP H'!$V$5:$V$72)+SUMIF('PO F'!$D$5:$D$72,CLUBS!$B37,'PO F'!$V$5:$V$72)+SUMIF('PO H'!$D$5:$D$72,CLUBS!$B37,'PO H'!$V$5:$V$72)+SUMIF('PU F'!$D$5:$D$72,CLUBS!$B37,'PU F'!$V$5:$V$72)+SUMIF('PU H'!$D$5:$D$72,CLUBS!$B37,'PU H'!$V$5:$V$72)+SUMIF('BE F'!$D$5:$D$72,CLUBS!$B37,'BE F'!$V$5:$V$72)+SUMIF('BE H'!$D$5:$D$72,CLUBS!$B37,'BE H'!$V$5:$V$72)+SUMIF('MI F'!$D$5:$D$72,CLUBS!$B37,'MI F'!$V$5:$V$72)+SUMIF('MI H'!$D$5:$D$72,CLUBS!$B37,'MI H'!$V$5:$V$72)+SUMIF('CA F'!$D$5:$D$72,CLUBS!$B37,'CA F'!$V$5:$V$72)+SUMIF('CA H'!$D$5:$D$72,CLUBS!$B37,'CA H'!$V$5:$V$72)+SUMIF('JU F'!$D$5:$D$72,CLUBS!$B37,'JU F'!$V$5:$V$72)+SUMIF('JU H'!$D$5:$D$72,CLUBS!$B37,'JU H'!$V$5:$V$72)</f>
        <v>0</v>
      </c>
      <c r="U37" s="26">
        <f>COUNTIFS('MP F'!$D$5:$D$72,CLUBS!$B37,'MP F'!$W$5:$W$72,"&gt;0")+COUNTIFS('MP H'!$D$5:$D$72,CLUBS!$B37,'MP H'!$W$5:$W$72,"&gt;0")+COUNTIFS('PO F'!$D$5:$D$72,CLUBS!$B37,'PO F'!$W$5:$W$72,"&gt;0")+COUNTIFS('PO H'!$D$5:$D$72,CLUBS!$B37,'PO H'!$W$5:$W$72,"&gt;0")+COUNTIFS('PU F'!$D$5:$D$72,CLUBS!$B37,'PU F'!$W$5:$W$72,"&gt;0")+COUNTIFS('PU H'!$D$5:$D$72,CLUBS!$B37,'PU H'!$W$5:$W$72,"&gt;0")+COUNTIFS('BE F'!$D$5:$D$72,CLUBS!$B37,'BE F'!$W$5:$W$72,"&gt;0")+COUNTIFS('BE H'!$D$5:$D$72,CLUBS!$B37,'BE H'!$W$5:$W$72,"&gt;0")+COUNTIFS('MI F'!$D$5:$D$72,CLUBS!$B37,'MI F'!$W$5:$W$72,"&gt;0")+COUNTIFS('MI H'!$D$5:$D$72,CLUBS!$B37,'MI H'!$W$5:$W$72,"&gt;0")+COUNTIFS('CA F'!$D$5:$D$72,CLUBS!$B37,'CA F'!$W$5:$W$72,"&gt;0")+COUNTIFS('CA H'!$D$5:$D$72,CLUBS!$B37,'CA H'!$W$5:$W$72,"&gt;0")+COUNTIFS('JU F'!$D$5:$D$72,CLUBS!$B37,'JU F'!$W$5:$W$72,"&gt;0")+COUNTIFS('JU H'!$D$5:$D$72,CLUBS!$B37,'JU H'!$W$5:$W$72,"&gt;0")</f>
        <v>0</v>
      </c>
      <c r="V37" s="26">
        <f>SUMIF('MP F'!$D$5:$D$72,CLUBS!$B37,'MP F'!$X$5:$X$72)+SUMIF('MP H'!$D$5:$D$72,CLUBS!$B37,'MP H'!$X$5:$X$72)+SUMIF('PO F'!$D$5:$D$72,CLUBS!$B37,'PO F'!$X$5:$X$72)+SUMIF('PO H'!$D$5:$D$72,CLUBS!$B37,'PO H'!$X$5:$X$72)+SUMIF('PU F'!$D$5:$D$72,CLUBS!$B37,'PU F'!$X$5:$X$72)+SUMIF('PU H'!$D$5:$D$72,CLUBS!$B37,'PU H'!$X$5:$X$72)+SUMIF('BE F'!$D$5:$D$72,CLUBS!$B37,'BE F'!$X$5:$X$72)+SUMIF('BE H'!$D$5:$D$72,CLUBS!$B37,'BE H'!$X$5:$X$72)+SUMIF('MI F'!$D$5:$D$72,CLUBS!$B37,'MI F'!$X$5:$X$72)+SUMIF('MI H'!$D$5:$D$72,CLUBS!$B37,'MI H'!$X$5:$X$72)+SUMIF('CA F'!$D$5:$D$72,CLUBS!$B37,'CA F'!$X$5:$X$72)+SUMIF('CA H'!$D$5:$D$72,CLUBS!$B37,'CA H'!$X$5:$X$72)+SUMIF('JU F'!$D$5:$D$72,CLUBS!$B37,'JU F'!$X$5:$X$72)+SUMIF('JU H'!$D$5:$D$72,CLUBS!$B37,'JU H'!$X$5:$X$72)</f>
        <v>0</v>
      </c>
      <c r="W37" s="26">
        <f>COUNTIFS('MP F'!$D$5:$D$72,CLUBS!$B37,'MP F'!$Y$5:$Y$72,"&gt;0")+COUNTIFS('MP H'!$D$5:$D$72,CLUBS!$B37,'MP H'!$Y$5:$Y$72,"&gt;0")+COUNTIFS('PO F'!$D$5:$D$72,CLUBS!$B37,'PO F'!$Y$5:$Y$72,"&gt;0")+COUNTIFS('PO H'!$D$5:$D$72,CLUBS!$B37,'PO H'!$Y$5:$Y$72,"&gt;0")+COUNTIFS('PU F'!$D$5:$D$72,CLUBS!$B37,'PU F'!$Y$5:$Y$72,"&gt;0")+COUNTIFS('PU H'!$D$5:$D$72,CLUBS!$B37,'PU H'!$Y$5:$Y$72,"&gt;0")+COUNTIFS('BE F'!$D$5:$D$72,CLUBS!$B37,'BE F'!$Y$5:$Y$72,"&gt;0")+COUNTIFS('BE H'!$D$5:$D$72,CLUBS!$B37,'BE H'!$Y$5:$Y$72,"&gt;0")+COUNTIFS('MI F'!$D$5:$D$72,CLUBS!$B37,'MI F'!$Y$5:$Y$72,"&gt;0")+COUNTIFS('MI H'!$D$5:$D$72,CLUBS!$B37,'MI H'!$Y$5:$Y$72,"&gt;0")+COUNTIFS('CA F'!$D$5:$D$72,CLUBS!$B37,'CA F'!$Y$5:$Y$72,"&gt;0")+COUNTIFS('CA H'!$D$5:$D$72,CLUBS!$B37,'CA H'!$Y$5:$Y$72,"&gt;0")+COUNTIFS('JU F'!$D$5:$D$72,CLUBS!$B37,'JU F'!$Y$5:$Y$72,"&gt;0")+COUNTIFS('JU H'!$D$5:$D$72,CLUBS!$B37,'JU H'!$Y$5:$Y$72,"&gt;0")</f>
        <v>0</v>
      </c>
      <c r="X37" s="26">
        <f>SUMIF('MP F'!$D$5:$D$72,CLUBS!$B37,'MP F'!$Z$5:$Z$72)+SUMIF('MP H'!$D$5:$D$72,CLUBS!$B37,'MP H'!$Z$5:$Z$72)+SUMIF('PO F'!$D$5:$D$72,CLUBS!$B37,'PO F'!$Z$5:$Z$72)+SUMIF('PO H'!$D$5:$D$72,CLUBS!$B37,'PO H'!$Z$5:$Z$72)+SUMIF('PU F'!$D$5:$D$72,CLUBS!$B37,'PU F'!$Z$5:$Z$72)+SUMIF('PU H'!$D$5:$D$72,CLUBS!$B37,'PU H'!$Z$5:$Z$72)+SUMIF('BE F'!$D$5:$D$72,CLUBS!$B37,'BE F'!$Z$5:$Z$72)+SUMIF('BE H'!$D$5:$D$72,CLUBS!$B37,'BE H'!$Z$5:$Z$72)+SUMIF('MI F'!$D$5:$D$72,CLUBS!$B37,'MI F'!$Z$5:$Z$72)+SUMIF('MI H'!$D$5:$D$72,CLUBS!$B37,'MI H'!$Z$5:$Z$72)+SUMIF('CA F'!$D$5:$D$72,CLUBS!$B37,'CA F'!$Z$5:$Z$72)+SUMIF('CA H'!$D$5:$D$72,CLUBS!$B37,'CA H'!$Z$5:$Z$72)+SUMIF('JU F'!$D$5:$D$72,CLUBS!$B37,'JU F'!$Z$5:$Z$72)+SUMIF('JU H'!$D$5:$D$72,CLUBS!$B37,'JU H'!$Z$5:$Z$72)</f>
        <v>0</v>
      </c>
      <c r="Y37" s="26">
        <f>COUNTIFS('MP F'!$D$5:$D$72,CLUBS!$B37,'MP F'!$AA$5:$AA$72,"&gt;0")+COUNTIFS('MP H'!$D$5:$D$72,CLUBS!$B37,'MP H'!$AA$5:$AA$72,"&gt;0")+COUNTIFS('PO F'!$D$5:$D$72,CLUBS!$B37,'PO F'!$AA$5:$AA$72,"&gt;0")+COUNTIFS('PO H'!$D$5:$D$72,CLUBS!$B37,'PO H'!$AA$5:$AA$72,"&gt;0")+COUNTIFS('PU F'!$D$5:$D$72,CLUBS!$B37,'PU F'!$AA$5:$AA$72,"&gt;0")+COUNTIFS('PU H'!$D$5:$D$72,CLUBS!$B37,'PU H'!$AA$5:$AA$72,"&gt;0")+COUNTIFS('BE F'!$D$5:$D$72,CLUBS!$B37,'BE F'!$AA$5:$AA$72,"&gt;0")+COUNTIFS('BE H'!$D$5:$D$72,CLUBS!$B37,'BE H'!$AA$5:$AA$72,"&gt;0")+COUNTIFS('MI F'!$D$5:$D$72,CLUBS!$B37,'MI F'!$AA$5:$AA$72,"&gt;0")+COUNTIFS('MI H'!$D$5:$D$72,CLUBS!$B37,'MI H'!$AA$5:$AA$72,"&gt;0")+COUNTIFS('CA F'!$D$5:$D$72,CLUBS!$B37,'CA F'!$AA$5:$AA$72,"&gt;0")+COUNTIFS('CA H'!$D$5:$D$72,CLUBS!$B37,'CA H'!$AA$5:$AA$72,"&gt;0")+COUNTIFS('JU F'!$D$5:$D$72,CLUBS!$B37,'JU F'!$AA$5:$AA$72,"&gt;0")+COUNTIFS('JU H'!$D$5:$D$72,CLUBS!$B37,'JU H'!$AA$5:$AA$72,"&gt;0")</f>
        <v>0</v>
      </c>
      <c r="Z37" s="26">
        <f>SUMIF('MP F'!$D$5:$D$72,CLUBS!$B37,'MP F'!$AB$5:$AB$72)+SUMIF('MP H'!$D$5:$D$72,CLUBS!$B37,'MP H'!$AB$5:$AB$72)+SUMIF('PO F'!$D$5:$D$72,CLUBS!$B37,'PO F'!$AB$5:$AB$72)+SUMIF('PO H'!$D$5:$D$72,CLUBS!$B37,'PO H'!$AB$5:$AB$72)+SUMIF('PU F'!$D$5:$D$72,CLUBS!$B37,'PU F'!$AB$5:$AB$72)+SUMIF('PU H'!$D$5:$D$72,CLUBS!$B37,'PU H'!$AB$5:$AB$72)+SUMIF('BE F'!$D$5:$D$72,CLUBS!$B37,'BE F'!$AB$5:$AB$72)+SUMIF('BE H'!$D$5:$D$72,CLUBS!$B37,'BE H'!$AB$5:$AB$72)+SUMIF('MI F'!$D$5:$D$72,CLUBS!$B37,'MI F'!$AB$5:$AB$72)+SUMIF('MI H'!$D$5:$D$72,CLUBS!$B37,'MI H'!$AB$5:$AB$72)+SUMIF('CA F'!$D$5:$D$72,CLUBS!$B37,'CA F'!$AB$5:$AB$72)+SUMIF('CA H'!$D$5:$D$72,CLUBS!$B37,'CA H'!$AB$5:$AB$72)+SUMIF('JU F'!$D$5:$D$72,CLUBS!$B37,'JU F'!$AB$5:$AB$72)+SUMIF('JU H'!$D$5:$D$72,CLUBS!$B37,'JU H'!$AB$5:$AB$72)</f>
        <v>0</v>
      </c>
      <c r="AA37" s="26">
        <f>COUNTIFS('MP F'!$D$5:$D$72,CLUBS!$B37,'MP F'!$AC$5:$AC$72,"&gt;0")+COUNTIFS('MP H'!$D$5:$D$72,CLUBS!$B37,'MP H'!$AC$5:$AC$72,"&gt;0")+COUNTIFS('PO F'!$D$5:$D$72,CLUBS!$B37,'PO F'!$AC$5:$AC$72,"&gt;0")+COUNTIFS('PO H'!$D$5:$D$72,CLUBS!$B37,'PO H'!$AC$5:$AC$72,"&gt;0")+COUNTIFS('PU F'!$D$5:$D$72,CLUBS!$B37,'PU F'!$AC$5:$AC$72,"&gt;0")+COUNTIFS('PU H'!$D$5:$D$72,CLUBS!$B37,'PU H'!$AC$5:$AC$72,"&gt;0")+COUNTIFS('BE F'!$D$5:$D$72,CLUBS!$B37,'BE F'!$AC$5:$AC$72,"&gt;0")+COUNTIFS('BE H'!$D$5:$D$72,CLUBS!$B37,'BE H'!$AC$5:$AC$72,"&gt;0")+COUNTIFS('MI F'!$D$5:$D$72,CLUBS!$B37,'MI F'!$AC$5:$AC$72,"&gt;0")+COUNTIFS('MI H'!$D$5:$D$72,CLUBS!$B37,'MI H'!$AC$5:$AC$72,"&gt;0")+COUNTIFS('CA F'!$D$5:$D$72,CLUBS!$B37,'CA F'!$AC$5:$AC$72,"&gt;0")+COUNTIFS('CA H'!$D$5:$D$72,CLUBS!$B37,'CA H'!$AC$5:$AC$72,"&gt;0")+COUNTIFS('JU F'!$D$5:$D$72,CLUBS!$B37,'JU F'!$AC$5:$AC$72,"&gt;0")+COUNTIFS('JU H'!$D$5:$D$72,CLUBS!$B37,'JU H'!$AC$5:$AC$72,"&gt;0")</f>
        <v>0</v>
      </c>
      <c r="AB37" s="26">
        <f>SUMIF('MP F'!$D$5:$D$72,CLUBS!$B37,'MP F'!$AD$5:$AD$72)+SUMIF('MP H'!$D$5:$D$72,CLUBS!$B37,'MP H'!$AD$5:$AD$72)+SUMIF('PO F'!$D$5:$D$72,CLUBS!$B37,'PO F'!$AD$5:$AD$72)+SUMIF('PO H'!$D$5:$D$72,CLUBS!$B37,'PO H'!$AD$5:$AD$72)+SUMIF('PU F'!$D$5:$D$72,CLUBS!$B37,'PU F'!$AD$5:$AD$72)+SUMIF('PU H'!$D$5:$D$72,CLUBS!$B37,'PU H'!$AD$5:$AD$72)+SUMIF('BE F'!$D$5:$D$72,CLUBS!$B37,'BE F'!$AD$5:$AD$72)+SUMIF('BE H'!$D$5:$D$72,CLUBS!$B37,'BE H'!$AD$5:$AD$72)+SUMIF('MI F'!$D$5:$D$72,CLUBS!$B37,'MI F'!$AD$5:$AD$72)+SUMIF('MI H'!$D$5:$D$72,CLUBS!$B37,'MI H'!$AD$5:$AD$72)+SUMIF('CA F'!$D$5:$D$72,CLUBS!$B37,'CA F'!$AD$5:$AD$72)+SUMIF('CA H'!$D$5:$D$72,CLUBS!$B37,'CA H'!$AD$5:$AD$72)+SUMIF('JU F'!$D$5:$D$72,CLUBS!$B37,'JU F'!$AD$5:$AD$72)+SUMIF('JU H'!$D$5:$D$72,CLUBS!$B37,'JU H'!$AD$5:$AD$72)</f>
        <v>0</v>
      </c>
      <c r="AC37" s="26">
        <f>COUNTIFS('MP F'!$D$5:$D$72,CLUBS!$B37,'MP F'!$AE$5:$AE$72,"&gt;0")+COUNTIFS('MP H'!$D$5:$D$72,CLUBS!$B37,'MP H'!$AE$5:$AE$72,"&gt;0")+COUNTIFS('PO F'!$D$5:$D$72,CLUBS!$B37,'PO F'!$AE$5:$AE$72,"&gt;0")+COUNTIFS('PO H'!$D$5:$D$72,CLUBS!$B37,'PO H'!$AE$5:$AE$72,"&gt;0")+COUNTIFS('PU F'!$D$5:$D$72,CLUBS!$B37,'PU F'!$AE$5:$AE$72,"&gt;0")+COUNTIFS('PU H'!$D$5:$D$72,CLUBS!$B37,'PU H'!$AE$5:$AE$72,"&gt;0")+COUNTIFS('BE F'!$D$5:$D$72,CLUBS!$B37,'BE F'!$AE$5:$AE$72,"&gt;0")+COUNTIFS('BE H'!$D$5:$D$72,CLUBS!$B37,'BE H'!$AE$5:$AE$72,"&gt;0")+COUNTIFS('MI F'!$D$5:$D$72,CLUBS!$B37,'MI F'!$AE$5:$AE$72,"&gt;0")+COUNTIFS('MI H'!$D$5:$D$72,CLUBS!$B37,'MI H'!$AE$5:$AE$72,"&gt;0")+COUNTIFS('CA F'!$D$5:$D$72,CLUBS!$B37,'CA F'!$AE$5:$AE$72,"&gt;0")+COUNTIFS('CA H'!$D$5:$D$72,CLUBS!$B37,'CA H'!$AE$5:$AE$72,"&gt;0")+COUNTIFS('JU F'!$D$5:$D$72,CLUBS!$B37,'JU F'!$AE$5:$AE$72,"&gt;0")+COUNTIFS('JU H'!$D$5:$D$72,CLUBS!$B37,'JU H'!$AE$5:$AE$72,"&gt;0")</f>
        <v>0</v>
      </c>
      <c r="AD37" s="26">
        <f>SUMIF('MP F'!$D$5:$D$72,CLUBS!$B37,'MP F'!$AF$5:$AF$72)+SUMIF('MP H'!$D$5:$D$72,CLUBS!$B37,'MP H'!$AF$5:$AF$72)+SUMIF('PO F'!$D$5:$D$72,CLUBS!$B37,'PO F'!$AF$5:$AF$72)+SUMIF('PO H'!$D$5:$D$72,CLUBS!$B37,'PO H'!$AF$5:$AF$72)+SUMIF('PU F'!$D$5:$D$72,CLUBS!$B37,'PU F'!$AF$5:$AF$72)+SUMIF('PU H'!$D$5:$D$72,CLUBS!$B37,'PU H'!$AF$5:$AF$72)+SUMIF('BE F'!$D$5:$D$72,CLUBS!$B37,'BE F'!$AF$5:$AF$72)+SUMIF('BE H'!$D$5:$D$72,CLUBS!$B37,'BE H'!$AF$5:$AF$72)+SUMIF('MI F'!$D$5:$D$72,CLUBS!$B37,'MI F'!$AF$5:$AF$72)+SUMIF('MI H'!$D$5:$D$72,CLUBS!$B37,'MI H'!$AF$5:$AF$72)+SUMIF('CA F'!$D$5:$D$72,CLUBS!$B37,'CA F'!$AF$5:$AF$72)+SUMIF('CA H'!$D$5:$D$72,CLUBS!$B37,'CA H'!$AF$5:$AF$72)+SUMIF('JU F'!$D$5:$D$72,CLUBS!$B37,'JU F'!$AF$5:$AF$72)+SUMIF('JU H'!$D$5:$D$72,CLUBS!$B37,'JU H'!$AF$5:$AF$72)</f>
        <v>0</v>
      </c>
      <c r="AE37" s="26">
        <f>COUNTIFS('MP F'!$D$5:$D$72,CLUBS!$B37,'MP F'!$AG$5:$AG$72,"&gt;0")+COUNTIFS('MP H'!$D$5:$D$72,CLUBS!$B37,'MP H'!$AG$5:$AG$72,"&gt;0")+COUNTIFS('PO F'!$D$5:$D$72,CLUBS!$B37,'PO F'!$AG$5:$AG$72,"&gt;0")+COUNTIFS('PO H'!$D$5:$D$72,CLUBS!$B37,'PO H'!$AG$5:$AG$72,"&gt;0")+COUNTIFS('PU F'!$D$5:$D$72,CLUBS!$B37,'PU F'!$AG$5:$AG$72,"&gt;0")+COUNTIFS('PU H'!$D$5:$D$72,CLUBS!$B37,'PU H'!$AG$5:$AG$72,"&gt;0")+COUNTIFS('BE F'!$D$5:$D$72,CLUBS!$B37,'BE F'!$AG$5:$AG$72,"&gt;0")+COUNTIFS('BE H'!$D$5:$D$72,CLUBS!$B37,'BE H'!$AG$5:$AG$72,"&gt;0")+COUNTIFS('MI F'!$D$5:$D$72,CLUBS!$B37,'MI F'!$AG$5:$AG$72,"&gt;0")+COUNTIFS('MI H'!$D$5:$D$72,CLUBS!$B37,'MI H'!$AG$5:$AG$72,"&gt;0")+COUNTIFS('CA F'!$D$5:$D$72,CLUBS!$B37,'CA F'!$AG$5:$AG$72,"&gt;0")+COUNTIFS('CA H'!$D$5:$D$72,CLUBS!$B37,'CA H'!$AG$5:$AG$72,"&gt;0")+COUNTIFS('JU F'!$D$5:$D$72,CLUBS!$B37,'JU F'!$AG$5:$AG$72,"&gt;0")+COUNTIFS('JU H'!$D$5:$D$72,CLUBS!$B37,'JU H'!$AG$5:$AG$72,"&gt;0")</f>
        <v>0</v>
      </c>
      <c r="AF37" s="26">
        <f>SUMIF('MP F'!$D$5:$D$72,CLUBS!$B37,'MP F'!$AH$5:$AH$72)+SUMIF('MP H'!$D$5:$D$72,CLUBS!$B37,'MP H'!$AH$5:$AH$72)+SUMIF('PO F'!$D$5:$D$72,CLUBS!$B37,'PO F'!$AH$5:$AH$72)+SUMIF('PO H'!$D$5:$D$72,CLUBS!$B37,'PO H'!$AH$5:$AH$72)+SUMIF('PU F'!$D$5:$D$72,CLUBS!$B37,'PU F'!$AH$5:$AH$72)+SUMIF('PU H'!$D$5:$D$72,CLUBS!$B37,'PU H'!$AH$5:$AH$72)+SUMIF('BE F'!$D$5:$D$72,CLUBS!$B37,'BE F'!$AH$5:$AH$72)+SUMIF('BE H'!$D$5:$D$72,CLUBS!$B37,'BE H'!$AH$5:$AH$72)+SUMIF('MI F'!$D$5:$D$72,CLUBS!$B37,'MI F'!$AH$5:$AH$72)+SUMIF('MI H'!$D$5:$D$72,CLUBS!$B37,'MI H'!$AH$5:$AH$72)+SUMIF('CA F'!$D$5:$D$72,CLUBS!$B37,'CA F'!$AH$5:$AH$72)+SUMIF('CA H'!$D$5:$D$72,CLUBS!$B37,'CA H'!$AH$5:$AH$72)+SUMIF('JU F'!$D$5:$D$72,CLUBS!$B37,'JU F'!$AH$5:$AH$72)+SUMIF('JU H'!$D$5:$D$72,CLUBS!$B37,'JU H'!$AH$5:$AH$72)</f>
        <v>0</v>
      </c>
      <c r="AG37" s="16">
        <f t="shared" si="1"/>
        <v>25</v>
      </c>
      <c r="AH37" s="28">
        <f t="shared" si="2"/>
        <v>66</v>
      </c>
      <c r="AI37" s="29">
        <f t="shared" si="3"/>
        <v>2.64</v>
      </c>
      <c r="AJ37" s="14">
        <f>COUNTIF('Licenciés Jeunes 2023'!F:F,CLUBS!B37)</f>
        <v>0</v>
      </c>
      <c r="AK37" s="27">
        <f t="shared" si="4"/>
        <v>0</v>
      </c>
    </row>
    <row r="38" spans="1:37" ht="13.5" x14ac:dyDescent="0.25">
      <c r="A38" s="16"/>
      <c r="B38" s="17" t="s">
        <v>22</v>
      </c>
      <c r="C38" s="14">
        <f>COUNTIFS('MP F'!$D$5:$D$72,CLUBS!$B38,'MP F'!$E$5:$E$72,"&gt;0")+COUNTIFS('MP H'!$D$5:$D$72,CLUBS!$B38,'MP H'!$E$5:$E$72,"&gt;0")+COUNTIFS('PO F'!$D$5:$D$72,CLUBS!$B38,'PO F'!$E$5:$E$72,"&gt;0")+COUNTIFS('PO H'!$D$5:$D$72,CLUBS!$B38,'PO H'!$E$5:$E$72,"&gt;0")+COUNTIFS('PU F'!$D$5:$D$72,CLUBS!$B38,'PU F'!$E$5:$E$72,"&gt;0")+COUNTIFS('PU H'!$D$5:$D$72,CLUBS!$B38,'PU H'!$E$5:$E$72,"&gt;0")+COUNTIFS('BE F'!$D$5:$D$72,CLUBS!$B38,'BE F'!$E$5:$E$72,"&gt;0")+COUNTIFS('BE H'!$D$5:$D$72,CLUBS!$B38,'BE H'!$E$5:$E$72,"&gt;0")+COUNTIFS('MI F'!$D$5:$D$72,CLUBS!$B38,'MI F'!$E$5:$E$72,"&gt;0")+COUNTIFS('MI H'!$D$5:$D$72,CLUBS!$B38,'MI H'!$E$5:$E$72,"&gt;0")+COUNTIFS('CA F'!$D$5:$D$72,CLUBS!$B38,'CA F'!$E$5:$E$72,"&gt;0")+COUNTIFS('CA H'!$D$5:$D$72,CLUBS!$B38,'CA H'!$E$5:$E$72,"&gt;0")+COUNTIFS('JU F'!$D$5:$D$72,CLUBS!$B38,'JU F'!$E$5:$E$72,"&gt;0")+COUNTIFS('JU H'!$D$5:$D$72,CLUBS!$B38,'JU H'!$E$5:$E$72,"&gt;0")</f>
        <v>0</v>
      </c>
      <c r="D38" s="27">
        <f>SUMIF('MP F'!$D$5:$D$72,CLUBS!$B38,'MP F'!$F$5:$F$72)+SUMIF('MP H'!$D$5:$D$72,CLUBS!$B38,'MP H'!$F$5:$F$72)+SUMIF('PO F'!$D$5:$D$72,CLUBS!$B38,'PO F'!$F$5:$F$72)+SUMIF('PO H'!$D$5:$D$72,CLUBS!$B38,'PO H'!$F$5:$F$72)+SUMIF('PU F'!$D$5:$D$72,CLUBS!$B38,'PU F'!$F$5:$F$72)+SUMIF('PU H'!$D$5:$D$72,CLUBS!$B38,'PU H'!$F$5:$F$72)+SUMIF('BE F'!$D$5:$D$72,CLUBS!$B38,'BE F'!$F$5:$F$72)+SUMIF('BE H'!$D$5:$D$72,CLUBS!$B38,'BE H'!$F$5:$F$72)+SUMIF('MI F'!$D$5:$D$72,CLUBS!$B38,'MI F'!$F$5:$F$72)+SUMIF('MI H'!$D$5:$D$72,CLUBS!$B38,'MI H'!$F$5:$F$72)+SUMIF('CA F'!$D$5:$D$72,CLUBS!$B38,'CA F'!$F$5:$F$72)+SUMIF('CA H'!$D$5:$D$72,CLUBS!$B38,'CA H'!$F$5:$F$72)+SUMIF('JU F'!$D$5:$D$72,CLUBS!$B38,'JU F'!$F$5:$F$72)+SUMIF('JU H'!$D$5:$D$72,CLUBS!$B38,'JU H'!$F$5:$F$72)</f>
        <v>0</v>
      </c>
      <c r="E38" s="38">
        <f>COUNTIFS('MP F'!$D$5:$D$72,CLUBS!$B38,'MP F'!$G$5:$G$72,"&gt;0")+COUNTIFS('MP H'!$D$5:$D$72,CLUBS!$B38,'MP H'!$G$5:$G$72,"&gt;0")+COUNTIFS('PO F'!$D$5:$D$72,CLUBS!$B38,'PO F'!$G$5:$G$72,"&gt;0")+COUNTIFS('PO H'!$D$5:$D$72,CLUBS!$B38,'PO H'!$G$5:$G$72,"&gt;0")+COUNTIFS('PU F'!$D$5:$D$72,CLUBS!$B38,'PU F'!$G$5:$G$72,"&gt;0")+COUNTIFS('PU H'!$D$5:$D$72,CLUBS!$B38,'PU H'!$G$5:$G$72,"&gt;0")+COUNTIFS('BE F'!$D$5:$D$72,CLUBS!$B38,'BE F'!$G$5:$G$72,"&gt;0")+COUNTIFS('BE H'!$D$5:$D$72,CLUBS!$B38,'BE H'!$G$5:$G$72,"&gt;0")+COUNTIFS('MI F'!$D$5:$D$72,CLUBS!$B38,'MI F'!$G$5:$G$72,"&gt;0")+COUNTIFS('MI H'!$D$5:$D$72,CLUBS!$B38,'MI H'!$G$5:$G$72,"&gt;0")+COUNTIFS('CA F'!$D$5:$D$72,CLUBS!$B38,'CA F'!$G$5:$G$72,"&gt;0")+COUNTIFS('CA H'!$D$5:$D$72,CLUBS!$B38,'CA H'!$G$5:$G$72,"&gt;0")+COUNTIFS('JU F'!$D$5:$D$72,CLUBS!$B38,'JU F'!$G$5:$G$72,"&gt;0")+COUNTIFS('JU H'!$D$5:$D$72,CLUBS!$B38,'JU H'!$G$5:$G$72,"&gt;0")</f>
        <v>0</v>
      </c>
      <c r="F38" s="58">
        <f>SUMIF('MP F'!$D$5:$D$72,CLUBS!$B38,'MP F'!$H$5:$H$72)+SUMIF('MP H'!$D$5:$D$72,CLUBS!$B38,'MP H'!$H$5:$H$72)+SUMIF('PO F'!$D$5:$D$72,CLUBS!$B38,'PO F'!$H$5:$H$72)+SUMIF('PO H'!$D$5:$D$72,CLUBS!$B38,'PO H'!$H$5:$H$72)+SUMIF('PU F'!$D$5:$D$72,CLUBS!$B38,'PU F'!$H$5:$H$72)+SUMIF('PU H'!$D$5:$D$72,CLUBS!$B38,'PU H'!$H$5:$H$72)+SUMIF('BE F'!$D$5:$D$72,CLUBS!$B38,'BE F'!$H$5:$H$72)+SUMIF('BE H'!$D$5:$D$72,CLUBS!$B38,'BE H'!$H$5:$H$72)+SUMIF('MI F'!$D$5:$D$72,CLUBS!$B38,'MI F'!$H$5:$H$72)+SUMIF('MI H'!$D$5:$D$72,CLUBS!$B38,'MI H'!$H$5:$H$72)+SUMIF('CA F'!$D$5:$D$72,CLUBS!$B38,'CA F'!$H$5:$H$72)+SUMIF('CA H'!$D$5:$D$72,CLUBS!$B38,'CA H'!$H$5:$H$72)+SUMIF('JU F'!$D$5:$D$72,CLUBS!$B38,'JU F'!$H$5:$H$72)+SUMIF('JU H'!$D$5:$D$72,CLUBS!$B38,'JU H'!$H$5:$H$72)</f>
        <v>0</v>
      </c>
      <c r="G38" s="14">
        <f>COUNTIFS('MP F'!$D$5:$D$72,CLUBS!$B38,'MP F'!$I$5:$I$72,"&gt;0")+COUNTIFS('MP H'!$D$5:$D$72,CLUBS!$B38,'MP H'!$I$5:$I$72,"&gt;0")+COUNTIFS('PO F'!$D$5:$D$72,CLUBS!$B38,'PO F'!$I$5:$I$72,"&gt;0")+COUNTIFS('PO H'!$D$5:$D$72,CLUBS!$B38,'PO H'!$I$5:$I$72,"&gt;0")+COUNTIFS('PU F'!$D$5:$D$72,CLUBS!$B38,'PU F'!$I$5:$I$72,"&gt;0")+COUNTIFS('PU H'!$D$5:$D$72,CLUBS!$B38,'PU H'!$I$5:$I$72,"&gt;0")+COUNTIFS('BE F'!$D$5:$D$72,CLUBS!$B38,'BE F'!$I$5:$I$72,"&gt;0")+COUNTIFS('BE H'!$D$5:$D$72,CLUBS!$B38,'BE H'!$I$5:$I$72,"&gt;0")+COUNTIFS('MI F'!$D$5:$D$72,CLUBS!$B38,'MI F'!$I$5:$I$72,"&gt;0")+COUNTIFS('MI H'!$D$5:$D$72,CLUBS!$B38,'MI H'!$I$5:$I$72,"&gt;0")+COUNTIFS('CA F'!$D$5:$D$72,CLUBS!$B38,'CA F'!$I$5:$I$72,"&gt;0")+COUNTIFS('CA H'!$D$5:$D$72,CLUBS!$B38,'CA H'!$I$5:$I$72,"&gt;0")+COUNTIFS('JU F'!$D$5:$D$72,CLUBS!$B38,'JU F'!$I$5:$I$72,"&gt;0")+COUNTIFS('JU H'!$D$5:$D$72,CLUBS!$B38,'JU H'!$I$5:$I$72,"&gt;0")</f>
        <v>0</v>
      </c>
      <c r="H38" s="26">
        <f>SUMIF('MP F'!$D$5:$D$72,CLUBS!$B38,'MP F'!$J$5:$J$72)+SUMIF('MP H'!$D$5:$D$72,CLUBS!$B38,'MP H'!$J$5:$J$72)+SUMIF('PO F'!$D$5:$D$72,CLUBS!$B38,'PO F'!$J$5:$J$72)+SUMIF('PO H'!$D$5:$D$72,CLUBS!$B38,'PO H'!$J$5:$J$72)+SUMIF('PU F'!$D$5:$D$72,CLUBS!$B38,'PU F'!$J$5:$J$72)+SUMIF('PU H'!$D$5:$D$72,CLUBS!$B38,'PU H'!$J$5:$J$72)+SUMIF('BE F'!$D$5:$D$72,CLUBS!$B38,'BE F'!$J$5:$J$72)+SUMIF('BE H'!$D$5:$D$72,CLUBS!$B38,'BE H'!$J$5:$J$72)+SUMIF('MI F'!$D$5:$D$72,CLUBS!$B38,'MI F'!$J$5:$J$72)+SUMIF('MI H'!$D$5:$D$72,CLUBS!$B38,'MI H'!$J$5:$J$72)+SUMIF('CA F'!$D$5:$D$72,CLUBS!$B38,'CA F'!$J$5:$J$72)+SUMIF('CA H'!$D$5:$D$72,CLUBS!$B38,'CA H'!$J$5:$J$72)+SUMIF('JU F'!$D$5:$D$72,CLUBS!$B38,'JU F'!$J$5:$J$72)+SUMIF('JU H'!$D$5:$D$72,CLUBS!$B38,'JU H'!$J$5:$J$72)</f>
        <v>0</v>
      </c>
      <c r="I38" s="38">
        <f>COUNTIFS('MP F'!$D$5:$D$72,CLUBS!$B38,'MP F'!$K$5:$K$72,"&gt;0")+COUNTIFS('MP H'!$D$5:$D$72,CLUBS!$B38,'MP H'!$K$5:$K$72,"&gt;0")+COUNTIFS('PO F'!$D$5:$D$72,CLUBS!$B38,'PO F'!$K$5:$K$72,"&gt;0")+COUNTIFS('PO H'!$D$5:$D$72,CLUBS!$B38,'PO H'!$K$5:$K$72,"&gt;0")+COUNTIFS('PU F'!$D$5:$D$72,CLUBS!$B38,'PU F'!$K$5:$K$72,"&gt;0")+COUNTIFS('PU H'!$D$5:$D$72,CLUBS!$B38,'PU H'!$K$5:$K$72,"&gt;0")+COUNTIFS('BE F'!$D$5:$D$72,CLUBS!$B38,'BE F'!$K$5:$K$72,"&gt;0")+COUNTIFS('BE H'!$D$5:$D$72,CLUBS!$B38,'BE H'!$K$5:$K$72,"&gt;0")+COUNTIFS('MI F'!$D$5:$D$72,CLUBS!$B38,'MI F'!$K$5:$K$72,"&gt;0")+COUNTIFS('MI H'!$D$5:$D$72,CLUBS!$B38,'MI H'!$K$5:$K$72,"&gt;0")+COUNTIFS('CA F'!$D$5:$D$72,CLUBS!$B38,'CA F'!$K$5:$K$72,"&gt;0")+COUNTIFS('CA H'!$D$5:$D$72,CLUBS!$B38,'CA H'!$K$5:$K$72,"&gt;0")+COUNTIFS('JU F'!$D$5:$D$72,CLUBS!$B38,'JU F'!$K$5:$K$72,"&gt;0")+COUNTIFS('JU H'!$D$5:$D$72,CLUBS!$B38,'JU H'!$K$5:$K$72,"&gt;0")</f>
        <v>0</v>
      </c>
      <c r="J38" s="38">
        <f>SUMIF('MP F'!$D$5:$D$72,CLUBS!$B38,'MP F'!$L$5:$L$72)+SUMIF('MP H'!$D$5:$D$72,CLUBS!$B38,'MP H'!$L$5:$L$72)+SUMIF('PO F'!$D$5:$D$72,CLUBS!$B38,'PO F'!$L$5:$L$72)+SUMIF('PO H'!$D$5:$D$72,CLUBS!$B38,'PO H'!$L$5:$L$72)+SUMIF('PU F'!$D$5:$D$72,CLUBS!$B38,'PU F'!$L$5:$L$72)+SUMIF('PU H'!$D$5:$D$72,CLUBS!$B38,'PU H'!$L$5:$L$72)+SUMIF('BE F'!$D$5:$D$72,CLUBS!$B38,'BE F'!$L$5:$L$72)+SUMIF('BE H'!$D$5:$D$72,CLUBS!$B38,'BE H'!$L$5:$L$72)+SUMIF('MI F'!$D$5:$D$72,CLUBS!$B38,'MI F'!$L$5:$L$72)+SUMIF('MI H'!$D$5:$D$72,CLUBS!$B38,'MI H'!$L$5:$L$72)+SUMIF('CA F'!$D$5:$D$72,CLUBS!$B38,'CA F'!$L$5:$L$72)+SUMIF('CA H'!$D$5:$D$72,CLUBS!$B38,'CA H'!$L$5:$L$72)+SUMIF('JU F'!$D$5:$D$72,CLUBS!$B38,'JU F'!$L$5:$L$72)+SUMIF('JU H'!$D$5:$D$72,CLUBS!$B38,'JU H'!$L$5:$L$72)</f>
        <v>0</v>
      </c>
      <c r="K38" s="26">
        <f>COUNTIFS('MP F'!$D$5:$D$72,CLUBS!$B38,'MP F'!$M$5:$M$72,"&gt;0")+COUNTIFS('MP H'!$D$5:$D$72,CLUBS!$B38,'MP H'!$M$5:$M$72,"&gt;0")+COUNTIFS('PO F'!$D$5:$D$72,CLUBS!$B38,'PO F'!$M$5:$M$72,"&gt;0")+COUNTIFS('PO H'!$D$5:$D$72,CLUBS!$B38,'PO H'!$M$5:$M$72,"&gt;0")+COUNTIFS('PU F'!$D$5:$D$72,CLUBS!$B38,'PU F'!$M$5:$M$72,"&gt;0")+COUNTIFS('PU H'!$D$5:$D$72,CLUBS!$B38,'PU H'!$M$5:$M$72,"&gt;0")+COUNTIFS('BE F'!$D$5:$D$72,CLUBS!$B38,'BE F'!$M$5:$M$72,"&gt;0")+COUNTIFS('BE H'!$D$5:$D$72,CLUBS!$B38,'BE H'!$M$5:$M$72,"&gt;0")+COUNTIFS('MI F'!$D$5:$D$72,CLUBS!$B38,'MI F'!$M$5:$M$72,"&gt;0")+COUNTIFS('MI H'!$D$5:$D$72,CLUBS!$B38,'MI H'!$M$5:$M$72,"&gt;0")+COUNTIFS('CA F'!$D$5:$D$72,CLUBS!$B38,'CA F'!$M$5:$M$72,"&gt;0")+COUNTIFS('CA H'!$D$5:$D$72,CLUBS!$B38,'CA H'!$M$5:$M$72,"&gt;0")+COUNTIFS('JU F'!$D$5:$D$72,CLUBS!$B38,'JU F'!$M$5:$M$72,"&gt;0")+COUNTIFS('JU H'!$D$5:$D$72,CLUBS!$B38,'JU H'!$M$5:$M$72,"&gt;0")</f>
        <v>0</v>
      </c>
      <c r="L38" s="26">
        <f>SUMIF('MP F'!$D$5:$D$72,CLUBS!$B38,'MP F'!$N$5:$N$72)+SUMIF('MP H'!$D$5:$D$72,CLUBS!$B38,'MP H'!$N$5:$N$72)+SUMIF('PO F'!$D$5:$D$72,CLUBS!$B38,'PO F'!$N$5:$N$72)+SUMIF('PO H'!$D$5:$D$72,CLUBS!$B38,'PO H'!$N$5:$N$72)+SUMIF('PU F'!$D$5:$D$72,CLUBS!$B38,'PU F'!$N$5:$N$72)+SUMIF('PU H'!$D$5:$D$72,CLUBS!$B38,'PU H'!$N$5:$N$72)+SUMIF('BE F'!$D$5:$D$72,CLUBS!$B38,'BE F'!$N$5:$N$72)+SUMIF('BE H'!$D$5:$D$72,CLUBS!$B38,'BE H'!$N$5:$N$72)+SUMIF('MI F'!$D$5:$D$72,CLUBS!$B38,'MI F'!$N$5:$N$72)+SUMIF('MI H'!$D$5:$D$72,CLUBS!$B38,'MI H'!$N$5:$N$72)+SUMIF('CA F'!$D$5:$D$72,CLUBS!$B38,'CA F'!$N$5:$N$72)+SUMIF('CA H'!$D$5:$D$72,CLUBS!$B38,'CA H'!$N$5:$N$72)+SUMIF('JU F'!$D$5:$D$72,CLUBS!$B38,'JU F'!$N$5:$N$72)+SUMIF('JU H'!$D$5:$D$72,CLUBS!$B38,'JU H'!$N$5:$N$72)</f>
        <v>0</v>
      </c>
      <c r="M38" s="26">
        <f>COUNTIFS('MP F'!$D$5:$D$72,CLUBS!$B38,'MP F'!$O$5:$O$72,"&gt;0")+COUNTIFS('MP H'!$D$5:$D$72,CLUBS!$B38,'MP H'!$O$5:$O$72,"&gt;0")+COUNTIFS('PO F'!$D$5:$D$72,CLUBS!$B38,'PO F'!$O$5:$O$72,"&gt;0")+COUNTIFS('PO H'!$D$5:$D$72,CLUBS!$B38,'PO H'!$O$5:$O$72,"&gt;0")+COUNTIFS('PU F'!$D$5:$D$72,CLUBS!$B38,'PU F'!$O$5:$O$72,"&gt;0")+COUNTIFS('PU H'!$D$5:$D$72,CLUBS!$B38,'PU H'!$O$5:$O$72,"&gt;0")+COUNTIFS('BE F'!$D$5:$D$72,CLUBS!$B38,'BE F'!$O$5:$O$72,"&gt;0")+COUNTIFS('BE H'!$D$5:$D$72,CLUBS!$B38,'BE H'!$O$5:$O$72,"&gt;0")+COUNTIFS('MI F'!$D$5:$D$72,CLUBS!$B38,'MI F'!$O$5:$O$72,"&gt;0")+COUNTIFS('MI H'!$D$5:$D$72,CLUBS!$B38,'MI H'!$O$5:$O$72,"&gt;0")+COUNTIFS('CA F'!$D$5:$D$72,CLUBS!$B38,'CA F'!$O$5:$O$72,"&gt;0")+COUNTIFS('CA H'!$D$5:$D$72,CLUBS!$B38,'CA H'!$O$5:$O$72,"&gt;0")+COUNTIFS('JU F'!$D$5:$D$72,CLUBS!$B38,'JU F'!$O$5:$O$72,"&gt;0")+COUNTIFS('JU H'!$D$5:$D$72,CLUBS!$B38,'JU H'!$O$5:$O$72,"&gt;0")</f>
        <v>0</v>
      </c>
      <c r="N38" s="26">
        <f>SUMIF('MP F'!$D$5:$D$72,CLUBS!$B38,'MP F'!$P$5:$P$72)+SUMIF('MP H'!$D$5:$D$72,CLUBS!$B38,'MP H'!$P$5:$P$72)+SUMIF('PO F'!$D$5:$D$72,CLUBS!$B38,'PO F'!$P$5:$P$72)+SUMIF('PO H'!$D$5:$D$72,CLUBS!$B38,'PO H'!$P$5:$P$72)+SUMIF('PU F'!$D$5:$D$72,CLUBS!$B38,'PU F'!$P$5:$P$72)+SUMIF('PU H'!$D$5:$D$72,CLUBS!$B38,'PU H'!$P$5:$P$72)+SUMIF('BE F'!$D$5:$D$72,CLUBS!$B38,'BE F'!$P$5:$P$72)+SUMIF('BE H'!$D$5:$D$72,CLUBS!$B38,'BE H'!$P$5:$P$72)+SUMIF('MI F'!$D$5:$D$72,CLUBS!$B38,'MI F'!$P$5:$P$72)+SUMIF('MI H'!$D$5:$D$72,CLUBS!$B38,'MI H'!$P$5:$P$72)+SUMIF('CA F'!$D$5:$D$72,CLUBS!$B38,'CA F'!$P$5:$P$72)+SUMIF('CA H'!$D$5:$D$72,CLUBS!$B38,'CA H'!$P$5:$P$72)+SUMIF('JU F'!$D$5:$D$72,CLUBS!$B38,'JU F'!$P$5:$P$72)+SUMIF('JU H'!$D$5:$D$72,CLUBS!$B38,'JU H'!$P$5:$P$72)</f>
        <v>0</v>
      </c>
      <c r="O38" s="26">
        <f>COUNTIFS('MP F'!$D$5:$D$72,CLUBS!$B38,'MP F'!$Q$5:$Q$72,"&gt;0")+COUNTIFS('MP H'!$D$5:$D$72,CLUBS!$B38,'MP H'!$Q$5:$Q$72,"&gt;0")+COUNTIFS('PO F'!$D$5:$D$72,CLUBS!$B38,'PO F'!$Q$5:$Q$72,"&gt;0")+COUNTIFS('PO H'!$D$5:$D$72,CLUBS!$B38,'PO H'!$Q$5:$Q$72,"&gt;0")+COUNTIFS('PU F'!$D$5:$D$72,CLUBS!$B38,'PU F'!$Q$5:$Q$72,"&gt;0")+COUNTIFS('PU H'!$D$5:$D$72,CLUBS!$B38,'PU H'!$Q$5:$Q$72,"&gt;0")+COUNTIFS('BE F'!$D$5:$D$72,CLUBS!$B38,'BE F'!$Q$5:$Q$72,"&gt;0")+COUNTIFS('BE H'!$D$5:$D$72,CLUBS!$B38,'BE H'!$Q$5:$Q$72,"&gt;0")+COUNTIFS('MI F'!$D$5:$D$72,CLUBS!$B38,'MI F'!$Q$5:$Q$72,"&gt;0")+COUNTIFS('MI H'!$D$5:$D$72,CLUBS!$B38,'MI H'!$Q$5:$Q$72,"&gt;0")+COUNTIFS('CA F'!$D$5:$D$72,CLUBS!$B38,'CA F'!$Q$5:$Q$72,"&gt;0")+COUNTIFS('CA H'!$D$5:$D$72,CLUBS!$B38,'CA H'!$Q$5:$Q$72,"&gt;0")+COUNTIFS('JU F'!$D$5:$D$72,CLUBS!$B38,'JU F'!$Q$5:$Q$72,"&gt;0")+COUNTIFS('JU H'!$D$5:$D$72,CLUBS!$B38,'JU H'!$Q$5:$Q$72,"&gt;0")</f>
        <v>0</v>
      </c>
      <c r="P38" s="26">
        <f>SUMIF('MP F'!$D$5:$D$72,CLUBS!$B38,'MP F'!$R$5:$R$72)+SUMIF('MP H'!$D$5:$D$72,CLUBS!$B38,'MP H'!$R$5:$R$72)+SUMIF('PO F'!$D$5:$D$72,CLUBS!$B38,'PO F'!$R$5:$R$72)+SUMIF('PO H'!$D$5:$D$72,CLUBS!$B38,'PO H'!$R$5:$R$72)+SUMIF('PU F'!$D$5:$D$72,CLUBS!$B38,'PU F'!$R$5:$R$72)+SUMIF('PU H'!$D$5:$D$72,CLUBS!$B38,'PU H'!$R$5:$R$72)+SUMIF('BE F'!$D$5:$D$72,CLUBS!$B38,'BE F'!$R$5:$R$72)+SUMIF('BE H'!$D$5:$D$72,CLUBS!$B38,'BE H'!$R$5:$R$72)+SUMIF('MI F'!$D$5:$D$72,CLUBS!$B38,'MI F'!$R$5:$R$72)+SUMIF('MI H'!$D$5:$D$72,CLUBS!$B38,'MI H'!$R$5:$R$72)+SUMIF('CA F'!$D$5:$D$72,CLUBS!$B38,'CA F'!$R$5:$R$72)+SUMIF('CA H'!$D$5:$D$72,CLUBS!$B38,'CA H'!$R$5:$R$72)+SUMIF('JU F'!$D$5:$D$72,CLUBS!$B38,'JU F'!$R$5:$R$72)+SUMIF('JU H'!$D$5:$D$72,CLUBS!$B38,'JU H'!$R$5:$R$72)</f>
        <v>0</v>
      </c>
      <c r="Q38" s="26">
        <f>COUNTIFS('MP F'!$D$5:$D$72,CLUBS!$B38,'MP F'!$S$5:$S$72,"&gt;0")+COUNTIFS('MP H'!$D$5:$D$72,CLUBS!$B38,'MP H'!$S$5:$S$72,"&gt;0")+COUNTIFS('PO F'!$D$5:$D$72,CLUBS!$B38,'PO F'!$S$5:$S$72,"&gt;0")+COUNTIFS('PO H'!$D$5:$D$72,CLUBS!$B38,'PO H'!$S$5:$S$72,"&gt;0")+COUNTIFS('PU F'!$D$5:$D$72,CLUBS!$B38,'PU F'!$S$5:$S$72,"&gt;0")+COUNTIFS('PU H'!$D$5:$D$72,CLUBS!$B38,'PU H'!$S$5:$S$72,"&gt;0")+COUNTIFS('BE F'!$D$5:$D$72,CLUBS!$B38,'BE F'!$S$5:$S$72,"&gt;0")+COUNTIFS('BE H'!$D$5:$D$72,CLUBS!$B38,'BE H'!$S$5:$S$72,"&gt;0")+COUNTIFS('MI F'!$D$5:$D$72,CLUBS!$B38,'MI F'!$S$5:$S$72,"&gt;0")+COUNTIFS('MI H'!$D$5:$D$72,CLUBS!$B38,'MI H'!$S$5:$S$72,"&gt;0")+COUNTIFS('CA F'!$D$5:$D$72,CLUBS!$B38,'CA F'!$S$5:$S$72,"&gt;0")+COUNTIFS('CA H'!$D$5:$D$72,CLUBS!$B38,'CA H'!$S$5:$S$72,"&gt;0")+COUNTIFS('JU F'!$D$5:$D$72,CLUBS!$B38,'JU F'!$S$5:$S$72,"&gt;0")+COUNTIFS('JU H'!$D$5:$D$72,CLUBS!$B38,'JU H'!$S$5:$S$72,"&gt;0")</f>
        <v>0</v>
      </c>
      <c r="R38" s="26">
        <f>SUMIF('MP F'!$D$5:$D$72,CLUBS!$B38,'MP F'!$T$5:$T$72)+SUMIF('MP H'!$D$5:$D$72,CLUBS!$B38,'MP H'!$T$5:$T$72)+SUMIF('PO F'!$D$5:$D$72,CLUBS!$B38,'PO F'!$T$5:$T$72)+SUMIF('PO H'!$D$5:$D$72,CLUBS!$B38,'PO H'!$T$5:$T$72)+SUMIF('PU F'!$D$5:$D$72,CLUBS!$B38,'PU F'!$T$5:$T$72)+SUMIF('PU H'!$D$5:$D$72,CLUBS!$B38,'PU H'!$T$5:$T$72)+SUMIF('BE F'!$D$5:$D$72,CLUBS!$B38,'BE F'!$T$5:$T$72)+SUMIF('BE H'!$D$5:$D$72,CLUBS!$B38,'BE H'!$T$5:$T$72)+SUMIF('MI F'!$D$5:$D$72,CLUBS!$B38,'MI F'!$T$5:$T$72)+SUMIF('MI H'!$D$5:$D$72,CLUBS!$B38,'MI H'!$T$5:$T$72)+SUMIF('CA F'!$D$5:$D$72,CLUBS!$B38,'CA F'!$T$5:$T$72)+SUMIF('CA H'!$D$5:$D$72,CLUBS!$B38,'CA H'!$T$5:$T$72)+SUMIF('JU F'!$D$5:$D$72,CLUBS!$B38,'JU F'!$T$5:$T$72)+SUMIF('JU H'!$D$5:$D$72,CLUBS!$B38,'JU H'!$T$5:$T$72)</f>
        <v>0</v>
      </c>
      <c r="S38" s="26">
        <f>COUNTIFS('MP F'!$D$5:$D$72,CLUBS!$B38,'MP F'!$U$5:$U$72,"&gt;0")+COUNTIFS('MP H'!$D$5:$D$72,CLUBS!$B38,'MP H'!$U$5:$U$72,"&gt;0")+COUNTIFS('PO F'!$D$5:$D$72,CLUBS!$B38,'PO F'!$U$5:$U$72,"&gt;0")+COUNTIFS('PO H'!$D$5:$D$72,CLUBS!$B38,'PO H'!$U$5:$U$72,"&gt;0")+COUNTIFS('PU F'!$D$5:$D$72,CLUBS!$B38,'PU F'!$U$5:$U$72,"&gt;0")+COUNTIFS('PU H'!$D$5:$D$72,CLUBS!$B38,'PU H'!$U$5:$U$72,"&gt;0")+COUNTIFS('BE F'!$D$5:$D$72,CLUBS!$B38,'BE F'!$U$5:$U$72,"&gt;0")+COUNTIFS('BE H'!$D$5:$D$72,CLUBS!$B38,'BE H'!$U$5:$U$72,"&gt;0")+COUNTIFS('MI F'!$D$5:$D$72,CLUBS!$B38,'MI F'!$U$5:$U$72,"&gt;0")+COUNTIFS('MI H'!$D$5:$D$72,CLUBS!$B38,'MI H'!$U$5:$U$72,"&gt;0")+COUNTIFS('CA F'!$D$5:$D$72,CLUBS!$B38,'CA F'!$U$5:$U$72,"&gt;0")+COUNTIFS('CA H'!$D$5:$D$72,CLUBS!$B38,'CA H'!$U$5:$U$72,"&gt;0")+COUNTIFS('JU F'!$D$5:$D$72,CLUBS!$B38,'JU F'!$U$5:$U$72,"&gt;0")+COUNTIFS('JU H'!$D$5:$D$72,CLUBS!$B38,'JU H'!$U$5:$U$72,"&gt;0")</f>
        <v>0</v>
      </c>
      <c r="T38" s="26">
        <f>SUMIF('MP F'!$D$5:$D$72,CLUBS!$B38,'MP F'!$V$5:$V$72)+SUMIF('MP H'!$D$5:$D$72,CLUBS!$B38,'MP H'!$V$5:$V$72)+SUMIF('PO F'!$D$5:$D$72,CLUBS!$B38,'PO F'!$V$5:$V$72)+SUMIF('PO H'!$D$5:$D$72,CLUBS!$B38,'PO H'!$V$5:$V$72)+SUMIF('PU F'!$D$5:$D$72,CLUBS!$B38,'PU F'!$V$5:$V$72)+SUMIF('PU H'!$D$5:$D$72,CLUBS!$B38,'PU H'!$V$5:$V$72)+SUMIF('BE F'!$D$5:$D$72,CLUBS!$B38,'BE F'!$V$5:$V$72)+SUMIF('BE H'!$D$5:$D$72,CLUBS!$B38,'BE H'!$V$5:$V$72)+SUMIF('MI F'!$D$5:$D$72,CLUBS!$B38,'MI F'!$V$5:$V$72)+SUMIF('MI H'!$D$5:$D$72,CLUBS!$B38,'MI H'!$V$5:$V$72)+SUMIF('CA F'!$D$5:$D$72,CLUBS!$B38,'CA F'!$V$5:$V$72)+SUMIF('CA H'!$D$5:$D$72,CLUBS!$B38,'CA H'!$V$5:$V$72)+SUMIF('JU F'!$D$5:$D$72,CLUBS!$B38,'JU F'!$V$5:$V$72)+SUMIF('JU H'!$D$5:$D$72,CLUBS!$B38,'JU H'!$V$5:$V$72)</f>
        <v>0</v>
      </c>
      <c r="U38" s="26">
        <f>COUNTIFS('MP F'!$D$5:$D$72,CLUBS!$B38,'MP F'!$W$5:$W$72,"&gt;0")+COUNTIFS('MP H'!$D$5:$D$72,CLUBS!$B38,'MP H'!$W$5:$W$72,"&gt;0")+COUNTIFS('PO F'!$D$5:$D$72,CLUBS!$B38,'PO F'!$W$5:$W$72,"&gt;0")+COUNTIFS('PO H'!$D$5:$D$72,CLUBS!$B38,'PO H'!$W$5:$W$72,"&gt;0")+COUNTIFS('PU F'!$D$5:$D$72,CLUBS!$B38,'PU F'!$W$5:$W$72,"&gt;0")+COUNTIFS('PU H'!$D$5:$D$72,CLUBS!$B38,'PU H'!$W$5:$W$72,"&gt;0")+COUNTIFS('BE F'!$D$5:$D$72,CLUBS!$B38,'BE F'!$W$5:$W$72,"&gt;0")+COUNTIFS('BE H'!$D$5:$D$72,CLUBS!$B38,'BE H'!$W$5:$W$72,"&gt;0")+COUNTIFS('MI F'!$D$5:$D$72,CLUBS!$B38,'MI F'!$W$5:$W$72,"&gt;0")+COUNTIFS('MI H'!$D$5:$D$72,CLUBS!$B38,'MI H'!$W$5:$W$72,"&gt;0")+COUNTIFS('CA F'!$D$5:$D$72,CLUBS!$B38,'CA F'!$W$5:$W$72,"&gt;0")+COUNTIFS('CA H'!$D$5:$D$72,CLUBS!$B38,'CA H'!$W$5:$W$72,"&gt;0")+COUNTIFS('JU F'!$D$5:$D$72,CLUBS!$B38,'JU F'!$W$5:$W$72,"&gt;0")+COUNTIFS('JU H'!$D$5:$D$72,CLUBS!$B38,'JU H'!$W$5:$W$72,"&gt;0")</f>
        <v>0</v>
      </c>
      <c r="V38" s="26">
        <f>SUMIF('MP F'!$D$5:$D$72,CLUBS!$B38,'MP F'!$X$5:$X$72)+SUMIF('MP H'!$D$5:$D$72,CLUBS!$B38,'MP H'!$X$5:$X$72)+SUMIF('PO F'!$D$5:$D$72,CLUBS!$B38,'PO F'!$X$5:$X$72)+SUMIF('PO H'!$D$5:$D$72,CLUBS!$B38,'PO H'!$X$5:$X$72)+SUMIF('PU F'!$D$5:$D$72,CLUBS!$B38,'PU F'!$X$5:$X$72)+SUMIF('PU H'!$D$5:$D$72,CLUBS!$B38,'PU H'!$X$5:$X$72)+SUMIF('BE F'!$D$5:$D$72,CLUBS!$B38,'BE F'!$X$5:$X$72)+SUMIF('BE H'!$D$5:$D$72,CLUBS!$B38,'BE H'!$X$5:$X$72)+SUMIF('MI F'!$D$5:$D$72,CLUBS!$B38,'MI F'!$X$5:$X$72)+SUMIF('MI H'!$D$5:$D$72,CLUBS!$B38,'MI H'!$X$5:$X$72)+SUMIF('CA F'!$D$5:$D$72,CLUBS!$B38,'CA F'!$X$5:$X$72)+SUMIF('CA H'!$D$5:$D$72,CLUBS!$B38,'CA H'!$X$5:$X$72)+SUMIF('JU F'!$D$5:$D$72,CLUBS!$B38,'JU F'!$X$5:$X$72)+SUMIF('JU H'!$D$5:$D$72,CLUBS!$B38,'JU H'!$X$5:$X$72)</f>
        <v>0</v>
      </c>
      <c r="W38" s="26">
        <f>COUNTIFS('MP F'!$D$5:$D$72,CLUBS!$B38,'MP F'!$Y$5:$Y$72,"&gt;0")+COUNTIFS('MP H'!$D$5:$D$72,CLUBS!$B38,'MP H'!$Y$5:$Y$72,"&gt;0")+COUNTIFS('PO F'!$D$5:$D$72,CLUBS!$B38,'PO F'!$Y$5:$Y$72,"&gt;0")+COUNTIFS('PO H'!$D$5:$D$72,CLUBS!$B38,'PO H'!$Y$5:$Y$72,"&gt;0")+COUNTIFS('PU F'!$D$5:$D$72,CLUBS!$B38,'PU F'!$Y$5:$Y$72,"&gt;0")+COUNTIFS('PU H'!$D$5:$D$72,CLUBS!$B38,'PU H'!$Y$5:$Y$72,"&gt;0")+COUNTIFS('BE F'!$D$5:$D$72,CLUBS!$B38,'BE F'!$Y$5:$Y$72,"&gt;0")+COUNTIFS('BE H'!$D$5:$D$72,CLUBS!$B38,'BE H'!$Y$5:$Y$72,"&gt;0")+COUNTIFS('MI F'!$D$5:$D$72,CLUBS!$B38,'MI F'!$Y$5:$Y$72,"&gt;0")+COUNTIFS('MI H'!$D$5:$D$72,CLUBS!$B38,'MI H'!$Y$5:$Y$72,"&gt;0")+COUNTIFS('CA F'!$D$5:$D$72,CLUBS!$B38,'CA F'!$Y$5:$Y$72,"&gt;0")+COUNTIFS('CA H'!$D$5:$D$72,CLUBS!$B38,'CA H'!$Y$5:$Y$72,"&gt;0")+COUNTIFS('JU F'!$D$5:$D$72,CLUBS!$B38,'JU F'!$Y$5:$Y$72,"&gt;0")+COUNTIFS('JU H'!$D$5:$D$72,CLUBS!$B38,'JU H'!$Y$5:$Y$72,"&gt;0")</f>
        <v>0</v>
      </c>
      <c r="X38" s="26">
        <f>SUMIF('MP F'!$D$5:$D$72,CLUBS!$B38,'MP F'!$Z$5:$Z$72)+SUMIF('MP H'!$D$5:$D$72,CLUBS!$B38,'MP H'!$Z$5:$Z$72)+SUMIF('PO F'!$D$5:$D$72,CLUBS!$B38,'PO F'!$Z$5:$Z$72)+SUMIF('PO H'!$D$5:$D$72,CLUBS!$B38,'PO H'!$Z$5:$Z$72)+SUMIF('PU F'!$D$5:$D$72,CLUBS!$B38,'PU F'!$Z$5:$Z$72)+SUMIF('PU H'!$D$5:$D$72,CLUBS!$B38,'PU H'!$Z$5:$Z$72)+SUMIF('BE F'!$D$5:$D$72,CLUBS!$B38,'BE F'!$Z$5:$Z$72)+SUMIF('BE H'!$D$5:$D$72,CLUBS!$B38,'BE H'!$Z$5:$Z$72)+SUMIF('MI F'!$D$5:$D$72,CLUBS!$B38,'MI F'!$Z$5:$Z$72)+SUMIF('MI H'!$D$5:$D$72,CLUBS!$B38,'MI H'!$Z$5:$Z$72)+SUMIF('CA F'!$D$5:$D$72,CLUBS!$B38,'CA F'!$Z$5:$Z$72)+SUMIF('CA H'!$D$5:$D$72,CLUBS!$B38,'CA H'!$Z$5:$Z$72)+SUMIF('JU F'!$D$5:$D$72,CLUBS!$B38,'JU F'!$Z$5:$Z$72)+SUMIF('JU H'!$D$5:$D$72,CLUBS!$B38,'JU H'!$Z$5:$Z$72)</f>
        <v>0</v>
      </c>
      <c r="Y38" s="26">
        <f>COUNTIFS('MP F'!$D$5:$D$72,CLUBS!$B38,'MP F'!$AA$5:$AA$72,"&gt;0")+COUNTIFS('MP H'!$D$5:$D$72,CLUBS!$B38,'MP H'!$AA$5:$AA$72,"&gt;0")+COUNTIFS('PO F'!$D$5:$D$72,CLUBS!$B38,'PO F'!$AA$5:$AA$72,"&gt;0")+COUNTIFS('PO H'!$D$5:$D$72,CLUBS!$B38,'PO H'!$AA$5:$AA$72,"&gt;0")+COUNTIFS('PU F'!$D$5:$D$72,CLUBS!$B38,'PU F'!$AA$5:$AA$72,"&gt;0")+COUNTIFS('PU H'!$D$5:$D$72,CLUBS!$B38,'PU H'!$AA$5:$AA$72,"&gt;0")+COUNTIFS('BE F'!$D$5:$D$72,CLUBS!$B38,'BE F'!$AA$5:$AA$72,"&gt;0")+COUNTIFS('BE H'!$D$5:$D$72,CLUBS!$B38,'BE H'!$AA$5:$AA$72,"&gt;0")+COUNTIFS('MI F'!$D$5:$D$72,CLUBS!$B38,'MI F'!$AA$5:$AA$72,"&gt;0")+COUNTIFS('MI H'!$D$5:$D$72,CLUBS!$B38,'MI H'!$AA$5:$AA$72,"&gt;0")+COUNTIFS('CA F'!$D$5:$D$72,CLUBS!$B38,'CA F'!$AA$5:$AA$72,"&gt;0")+COUNTIFS('CA H'!$D$5:$D$72,CLUBS!$B38,'CA H'!$AA$5:$AA$72,"&gt;0")+COUNTIFS('JU F'!$D$5:$D$72,CLUBS!$B38,'JU F'!$AA$5:$AA$72,"&gt;0")+COUNTIFS('JU H'!$D$5:$D$72,CLUBS!$B38,'JU H'!$AA$5:$AA$72,"&gt;0")</f>
        <v>0</v>
      </c>
      <c r="Z38" s="26">
        <f>SUMIF('MP F'!$D$5:$D$72,CLUBS!$B38,'MP F'!$AB$5:$AB$72)+SUMIF('MP H'!$D$5:$D$72,CLUBS!$B38,'MP H'!$AB$5:$AB$72)+SUMIF('PO F'!$D$5:$D$72,CLUBS!$B38,'PO F'!$AB$5:$AB$72)+SUMIF('PO H'!$D$5:$D$72,CLUBS!$B38,'PO H'!$AB$5:$AB$72)+SUMIF('PU F'!$D$5:$D$72,CLUBS!$B38,'PU F'!$AB$5:$AB$72)+SUMIF('PU H'!$D$5:$D$72,CLUBS!$B38,'PU H'!$AB$5:$AB$72)+SUMIF('BE F'!$D$5:$D$72,CLUBS!$B38,'BE F'!$AB$5:$AB$72)+SUMIF('BE H'!$D$5:$D$72,CLUBS!$B38,'BE H'!$AB$5:$AB$72)+SUMIF('MI F'!$D$5:$D$72,CLUBS!$B38,'MI F'!$AB$5:$AB$72)+SUMIF('MI H'!$D$5:$D$72,CLUBS!$B38,'MI H'!$AB$5:$AB$72)+SUMIF('CA F'!$D$5:$D$72,CLUBS!$B38,'CA F'!$AB$5:$AB$72)+SUMIF('CA H'!$D$5:$D$72,CLUBS!$B38,'CA H'!$AB$5:$AB$72)+SUMIF('JU F'!$D$5:$D$72,CLUBS!$B38,'JU F'!$AB$5:$AB$72)+SUMIF('JU H'!$D$5:$D$72,CLUBS!$B38,'JU H'!$AB$5:$AB$72)</f>
        <v>0</v>
      </c>
      <c r="AA38" s="26">
        <f>COUNTIFS('MP F'!$D$5:$D$72,CLUBS!$B38,'MP F'!$AC$5:$AC$72,"&gt;0")+COUNTIFS('MP H'!$D$5:$D$72,CLUBS!$B38,'MP H'!$AC$5:$AC$72,"&gt;0")+COUNTIFS('PO F'!$D$5:$D$72,CLUBS!$B38,'PO F'!$AC$5:$AC$72,"&gt;0")+COUNTIFS('PO H'!$D$5:$D$72,CLUBS!$B38,'PO H'!$AC$5:$AC$72,"&gt;0")+COUNTIFS('PU F'!$D$5:$D$72,CLUBS!$B38,'PU F'!$AC$5:$AC$72,"&gt;0")+COUNTIFS('PU H'!$D$5:$D$72,CLUBS!$B38,'PU H'!$AC$5:$AC$72,"&gt;0")+COUNTIFS('BE F'!$D$5:$D$72,CLUBS!$B38,'BE F'!$AC$5:$AC$72,"&gt;0")+COUNTIFS('BE H'!$D$5:$D$72,CLUBS!$B38,'BE H'!$AC$5:$AC$72,"&gt;0")+COUNTIFS('MI F'!$D$5:$D$72,CLUBS!$B38,'MI F'!$AC$5:$AC$72,"&gt;0")+COUNTIFS('MI H'!$D$5:$D$72,CLUBS!$B38,'MI H'!$AC$5:$AC$72,"&gt;0")+COUNTIFS('CA F'!$D$5:$D$72,CLUBS!$B38,'CA F'!$AC$5:$AC$72,"&gt;0")+COUNTIFS('CA H'!$D$5:$D$72,CLUBS!$B38,'CA H'!$AC$5:$AC$72,"&gt;0")+COUNTIFS('JU F'!$D$5:$D$72,CLUBS!$B38,'JU F'!$AC$5:$AC$72,"&gt;0")+COUNTIFS('JU H'!$D$5:$D$72,CLUBS!$B38,'JU H'!$AC$5:$AC$72,"&gt;0")</f>
        <v>0</v>
      </c>
      <c r="AB38" s="26">
        <f>SUMIF('MP F'!$D$5:$D$72,CLUBS!$B38,'MP F'!$AD$5:$AD$72)+SUMIF('MP H'!$D$5:$D$72,CLUBS!$B38,'MP H'!$AD$5:$AD$72)+SUMIF('PO F'!$D$5:$D$72,CLUBS!$B38,'PO F'!$AD$5:$AD$72)+SUMIF('PO H'!$D$5:$D$72,CLUBS!$B38,'PO H'!$AD$5:$AD$72)+SUMIF('PU F'!$D$5:$D$72,CLUBS!$B38,'PU F'!$AD$5:$AD$72)+SUMIF('PU H'!$D$5:$D$72,CLUBS!$B38,'PU H'!$AD$5:$AD$72)+SUMIF('BE F'!$D$5:$D$72,CLUBS!$B38,'BE F'!$AD$5:$AD$72)+SUMIF('BE H'!$D$5:$D$72,CLUBS!$B38,'BE H'!$AD$5:$AD$72)+SUMIF('MI F'!$D$5:$D$72,CLUBS!$B38,'MI F'!$AD$5:$AD$72)+SUMIF('MI H'!$D$5:$D$72,CLUBS!$B38,'MI H'!$AD$5:$AD$72)+SUMIF('CA F'!$D$5:$D$72,CLUBS!$B38,'CA F'!$AD$5:$AD$72)+SUMIF('CA H'!$D$5:$D$72,CLUBS!$B38,'CA H'!$AD$5:$AD$72)+SUMIF('JU F'!$D$5:$D$72,CLUBS!$B38,'JU F'!$AD$5:$AD$72)+SUMIF('JU H'!$D$5:$D$72,CLUBS!$B38,'JU H'!$AD$5:$AD$72)</f>
        <v>0</v>
      </c>
      <c r="AC38" s="26">
        <f>COUNTIFS('MP F'!$D$5:$D$72,CLUBS!$B38,'MP F'!$AE$5:$AE$72,"&gt;0")+COUNTIFS('MP H'!$D$5:$D$72,CLUBS!$B38,'MP H'!$AE$5:$AE$72,"&gt;0")+COUNTIFS('PO F'!$D$5:$D$72,CLUBS!$B38,'PO F'!$AE$5:$AE$72,"&gt;0")+COUNTIFS('PO H'!$D$5:$D$72,CLUBS!$B38,'PO H'!$AE$5:$AE$72,"&gt;0")+COUNTIFS('PU F'!$D$5:$D$72,CLUBS!$B38,'PU F'!$AE$5:$AE$72,"&gt;0")+COUNTIFS('PU H'!$D$5:$D$72,CLUBS!$B38,'PU H'!$AE$5:$AE$72,"&gt;0")+COUNTIFS('BE F'!$D$5:$D$72,CLUBS!$B38,'BE F'!$AE$5:$AE$72,"&gt;0")+COUNTIFS('BE H'!$D$5:$D$72,CLUBS!$B38,'BE H'!$AE$5:$AE$72,"&gt;0")+COUNTIFS('MI F'!$D$5:$D$72,CLUBS!$B38,'MI F'!$AE$5:$AE$72,"&gt;0")+COUNTIFS('MI H'!$D$5:$D$72,CLUBS!$B38,'MI H'!$AE$5:$AE$72,"&gt;0")+COUNTIFS('CA F'!$D$5:$D$72,CLUBS!$B38,'CA F'!$AE$5:$AE$72,"&gt;0")+COUNTIFS('CA H'!$D$5:$D$72,CLUBS!$B38,'CA H'!$AE$5:$AE$72,"&gt;0")+COUNTIFS('JU F'!$D$5:$D$72,CLUBS!$B38,'JU F'!$AE$5:$AE$72,"&gt;0")+COUNTIFS('JU H'!$D$5:$D$72,CLUBS!$B38,'JU H'!$AE$5:$AE$72,"&gt;0")</f>
        <v>0</v>
      </c>
      <c r="AD38" s="26">
        <f>SUMIF('MP F'!$D$5:$D$72,CLUBS!$B38,'MP F'!$AF$5:$AF$72)+SUMIF('MP H'!$D$5:$D$72,CLUBS!$B38,'MP H'!$AF$5:$AF$72)+SUMIF('PO F'!$D$5:$D$72,CLUBS!$B38,'PO F'!$AF$5:$AF$72)+SUMIF('PO H'!$D$5:$D$72,CLUBS!$B38,'PO H'!$AF$5:$AF$72)+SUMIF('PU F'!$D$5:$D$72,CLUBS!$B38,'PU F'!$AF$5:$AF$72)+SUMIF('PU H'!$D$5:$D$72,CLUBS!$B38,'PU H'!$AF$5:$AF$72)+SUMIF('BE F'!$D$5:$D$72,CLUBS!$B38,'BE F'!$AF$5:$AF$72)+SUMIF('BE H'!$D$5:$D$72,CLUBS!$B38,'BE H'!$AF$5:$AF$72)+SUMIF('MI F'!$D$5:$D$72,CLUBS!$B38,'MI F'!$AF$5:$AF$72)+SUMIF('MI H'!$D$5:$D$72,CLUBS!$B38,'MI H'!$AF$5:$AF$72)+SUMIF('CA F'!$D$5:$D$72,CLUBS!$B38,'CA F'!$AF$5:$AF$72)+SUMIF('CA H'!$D$5:$D$72,CLUBS!$B38,'CA H'!$AF$5:$AF$72)+SUMIF('JU F'!$D$5:$D$72,CLUBS!$B38,'JU F'!$AF$5:$AF$72)+SUMIF('JU H'!$D$5:$D$72,CLUBS!$B38,'JU H'!$AF$5:$AF$72)</f>
        <v>0</v>
      </c>
      <c r="AE38" s="26">
        <f>COUNTIFS('MP F'!$D$5:$D$72,CLUBS!$B38,'MP F'!$AG$5:$AG$72,"&gt;0")+COUNTIFS('MP H'!$D$5:$D$72,CLUBS!$B38,'MP H'!$AG$5:$AG$72,"&gt;0")+COUNTIFS('PO F'!$D$5:$D$72,CLUBS!$B38,'PO F'!$AG$5:$AG$72,"&gt;0")+COUNTIFS('PO H'!$D$5:$D$72,CLUBS!$B38,'PO H'!$AG$5:$AG$72,"&gt;0")+COUNTIFS('PU F'!$D$5:$D$72,CLUBS!$B38,'PU F'!$AG$5:$AG$72,"&gt;0")+COUNTIFS('PU H'!$D$5:$D$72,CLUBS!$B38,'PU H'!$AG$5:$AG$72,"&gt;0")+COUNTIFS('BE F'!$D$5:$D$72,CLUBS!$B38,'BE F'!$AG$5:$AG$72,"&gt;0")+COUNTIFS('BE H'!$D$5:$D$72,CLUBS!$B38,'BE H'!$AG$5:$AG$72,"&gt;0")+COUNTIFS('MI F'!$D$5:$D$72,CLUBS!$B38,'MI F'!$AG$5:$AG$72,"&gt;0")+COUNTIFS('MI H'!$D$5:$D$72,CLUBS!$B38,'MI H'!$AG$5:$AG$72,"&gt;0")+COUNTIFS('CA F'!$D$5:$D$72,CLUBS!$B38,'CA F'!$AG$5:$AG$72,"&gt;0")+COUNTIFS('CA H'!$D$5:$D$72,CLUBS!$B38,'CA H'!$AG$5:$AG$72,"&gt;0")+COUNTIFS('JU F'!$D$5:$D$72,CLUBS!$B38,'JU F'!$AG$5:$AG$72,"&gt;0")+COUNTIFS('JU H'!$D$5:$D$72,CLUBS!$B38,'JU H'!$AG$5:$AG$72,"&gt;0")</f>
        <v>0</v>
      </c>
      <c r="AF38" s="26">
        <f>SUMIF('MP F'!$D$5:$D$72,CLUBS!$B38,'MP F'!$AH$5:$AH$72)+SUMIF('MP H'!$D$5:$D$72,CLUBS!$B38,'MP H'!$AH$5:$AH$72)+SUMIF('PO F'!$D$5:$D$72,CLUBS!$B38,'PO F'!$AH$5:$AH$72)+SUMIF('PO H'!$D$5:$D$72,CLUBS!$B38,'PO H'!$AH$5:$AH$72)+SUMIF('PU F'!$D$5:$D$72,CLUBS!$B38,'PU F'!$AH$5:$AH$72)+SUMIF('PU H'!$D$5:$D$72,CLUBS!$B38,'PU H'!$AH$5:$AH$72)+SUMIF('BE F'!$D$5:$D$72,CLUBS!$B38,'BE F'!$AH$5:$AH$72)+SUMIF('BE H'!$D$5:$D$72,CLUBS!$B38,'BE H'!$AH$5:$AH$72)+SUMIF('MI F'!$D$5:$D$72,CLUBS!$B38,'MI F'!$AH$5:$AH$72)+SUMIF('MI H'!$D$5:$D$72,CLUBS!$B38,'MI H'!$AH$5:$AH$72)+SUMIF('CA F'!$D$5:$D$72,CLUBS!$B38,'CA F'!$AH$5:$AH$72)+SUMIF('CA H'!$D$5:$D$72,CLUBS!$B38,'CA H'!$AH$5:$AH$72)+SUMIF('JU F'!$D$5:$D$72,CLUBS!$B38,'JU F'!$AH$5:$AH$72)+SUMIF('JU H'!$D$5:$D$72,CLUBS!$B38,'JU H'!$AH$5:$AH$72)</f>
        <v>0</v>
      </c>
      <c r="AG38" s="16">
        <f t="shared" si="1"/>
        <v>0</v>
      </c>
      <c r="AH38" s="28">
        <f t="shared" si="2"/>
        <v>0</v>
      </c>
      <c r="AI38" s="29">
        <f t="shared" si="3"/>
        <v>0</v>
      </c>
      <c r="AJ38" s="14">
        <f>COUNTIF('Licenciés Jeunes 2023'!F:F,CLUBS!B38)</f>
        <v>0</v>
      </c>
      <c r="AK38" s="27">
        <f t="shared" si="4"/>
        <v>0</v>
      </c>
    </row>
    <row r="39" spans="1:37" x14ac:dyDescent="0.25">
      <c r="B39" s="24" t="s">
        <v>16</v>
      </c>
      <c r="C39" s="24">
        <f t="shared" ref="C39:L39" si="5">SUM(C2:C38)</f>
        <v>233</v>
      </c>
      <c r="D39" s="25">
        <f t="shared" si="5"/>
        <v>5582</v>
      </c>
      <c r="E39" s="39">
        <f t="shared" si="5"/>
        <v>204</v>
      </c>
      <c r="F39" s="39">
        <f t="shared" si="5"/>
        <v>5711</v>
      </c>
      <c r="G39" s="39">
        <f t="shared" si="5"/>
        <v>303</v>
      </c>
      <c r="H39" s="39">
        <f t="shared" si="5"/>
        <v>7573</v>
      </c>
      <c r="I39" s="39">
        <f t="shared" si="5"/>
        <v>0</v>
      </c>
      <c r="J39" s="39">
        <f t="shared" si="5"/>
        <v>0</v>
      </c>
      <c r="K39" s="24">
        <f t="shared" si="5"/>
        <v>0</v>
      </c>
      <c r="L39" s="24">
        <f t="shared" si="5"/>
        <v>0</v>
      </c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>
        <f>SUM(AG2:AG38)</f>
        <v>740</v>
      </c>
      <c r="AH39" s="25">
        <f>SUM(AH2:AH38)</f>
        <v>18866</v>
      </c>
      <c r="AI39" s="29">
        <f t="shared" si="3"/>
        <v>25.494594594594595</v>
      </c>
      <c r="AJ39" s="37">
        <v>491</v>
      </c>
      <c r="AK39" s="27">
        <v>10.156057118427642</v>
      </c>
    </row>
  </sheetData>
  <pageMargins left="0.7" right="0.7" top="0.75" bottom="0.75" header="0.3" footer="0.3"/>
  <pageSetup paperSize="9" orientation="portrait" r:id="rId1"/>
  <headerFooter>
    <oddFooter>&amp;C&amp;1#&amp;"Calibri"&amp;10&amp;K0078D7C1 - Interne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Feuil2"/>
  <dimension ref="B1:T56"/>
  <sheetViews>
    <sheetView zoomScale="107" workbookViewId="0">
      <selection activeCell="E3" sqref="E3:E13"/>
    </sheetView>
  </sheetViews>
  <sheetFormatPr baseColWidth="10" defaultRowHeight="12.5" x14ac:dyDescent="0.25"/>
  <cols>
    <col min="8" max="8" width="46.36328125" bestFit="1" customWidth="1"/>
    <col min="9" max="9" width="14.453125" customWidth="1"/>
    <col min="10" max="10" width="15.81640625" customWidth="1"/>
    <col min="11" max="11" width="14.6328125" bestFit="1" customWidth="1"/>
    <col min="12" max="12" width="13.6328125" bestFit="1" customWidth="1"/>
    <col min="13" max="13" width="24" bestFit="1" customWidth="1"/>
    <col min="17" max="17" width="15.1796875" bestFit="1" customWidth="1"/>
    <col min="20" max="20" width="30.453125" bestFit="1" customWidth="1"/>
  </cols>
  <sheetData>
    <row r="1" spans="2:20" ht="13" x14ac:dyDescent="0.3">
      <c r="J1" s="107" t="s">
        <v>63</v>
      </c>
      <c r="K1" s="107"/>
      <c r="L1" s="107"/>
      <c r="M1" s="107"/>
      <c r="N1" s="107"/>
    </row>
    <row r="2" spans="2:20" ht="16.5" x14ac:dyDescent="0.5">
      <c r="B2" s="15" t="s">
        <v>27</v>
      </c>
      <c r="C2" s="59" t="s">
        <v>118</v>
      </c>
      <c r="D2" s="60" t="s">
        <v>119</v>
      </c>
      <c r="E2" s="60" t="s">
        <v>120</v>
      </c>
      <c r="F2" s="60" t="s">
        <v>121</v>
      </c>
      <c r="H2" s="18" t="s">
        <v>28</v>
      </c>
      <c r="I2" s="45"/>
      <c r="J2" s="18" t="s">
        <v>67</v>
      </c>
      <c r="K2" s="18" t="s">
        <v>64</v>
      </c>
      <c r="L2" s="18" t="s">
        <v>75</v>
      </c>
      <c r="M2" s="18" t="s">
        <v>65</v>
      </c>
      <c r="N2" s="18" t="s">
        <v>66</v>
      </c>
      <c r="Q2" s="18" t="s">
        <v>68</v>
      </c>
      <c r="S2" s="47" t="s">
        <v>87</v>
      </c>
      <c r="T2" s="47" t="s">
        <v>100</v>
      </c>
    </row>
    <row r="3" spans="2:20" ht="16.5" x14ac:dyDescent="0.5">
      <c r="B3" s="51">
        <v>1</v>
      </c>
      <c r="C3" s="61">
        <v>100</v>
      </c>
      <c r="D3" s="62">
        <v>85</v>
      </c>
      <c r="E3" s="62">
        <v>70</v>
      </c>
      <c r="F3" s="62">
        <v>55</v>
      </c>
      <c r="H3" s="14" t="s">
        <v>17</v>
      </c>
      <c r="I3" s="42"/>
      <c r="J3" s="49">
        <v>1</v>
      </c>
      <c r="K3" s="48">
        <v>45675</v>
      </c>
      <c r="L3" s="49" t="s">
        <v>69</v>
      </c>
      <c r="M3" s="14" t="s">
        <v>135</v>
      </c>
      <c r="N3" s="49">
        <v>1</v>
      </c>
      <c r="Q3" s="14" t="s">
        <v>69</v>
      </c>
      <c r="S3" s="51" t="s">
        <v>88</v>
      </c>
      <c r="T3" s="14">
        <v>6</v>
      </c>
    </row>
    <row r="4" spans="2:20" ht="16.5" x14ac:dyDescent="0.5">
      <c r="B4" s="51">
        <v>2</v>
      </c>
      <c r="C4" s="61">
        <v>80</v>
      </c>
      <c r="D4" s="62">
        <v>65</v>
      </c>
      <c r="E4" s="62">
        <v>50</v>
      </c>
      <c r="F4" s="62">
        <v>35</v>
      </c>
      <c r="H4" s="14" t="s">
        <v>42</v>
      </c>
      <c r="I4" s="42"/>
      <c r="J4" s="49">
        <v>2</v>
      </c>
      <c r="K4" s="48">
        <v>45690</v>
      </c>
      <c r="L4" s="49" t="s">
        <v>137</v>
      </c>
      <c r="M4" s="14" t="s">
        <v>136</v>
      </c>
      <c r="N4" s="49">
        <v>1</v>
      </c>
      <c r="Q4" s="14" t="s">
        <v>70</v>
      </c>
      <c r="S4" s="51" t="s">
        <v>89</v>
      </c>
      <c r="T4" s="14">
        <v>6</v>
      </c>
    </row>
    <row r="5" spans="2:20" ht="16.5" x14ac:dyDescent="0.5">
      <c r="B5" s="51">
        <v>3</v>
      </c>
      <c r="C5" s="61">
        <v>65</v>
      </c>
      <c r="D5" s="62">
        <v>50</v>
      </c>
      <c r="E5" s="62">
        <v>35</v>
      </c>
      <c r="F5" s="62">
        <v>20</v>
      </c>
      <c r="H5" s="14" t="s">
        <v>122</v>
      </c>
      <c r="I5" s="42"/>
      <c r="J5" s="49">
        <v>3</v>
      </c>
      <c r="K5" s="48">
        <v>45718</v>
      </c>
      <c r="L5" s="49" t="s">
        <v>71</v>
      </c>
      <c r="M5" s="14" t="s">
        <v>138</v>
      </c>
      <c r="N5" s="49">
        <v>1</v>
      </c>
      <c r="Q5" s="14" t="s">
        <v>71</v>
      </c>
      <c r="S5" s="51" t="s">
        <v>90</v>
      </c>
      <c r="T5" s="14">
        <v>6</v>
      </c>
    </row>
    <row r="6" spans="2:20" ht="16.5" x14ac:dyDescent="0.5">
      <c r="B6" s="51">
        <v>4</v>
      </c>
      <c r="C6" s="61">
        <v>55</v>
      </c>
      <c r="D6" s="62">
        <v>40</v>
      </c>
      <c r="E6" s="62">
        <v>25</v>
      </c>
      <c r="F6" s="62">
        <v>10</v>
      </c>
      <c r="H6" s="14" t="s">
        <v>123</v>
      </c>
      <c r="I6" s="42"/>
      <c r="J6" s="49">
        <v>4</v>
      </c>
      <c r="K6" s="48">
        <v>45753</v>
      </c>
      <c r="L6" s="49" t="s">
        <v>70</v>
      </c>
      <c r="M6" s="14" t="s">
        <v>139</v>
      </c>
      <c r="N6" s="49">
        <v>1</v>
      </c>
      <c r="Q6" s="14" t="s">
        <v>72</v>
      </c>
      <c r="S6" s="51" t="s">
        <v>91</v>
      </c>
      <c r="T6" s="14">
        <v>6</v>
      </c>
    </row>
    <row r="7" spans="2:20" ht="16.5" x14ac:dyDescent="0.5">
      <c r="B7" s="51">
        <v>5</v>
      </c>
      <c r="C7" s="61">
        <v>50</v>
      </c>
      <c r="D7" s="62">
        <v>35</v>
      </c>
      <c r="E7" s="62">
        <v>20</v>
      </c>
      <c r="F7" s="62">
        <v>10</v>
      </c>
      <c r="H7" s="14" t="s">
        <v>38</v>
      </c>
      <c r="I7" s="42"/>
      <c r="J7" s="49">
        <v>5</v>
      </c>
      <c r="K7" s="48">
        <v>45780</v>
      </c>
      <c r="L7" s="49" t="s">
        <v>73</v>
      </c>
      <c r="M7" s="14" t="s">
        <v>140</v>
      </c>
      <c r="N7" s="49">
        <v>1</v>
      </c>
      <c r="Q7" s="14" t="s">
        <v>73</v>
      </c>
      <c r="S7" s="51" t="s">
        <v>92</v>
      </c>
      <c r="T7" s="14">
        <v>6</v>
      </c>
    </row>
    <row r="8" spans="2:20" ht="16.5" x14ac:dyDescent="0.5">
      <c r="B8" s="51">
        <v>6</v>
      </c>
      <c r="C8" s="61">
        <v>46</v>
      </c>
      <c r="D8" s="62">
        <v>31</v>
      </c>
      <c r="E8" s="62">
        <v>16</v>
      </c>
      <c r="F8" s="62">
        <v>10</v>
      </c>
      <c r="H8" s="14" t="s">
        <v>37</v>
      </c>
      <c r="I8" s="42"/>
      <c r="J8" s="49">
        <v>6</v>
      </c>
      <c r="K8" s="48" t="s">
        <v>141</v>
      </c>
      <c r="L8" s="49" t="s">
        <v>73</v>
      </c>
      <c r="M8" s="14" t="s">
        <v>142</v>
      </c>
      <c r="N8" s="49">
        <v>1</v>
      </c>
      <c r="Q8" s="14" t="s">
        <v>137</v>
      </c>
      <c r="S8" s="51" t="s">
        <v>93</v>
      </c>
      <c r="T8" s="14">
        <v>6</v>
      </c>
    </row>
    <row r="9" spans="2:20" ht="16.5" x14ac:dyDescent="0.5">
      <c r="B9" s="51">
        <v>7</v>
      </c>
      <c r="C9" s="61">
        <v>44</v>
      </c>
      <c r="D9" s="62">
        <v>29</v>
      </c>
      <c r="E9" s="62">
        <v>14</v>
      </c>
      <c r="F9" s="62">
        <v>10</v>
      </c>
      <c r="H9" s="14" t="s">
        <v>124</v>
      </c>
      <c r="I9" s="42"/>
      <c r="J9" s="49">
        <v>7</v>
      </c>
      <c r="K9" s="48">
        <v>45876</v>
      </c>
      <c r="L9" s="49" t="s">
        <v>74</v>
      </c>
      <c r="M9" s="14" t="s">
        <v>143</v>
      </c>
      <c r="N9" s="49">
        <v>1</v>
      </c>
      <c r="Q9" s="14" t="s">
        <v>74</v>
      </c>
      <c r="S9" s="51" t="s">
        <v>103</v>
      </c>
      <c r="T9" s="14">
        <v>7</v>
      </c>
    </row>
    <row r="10" spans="2:20" ht="16.5" x14ac:dyDescent="0.5">
      <c r="B10" s="51">
        <v>8</v>
      </c>
      <c r="C10" s="61">
        <v>42</v>
      </c>
      <c r="D10" s="62">
        <v>27</v>
      </c>
      <c r="E10" s="62">
        <v>12</v>
      </c>
      <c r="F10" s="62">
        <v>10</v>
      </c>
      <c r="H10" s="14" t="s">
        <v>125</v>
      </c>
      <c r="I10" s="42"/>
      <c r="J10" s="49">
        <v>8</v>
      </c>
      <c r="K10" s="48">
        <v>45844</v>
      </c>
      <c r="L10" s="49" t="s">
        <v>73</v>
      </c>
      <c r="M10" s="14" t="s">
        <v>144</v>
      </c>
      <c r="N10" s="49">
        <v>1</v>
      </c>
      <c r="S10" s="51" t="s">
        <v>104</v>
      </c>
      <c r="T10" s="14">
        <v>7</v>
      </c>
    </row>
    <row r="11" spans="2:20" ht="16.5" x14ac:dyDescent="0.5">
      <c r="B11" s="51">
        <v>9</v>
      </c>
      <c r="C11" s="61">
        <v>40</v>
      </c>
      <c r="D11" s="62">
        <v>25</v>
      </c>
      <c r="E11" s="62">
        <v>10</v>
      </c>
      <c r="F11" s="62">
        <v>10</v>
      </c>
      <c r="H11" s="14" t="s">
        <v>126</v>
      </c>
      <c r="I11" s="42"/>
      <c r="J11" s="49">
        <v>9</v>
      </c>
      <c r="K11" s="48">
        <v>45907</v>
      </c>
      <c r="L11" s="49" t="s">
        <v>73</v>
      </c>
      <c r="M11" s="14" t="s">
        <v>145</v>
      </c>
      <c r="N11" s="49">
        <v>1</v>
      </c>
      <c r="S11" s="51" t="s">
        <v>94</v>
      </c>
      <c r="T11" s="14">
        <v>7</v>
      </c>
    </row>
    <row r="12" spans="2:20" ht="16.5" x14ac:dyDescent="0.5">
      <c r="B12" s="51">
        <v>10</v>
      </c>
      <c r="C12" s="61">
        <v>38</v>
      </c>
      <c r="D12" s="62">
        <v>23</v>
      </c>
      <c r="E12" s="62">
        <v>10</v>
      </c>
      <c r="F12" s="63"/>
      <c r="H12" s="14" t="s">
        <v>43</v>
      </c>
      <c r="I12" s="42"/>
      <c r="J12" s="49">
        <v>10</v>
      </c>
      <c r="K12" s="48">
        <v>45928</v>
      </c>
      <c r="L12" s="49" t="s">
        <v>73</v>
      </c>
      <c r="M12" s="14" t="s">
        <v>146</v>
      </c>
      <c r="N12" s="49">
        <v>1</v>
      </c>
      <c r="S12" s="51" t="s">
        <v>95</v>
      </c>
      <c r="T12" s="14">
        <v>7</v>
      </c>
    </row>
    <row r="13" spans="2:20" ht="16.5" x14ac:dyDescent="0.5">
      <c r="B13" s="51">
        <v>11</v>
      </c>
      <c r="C13" s="61">
        <v>36</v>
      </c>
      <c r="D13" s="62">
        <v>21</v>
      </c>
      <c r="E13" s="62">
        <v>10</v>
      </c>
      <c r="F13" s="63"/>
      <c r="H13" s="14" t="s">
        <v>40</v>
      </c>
      <c r="I13" s="42"/>
      <c r="J13" s="49">
        <v>11</v>
      </c>
      <c r="K13" s="48"/>
      <c r="L13" s="49"/>
      <c r="M13" s="14"/>
      <c r="N13" s="49"/>
      <c r="S13" s="51" t="s">
        <v>96</v>
      </c>
      <c r="T13" s="14">
        <v>7</v>
      </c>
    </row>
    <row r="14" spans="2:20" ht="16.5" x14ac:dyDescent="0.5">
      <c r="B14" s="51">
        <v>12</v>
      </c>
      <c r="C14" s="61">
        <v>34</v>
      </c>
      <c r="D14" s="62">
        <v>19</v>
      </c>
      <c r="E14" s="62">
        <v>10</v>
      </c>
      <c r="F14" s="63"/>
      <c r="H14" s="14" t="s">
        <v>44</v>
      </c>
      <c r="I14" s="42"/>
      <c r="J14" s="49">
        <v>12</v>
      </c>
      <c r="K14" s="50"/>
      <c r="L14" s="49"/>
      <c r="M14" s="14"/>
      <c r="N14" s="49"/>
      <c r="S14" s="51" t="s">
        <v>97</v>
      </c>
      <c r="T14" s="14">
        <v>7</v>
      </c>
    </row>
    <row r="15" spans="2:20" ht="16.5" x14ac:dyDescent="0.5">
      <c r="B15" s="51">
        <v>13</v>
      </c>
      <c r="C15" s="61">
        <v>32</v>
      </c>
      <c r="D15" s="62">
        <v>17</v>
      </c>
      <c r="E15" s="62">
        <v>10</v>
      </c>
      <c r="F15" s="63"/>
      <c r="H15" s="14" t="s">
        <v>39</v>
      </c>
      <c r="I15" s="42"/>
      <c r="J15" s="49">
        <v>13</v>
      </c>
      <c r="K15" s="14"/>
      <c r="L15" s="49"/>
      <c r="M15" s="14"/>
      <c r="N15" s="49"/>
      <c r="S15" s="51" t="s">
        <v>98</v>
      </c>
      <c r="T15" s="14">
        <v>7</v>
      </c>
    </row>
    <row r="16" spans="2:20" ht="16.5" x14ac:dyDescent="0.5">
      <c r="B16" s="51">
        <v>14</v>
      </c>
      <c r="C16" s="61">
        <v>30</v>
      </c>
      <c r="D16" s="62">
        <v>15</v>
      </c>
      <c r="E16" s="62">
        <v>10</v>
      </c>
      <c r="F16" s="63"/>
      <c r="H16" s="14" t="s">
        <v>8</v>
      </c>
      <c r="I16" s="42"/>
      <c r="J16" s="49">
        <v>14</v>
      </c>
      <c r="K16" s="14"/>
      <c r="L16" s="49"/>
      <c r="M16" s="14"/>
      <c r="N16" s="49"/>
      <c r="S16" s="51" t="s">
        <v>99</v>
      </c>
      <c r="T16" s="14">
        <v>7</v>
      </c>
    </row>
    <row r="17" spans="2:14" ht="16.5" x14ac:dyDescent="0.5">
      <c r="B17" s="51">
        <v>15</v>
      </c>
      <c r="C17" s="61">
        <v>29</v>
      </c>
      <c r="D17" s="62">
        <v>14</v>
      </c>
      <c r="E17" s="62">
        <v>10</v>
      </c>
      <c r="F17" s="63"/>
      <c r="H17" s="14" t="s">
        <v>35</v>
      </c>
      <c r="I17" s="42"/>
      <c r="J17" s="49">
        <v>15</v>
      </c>
      <c r="K17" s="50"/>
      <c r="L17" s="49"/>
      <c r="M17" s="14"/>
      <c r="N17" s="49"/>
    </row>
    <row r="18" spans="2:14" ht="16.5" x14ac:dyDescent="0.5">
      <c r="B18" s="51">
        <v>16</v>
      </c>
      <c r="C18" s="61">
        <v>28</v>
      </c>
      <c r="D18" s="62">
        <v>13</v>
      </c>
      <c r="E18" s="62">
        <v>10</v>
      </c>
      <c r="F18" s="63"/>
      <c r="H18" s="14" t="s">
        <v>127</v>
      </c>
      <c r="I18" s="42"/>
      <c r="K18" s="21"/>
    </row>
    <row r="19" spans="2:14" ht="16.5" x14ac:dyDescent="0.5">
      <c r="B19" s="51">
        <v>17</v>
      </c>
      <c r="C19" s="61">
        <v>27</v>
      </c>
      <c r="D19" s="62">
        <v>12</v>
      </c>
      <c r="E19" s="62">
        <v>10</v>
      </c>
      <c r="F19" s="63"/>
      <c r="H19" s="14" t="s">
        <v>20</v>
      </c>
      <c r="I19" s="42"/>
    </row>
    <row r="20" spans="2:14" ht="16.5" x14ac:dyDescent="0.5">
      <c r="B20" s="51">
        <v>18</v>
      </c>
      <c r="C20" s="61">
        <v>26</v>
      </c>
      <c r="D20" s="62">
        <v>11</v>
      </c>
      <c r="E20" s="62">
        <v>10</v>
      </c>
      <c r="F20" s="63"/>
      <c r="H20" s="14" t="s">
        <v>36</v>
      </c>
      <c r="I20" s="42"/>
    </row>
    <row r="21" spans="2:14" ht="16.5" x14ac:dyDescent="0.5">
      <c r="B21" s="51">
        <v>19</v>
      </c>
      <c r="C21" s="61">
        <v>25</v>
      </c>
      <c r="D21" s="62">
        <v>10</v>
      </c>
      <c r="E21" s="62">
        <v>10</v>
      </c>
      <c r="F21" s="63"/>
      <c r="H21" s="14" t="s">
        <v>128</v>
      </c>
      <c r="I21" s="42"/>
    </row>
    <row r="22" spans="2:14" ht="16.5" x14ac:dyDescent="0.5">
      <c r="B22" s="51">
        <v>20</v>
      </c>
      <c r="C22" s="61">
        <v>24</v>
      </c>
      <c r="D22" s="62">
        <v>10</v>
      </c>
      <c r="E22" s="63"/>
      <c r="F22" s="63"/>
      <c r="H22" s="14" t="s">
        <v>129</v>
      </c>
      <c r="I22" s="42"/>
    </row>
    <row r="23" spans="2:14" ht="16.5" x14ac:dyDescent="0.5">
      <c r="B23" s="51">
        <v>21</v>
      </c>
      <c r="C23" s="61">
        <v>23</v>
      </c>
      <c r="D23" s="62">
        <v>10</v>
      </c>
      <c r="E23" s="63"/>
      <c r="F23" s="63"/>
      <c r="H23" s="14" t="s">
        <v>47</v>
      </c>
      <c r="I23" s="42"/>
    </row>
    <row r="24" spans="2:14" ht="16.5" x14ac:dyDescent="0.5">
      <c r="B24" s="51">
        <v>22</v>
      </c>
      <c r="C24" s="61">
        <v>22</v>
      </c>
      <c r="D24" s="62">
        <v>10</v>
      </c>
      <c r="E24" s="63"/>
      <c r="F24" s="63"/>
      <c r="H24" s="14" t="s">
        <v>26</v>
      </c>
      <c r="I24" s="42"/>
    </row>
    <row r="25" spans="2:14" ht="16.5" x14ac:dyDescent="0.5">
      <c r="B25" s="51">
        <v>23</v>
      </c>
      <c r="C25" s="61">
        <v>21</v>
      </c>
      <c r="D25" s="62">
        <v>10</v>
      </c>
      <c r="E25" s="63"/>
      <c r="F25" s="63"/>
      <c r="H25" s="14" t="s">
        <v>55</v>
      </c>
      <c r="I25" s="42"/>
    </row>
    <row r="26" spans="2:14" ht="16.5" x14ac:dyDescent="0.5">
      <c r="B26" s="51">
        <v>24</v>
      </c>
      <c r="C26" s="61">
        <v>20</v>
      </c>
      <c r="D26" s="62">
        <v>10</v>
      </c>
      <c r="E26" s="63"/>
      <c r="F26" s="63"/>
      <c r="H26" s="14" t="s">
        <v>130</v>
      </c>
      <c r="I26" s="42"/>
    </row>
    <row r="27" spans="2:14" ht="16.5" x14ac:dyDescent="0.5">
      <c r="B27" s="51">
        <v>25</v>
      </c>
      <c r="C27" s="61">
        <v>19</v>
      </c>
      <c r="D27" s="62">
        <v>10</v>
      </c>
      <c r="E27" s="63"/>
      <c r="F27" s="63"/>
      <c r="H27" s="14" t="s">
        <v>131</v>
      </c>
      <c r="I27" s="42"/>
    </row>
    <row r="28" spans="2:14" ht="16.5" x14ac:dyDescent="0.5">
      <c r="B28" s="51">
        <v>26</v>
      </c>
      <c r="C28" s="61">
        <v>18</v>
      </c>
      <c r="D28" s="62">
        <v>10</v>
      </c>
      <c r="E28" s="63"/>
      <c r="F28" s="63"/>
      <c r="H28" s="14" t="s">
        <v>132</v>
      </c>
      <c r="I28" s="42"/>
    </row>
    <row r="29" spans="2:14" ht="16.5" x14ac:dyDescent="0.5">
      <c r="B29" s="51">
        <v>27</v>
      </c>
      <c r="C29" s="61">
        <v>17</v>
      </c>
      <c r="D29" s="62">
        <v>10</v>
      </c>
      <c r="E29" s="63"/>
      <c r="F29" s="63"/>
      <c r="H29" s="14" t="s">
        <v>41</v>
      </c>
      <c r="I29" s="42"/>
    </row>
    <row r="30" spans="2:14" ht="16.5" x14ac:dyDescent="0.5">
      <c r="B30" s="51">
        <v>28</v>
      </c>
      <c r="C30" s="61">
        <v>16</v>
      </c>
      <c r="D30" s="62">
        <v>10</v>
      </c>
      <c r="E30" s="63"/>
      <c r="F30" s="63"/>
      <c r="H30" s="14" t="s">
        <v>19</v>
      </c>
      <c r="I30" s="42"/>
    </row>
    <row r="31" spans="2:14" ht="16.5" x14ac:dyDescent="0.5">
      <c r="B31" s="51">
        <v>29</v>
      </c>
      <c r="C31" s="61">
        <v>15</v>
      </c>
      <c r="D31" s="62">
        <v>10</v>
      </c>
      <c r="E31" s="63"/>
      <c r="F31" s="63"/>
      <c r="H31" s="14" t="s">
        <v>133</v>
      </c>
      <c r="I31" s="42"/>
    </row>
    <row r="32" spans="2:14" ht="14" x14ac:dyDescent="0.3">
      <c r="B32" s="51">
        <v>30</v>
      </c>
      <c r="C32" s="61">
        <v>14</v>
      </c>
      <c r="D32" s="63"/>
      <c r="E32" s="63"/>
      <c r="F32" s="63"/>
      <c r="H32" s="14" t="s">
        <v>18</v>
      </c>
      <c r="I32" s="42"/>
    </row>
    <row r="33" spans="2:9" ht="14" x14ac:dyDescent="0.3">
      <c r="B33" s="51">
        <v>31</v>
      </c>
      <c r="C33" s="61">
        <v>13</v>
      </c>
      <c r="D33" s="63"/>
      <c r="E33" s="63"/>
      <c r="F33" s="63"/>
      <c r="H33" s="14" t="s">
        <v>107</v>
      </c>
      <c r="I33" s="42"/>
    </row>
    <row r="34" spans="2:9" ht="14" x14ac:dyDescent="0.3">
      <c r="B34" s="51">
        <v>32</v>
      </c>
      <c r="C34" s="61">
        <v>12</v>
      </c>
      <c r="D34" s="63"/>
      <c r="E34" s="63"/>
      <c r="F34" s="63"/>
      <c r="H34" s="14" t="s">
        <v>21</v>
      </c>
      <c r="I34" s="42"/>
    </row>
    <row r="35" spans="2:9" ht="14" x14ac:dyDescent="0.3">
      <c r="B35" s="51">
        <v>33</v>
      </c>
      <c r="C35" s="61">
        <v>11</v>
      </c>
      <c r="D35" s="63"/>
      <c r="E35" s="63"/>
      <c r="F35" s="63"/>
      <c r="H35" s="14" t="s">
        <v>105</v>
      </c>
      <c r="I35" s="42"/>
    </row>
    <row r="36" spans="2:9" ht="14" x14ac:dyDescent="0.3">
      <c r="B36" s="51">
        <v>34</v>
      </c>
      <c r="C36" s="61">
        <v>10</v>
      </c>
      <c r="D36" s="63"/>
      <c r="E36" s="63"/>
      <c r="F36" s="63"/>
      <c r="H36" s="14" t="s">
        <v>134</v>
      </c>
      <c r="I36" s="42"/>
    </row>
    <row r="37" spans="2:9" ht="14" x14ac:dyDescent="0.3">
      <c r="B37" s="51">
        <v>35</v>
      </c>
      <c r="C37" s="61">
        <v>10</v>
      </c>
      <c r="D37" s="63"/>
      <c r="E37" s="63"/>
      <c r="F37" s="63"/>
      <c r="H37" s="14" t="s">
        <v>45</v>
      </c>
      <c r="I37" s="42"/>
    </row>
    <row r="38" spans="2:9" ht="14" x14ac:dyDescent="0.3">
      <c r="B38" s="51">
        <v>36</v>
      </c>
      <c r="C38" s="61">
        <v>10</v>
      </c>
      <c r="D38" s="61"/>
      <c r="E38" s="61"/>
      <c r="F38" s="61"/>
      <c r="H38" s="19" t="s">
        <v>7</v>
      </c>
      <c r="I38" s="43"/>
    </row>
    <row r="39" spans="2:9" ht="14" x14ac:dyDescent="0.3">
      <c r="B39" s="51">
        <v>37</v>
      </c>
      <c r="C39" s="61">
        <v>10</v>
      </c>
      <c r="D39" s="61"/>
      <c r="E39" s="61"/>
      <c r="F39" s="61"/>
      <c r="H39" s="20" t="s">
        <v>22</v>
      </c>
      <c r="I39" s="44"/>
    </row>
    <row r="40" spans="2:9" ht="14" x14ac:dyDescent="0.3">
      <c r="B40" s="51">
        <v>38</v>
      </c>
      <c r="C40" s="61">
        <v>10</v>
      </c>
      <c r="D40" s="61"/>
      <c r="E40" s="61"/>
      <c r="F40" s="61"/>
    </row>
    <row r="41" spans="2:9" ht="14" x14ac:dyDescent="0.3">
      <c r="B41" s="51">
        <v>39</v>
      </c>
      <c r="C41" s="61">
        <v>10</v>
      </c>
      <c r="D41" s="61"/>
      <c r="E41" s="61"/>
      <c r="F41" s="61"/>
    </row>
    <row r="42" spans="2:9" ht="14" x14ac:dyDescent="0.3">
      <c r="B42" s="51">
        <v>40</v>
      </c>
      <c r="C42" s="61">
        <v>10</v>
      </c>
      <c r="D42" s="61"/>
      <c r="E42" s="61"/>
      <c r="F42" s="61"/>
    </row>
    <row r="43" spans="2:9" ht="14" x14ac:dyDescent="0.3">
      <c r="B43" s="51">
        <v>41</v>
      </c>
      <c r="C43" s="61">
        <v>10</v>
      </c>
      <c r="D43" s="61"/>
      <c r="E43" s="61"/>
      <c r="F43" s="61"/>
    </row>
    <row r="44" spans="2:9" ht="14" x14ac:dyDescent="0.3">
      <c r="B44" s="51">
        <v>42</v>
      </c>
      <c r="C44" s="61">
        <v>10</v>
      </c>
      <c r="D44" s="61"/>
      <c r="E44" s="61"/>
      <c r="F44" s="61"/>
    </row>
    <row r="45" spans="2:9" ht="14" x14ac:dyDescent="0.3">
      <c r="B45" s="51">
        <v>43</v>
      </c>
      <c r="C45" s="61">
        <v>10</v>
      </c>
      <c r="D45" s="61"/>
      <c r="E45" s="61"/>
      <c r="F45" s="61"/>
    </row>
    <row r="46" spans="2:9" ht="14" x14ac:dyDescent="0.3">
      <c r="B46" s="51">
        <v>44</v>
      </c>
      <c r="C46" s="61">
        <v>10</v>
      </c>
      <c r="D46" s="61"/>
      <c r="E46" s="61"/>
      <c r="F46" s="61"/>
    </row>
    <row r="47" spans="2:9" ht="14" x14ac:dyDescent="0.3">
      <c r="B47" s="51">
        <v>45</v>
      </c>
      <c r="C47" s="61">
        <v>10</v>
      </c>
      <c r="D47" s="61"/>
      <c r="E47" s="61"/>
      <c r="F47" s="61"/>
    </row>
    <row r="48" spans="2:9" ht="14" x14ac:dyDescent="0.3">
      <c r="B48" s="51">
        <v>46</v>
      </c>
      <c r="C48" s="61">
        <v>10</v>
      </c>
      <c r="D48" s="61"/>
      <c r="E48" s="61"/>
      <c r="F48" s="61"/>
    </row>
    <row r="49" spans="2:6" ht="14" x14ac:dyDescent="0.3">
      <c r="B49" s="51">
        <v>47</v>
      </c>
      <c r="C49" s="61">
        <v>10</v>
      </c>
      <c r="D49" s="61"/>
      <c r="E49" s="61"/>
      <c r="F49" s="61"/>
    </row>
    <row r="50" spans="2:6" ht="14" x14ac:dyDescent="0.3">
      <c r="B50" s="51">
        <v>48</v>
      </c>
      <c r="C50" s="61">
        <v>10</v>
      </c>
      <c r="D50" s="61"/>
      <c r="E50" s="61"/>
      <c r="F50" s="61"/>
    </row>
    <row r="51" spans="2:6" ht="14" x14ac:dyDescent="0.3">
      <c r="B51" s="51">
        <v>49</v>
      </c>
      <c r="C51" s="61">
        <v>10</v>
      </c>
      <c r="D51" s="61"/>
      <c r="E51" s="61"/>
      <c r="F51" s="61"/>
    </row>
    <row r="52" spans="2:6" ht="14" x14ac:dyDescent="0.3">
      <c r="B52" s="51">
        <v>50</v>
      </c>
      <c r="C52" s="61">
        <v>10</v>
      </c>
      <c r="D52" s="61"/>
      <c r="E52" s="61"/>
      <c r="F52" s="61"/>
    </row>
    <row r="53" spans="2:6" ht="14" x14ac:dyDescent="0.3">
      <c r="B53" s="51">
        <v>51</v>
      </c>
      <c r="C53" s="61">
        <v>10</v>
      </c>
      <c r="D53" s="61"/>
      <c r="E53" s="61"/>
      <c r="F53" s="61"/>
    </row>
    <row r="54" spans="2:6" ht="14" x14ac:dyDescent="0.3">
      <c r="B54" s="51">
        <v>52</v>
      </c>
      <c r="C54" s="61">
        <v>10</v>
      </c>
      <c r="D54" s="61"/>
      <c r="E54" s="61"/>
      <c r="F54" s="61"/>
    </row>
    <row r="55" spans="2:6" ht="14" x14ac:dyDescent="0.3">
      <c r="B55" s="51">
        <v>53</v>
      </c>
      <c r="C55" s="61">
        <v>10</v>
      </c>
      <c r="D55" s="61"/>
      <c r="E55" s="61"/>
      <c r="F55" s="61"/>
    </row>
    <row r="56" spans="2:6" ht="14" x14ac:dyDescent="0.3">
      <c r="B56" s="51">
        <v>54</v>
      </c>
      <c r="C56" s="61">
        <v>10</v>
      </c>
      <c r="D56" s="61"/>
      <c r="E56" s="61"/>
      <c r="F56" s="61"/>
    </row>
  </sheetData>
  <mergeCells count="1">
    <mergeCell ref="J1:N1"/>
  </mergeCells>
  <dataValidations count="1">
    <dataValidation type="list" allowBlank="1" showInputMessage="1" showErrorMessage="1" sqref="L3:L17" xr:uid="{00000000-0002-0000-1100-000000000000}">
      <formula1>Type_epreuve</formula1>
    </dataValidation>
  </dataValidations>
  <pageMargins left="0.7" right="0.7" top="0.75" bottom="0.75" header="0.3" footer="0.3"/>
  <pageSetup paperSize="9" orientation="portrait" r:id="rId1"/>
  <headerFooter>
    <oddFooter>&amp;C&amp;1#&amp;"Calibri"&amp;10&amp;K0078D7C1 - Interne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18</vt:i4>
      </vt:variant>
      <vt:variant>
        <vt:lpstr>Plages nommées</vt:lpstr>
      </vt:variant>
      <vt:variant>
        <vt:i4>5</vt:i4>
      </vt:variant>
    </vt:vector>
  </HeadingPairs>
  <TitlesOfParts>
    <vt:vector size="23" baseType="lpstr">
      <vt:lpstr>MP F</vt:lpstr>
      <vt:lpstr>MP H</vt:lpstr>
      <vt:lpstr>PO F</vt:lpstr>
      <vt:lpstr>PO H</vt:lpstr>
      <vt:lpstr>PU F</vt:lpstr>
      <vt:lpstr>PU H</vt:lpstr>
      <vt:lpstr>BE F</vt:lpstr>
      <vt:lpstr>BE H</vt:lpstr>
      <vt:lpstr>MI F</vt:lpstr>
      <vt:lpstr>MI H</vt:lpstr>
      <vt:lpstr>CA F</vt:lpstr>
      <vt:lpstr>CA H</vt:lpstr>
      <vt:lpstr>JU F</vt:lpstr>
      <vt:lpstr>JU H</vt:lpstr>
      <vt:lpstr>Licenciés Jeunes 2023</vt:lpstr>
      <vt:lpstr>CLUBS</vt:lpstr>
      <vt:lpstr>Classement Clubs</vt:lpstr>
      <vt:lpstr>Paramètres</vt:lpstr>
      <vt:lpstr>liste_clubs</vt:lpstr>
      <vt:lpstr>Liste_licences</vt:lpstr>
      <vt:lpstr>N°_licence</vt:lpstr>
      <vt:lpstr>Numéro_Licence</vt:lpstr>
      <vt:lpstr>Type_epreuve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Challenge Jeunes Triathlon</dc:title>
  <dc:creator>Teddy SOULIS</dc:creator>
  <cp:lastModifiedBy>Célia FRANCOIS</cp:lastModifiedBy>
  <dcterms:created xsi:type="dcterms:W3CDTF">2018-03-27T08:13:56Z</dcterms:created>
  <dcterms:modified xsi:type="dcterms:W3CDTF">2025-03-04T12:51:09Z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e0428da-ac0f-4a84-a429-a80e20cb35de_Enabled">
    <vt:lpwstr>True</vt:lpwstr>
  </property>
  <property fmtid="{D5CDD505-2E9C-101B-9397-08002B2CF9AE}" pid="3" name="MSIP_Label_ee0428da-ac0f-4a84-a429-a80e20cb35de_SiteId">
    <vt:lpwstr>80c03608-5f64-40bb-9c70-9394abe6011c</vt:lpwstr>
  </property>
  <property fmtid="{D5CDD505-2E9C-101B-9397-08002B2CF9AE}" pid="4" name="MSIP_Label_ee0428da-ac0f-4a84-a429-a80e20cb35de_Owner">
    <vt:lpwstr>teddy.soulis@labanquepostale.fr</vt:lpwstr>
  </property>
  <property fmtid="{D5CDD505-2E9C-101B-9397-08002B2CF9AE}" pid="5" name="MSIP_Label_ee0428da-ac0f-4a84-a429-a80e20cb35de_SetDate">
    <vt:lpwstr>2020-02-06T16:08:38.2663699Z</vt:lpwstr>
  </property>
  <property fmtid="{D5CDD505-2E9C-101B-9397-08002B2CF9AE}" pid="6" name="MSIP_Label_ee0428da-ac0f-4a84-a429-a80e20cb35de_Name">
    <vt:lpwstr>C1 - Interne</vt:lpwstr>
  </property>
  <property fmtid="{D5CDD505-2E9C-101B-9397-08002B2CF9AE}" pid="7" name="MSIP_Label_ee0428da-ac0f-4a84-a429-a80e20cb35de_Application">
    <vt:lpwstr>Microsoft Azure Information Protection</vt:lpwstr>
  </property>
  <property fmtid="{D5CDD505-2E9C-101B-9397-08002B2CF9AE}" pid="8" name="MSIP_Label_ee0428da-ac0f-4a84-a429-a80e20cb35de_ActionId">
    <vt:lpwstr>d18e8141-31cb-46b4-8261-28d2cb7d28fd</vt:lpwstr>
  </property>
  <property fmtid="{D5CDD505-2E9C-101B-9397-08002B2CF9AE}" pid="9" name="MSIP_Label_ee0428da-ac0f-4a84-a429-a80e20cb35de_Extended_MSFT_Method">
    <vt:lpwstr>Automatic</vt:lpwstr>
  </property>
  <property fmtid="{D5CDD505-2E9C-101B-9397-08002B2CF9AE}" pid="10" name="Sensitivity">
    <vt:lpwstr>C1 - Interne</vt:lpwstr>
  </property>
</Properties>
</file>